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OCAL 2017-1\LOCAL\City_of_Sydney\AboutSydney\documents\cityresearch\"/>
    </mc:Choice>
  </mc:AlternateContent>
  <bookViews>
    <workbookView xWindow="-15" yWindow="105" windowWidth="14400" windowHeight="14535" tabRatio="839" activeTab="1"/>
  </bookViews>
  <sheets>
    <sheet name="List of tables" sheetId="23" r:id="rId1"/>
    <sheet name="T1" sheetId="18" r:id="rId2"/>
    <sheet name="T3" sheetId="11" r:id="rId3"/>
    <sheet name="T4" sheetId="10" r:id="rId4"/>
    <sheet name="T5" sheetId="12" r:id="rId5"/>
    <sheet name="T6" sheetId="13" r:id="rId6"/>
    <sheet name="T7" sheetId="14" r:id="rId7"/>
    <sheet name="T8" sheetId="15" r:id="rId8"/>
    <sheet name="T9" sheetId="16" r:id="rId9"/>
    <sheet name="T10" sheetId="17" r:id="rId10"/>
    <sheet name="T11" sheetId="24" r:id="rId11"/>
    <sheet name="T12" sheetId="25" r:id="rId12"/>
    <sheet name="T14A" sheetId="26" r:id="rId13"/>
    <sheet name="T14B" sheetId="20" r:id="rId14"/>
    <sheet name="T14C" sheetId="19" r:id="rId15"/>
    <sheet name="T14D" sheetId="21" r:id="rId16"/>
    <sheet name="T14E" sheetId="22" r:id="rId17"/>
  </sheets>
  <definedNames>
    <definedName name="_xlnm.Print_Area" localSheetId="0">'List of tables'!$A$1:$A$269</definedName>
    <definedName name="_xlnm.Print_Area" localSheetId="1">'T1'!$B$2:$AM$108</definedName>
    <definedName name="_xlnm.Print_Area" localSheetId="9">'T10'!$B$2:$AM$64</definedName>
    <definedName name="_xlnm.Print_Area" localSheetId="10">'T11'!$B$2:$AM$82</definedName>
    <definedName name="_xlnm.Print_Area" localSheetId="11">'T12'!$B$2:$AM$82</definedName>
    <definedName name="_xlnm.Print_Area" localSheetId="12">T14A!$B$2:$BM$172</definedName>
    <definedName name="_xlnm.Print_Area" localSheetId="13">T14B!$B$2:$AM$158</definedName>
    <definedName name="_xlnm.Print_Area" localSheetId="14">T14C!$B$2:$AN$158</definedName>
    <definedName name="_xlnm.Print_Area" localSheetId="15">T14D!$B$2:$AN$158</definedName>
    <definedName name="_xlnm.Print_Area" localSheetId="16">T14E!$B$2:$AN$158</definedName>
    <definedName name="_xlnm.Print_Area" localSheetId="2">'T3'!$B$2:$AM$134</definedName>
    <definedName name="_xlnm.Print_Area" localSheetId="3">'T4'!$B$2:$AM$134</definedName>
    <definedName name="_xlnm.Print_Area" localSheetId="4">'T5'!$B$2:$AM$166</definedName>
    <definedName name="_xlnm.Print_Area" localSheetId="5">'T6'!$B$2:$AM$96</definedName>
    <definedName name="_xlnm.Print_Area" localSheetId="6">'T7'!$B$2:$AM$94</definedName>
    <definedName name="_xlnm.Print_Area" localSheetId="7">'T8'!$B$2:$AM$82</definedName>
    <definedName name="_xlnm.Print_Area" localSheetId="8">'T9'!$B$2:$AM$55</definedName>
    <definedName name="Table_1.1__FES2017_Key_totals_by_village">'T1'!$B$2</definedName>
    <definedName name="Table_1.2__FES2012_Key_totals_by_village">'T1'!$B$38</definedName>
    <definedName name="Table_1.3__FES2007_Key_totals_by_village">'T1'!$B$74</definedName>
    <definedName name="Table_1.4__FES2012_FES2017_Change_in_key_totals_by_village">'T1'!$O$2</definedName>
    <definedName name="Table_1.5__FES2007_FES2012_Change_in_key_totals_by_village">'T1'!$O$38</definedName>
    <definedName name="Table_1.6__FES2007_FES2017_Change_in_key_totals_by_village">'T1'!$O$74</definedName>
    <definedName name="Table_1.7__FES2012_FES2017_Proportional_change_in_key_totals_by_village">'T1'!$AB$2</definedName>
    <definedName name="Table_1.8__FES2007_FES2012_Proportional_change_in_key_totals_by_village">'T1'!$AB$38</definedName>
    <definedName name="Table_1.9__FES2007_FES2017_Proportional_change_in_key_totals_by_village">'T1'!$AB$74</definedName>
    <definedName name="Table_10.1__FES2017_Employment__floor_area_and_work_space_ratio__WSR__for_partitioned_and_open_plan_office_space_use_by_village">'T10'!$B$2</definedName>
    <definedName name="Table_10.2__FES2012_Employment__floor_area_and_work_space_ratio__WSR__for_partitioned_and_open_plan_office_space_use_by_village">'T10'!$B$23</definedName>
    <definedName name="Table_10.3__FES2007_Employment__floor_area_and_work_space_ratio__WSR__for_partitioned_and_open_plan_office_space_use_by_village">'T10'!$B$44</definedName>
    <definedName name="Table_10.4__FES2012_FES2017_Change_in_employment__floor_area_and_work_space_ratio__WSR__for_partitioned_and_open_plan_office_space_use_by_village">'T10'!$O$2</definedName>
    <definedName name="Table_10.5__FES2007_FES2012_Change_in_employment__floor_area_and_work_space_ratio__WSR__for_partitioned_and_open_plan_office_space_use_by_village">'T10'!$O$23</definedName>
    <definedName name="Table_10.6__FES2007_FES2017_Change_in_employment__floor_area_and_work_space_ratio__WSR__for_partitioned_and_open_plan_office_space_use_by_village">'T10'!$O$44</definedName>
    <definedName name="Table_10.7__FES2012_FES2017_Proportional_change_in_employment__floor_area_and_work_space_ratio__WSR__for_partitioned_and_open_plan_office_space_use_by_village">'T10'!$AB$2</definedName>
    <definedName name="Table_10.8__FES2007_FES2012_Proportional_change_in_employment__floor_area_and_work_space_ratio__WSR__for_partitioned_and_open_plan_office_space_use_by_village">'T10'!$AB$23</definedName>
    <definedName name="Table_10.9__FES2007_FES2017_Proportional_change_in_employment__floor_area_and_work_space_ratio__WSR__for_partitioned_and_open_plan_office_space_use_by_village">'T10'!$AB$44</definedName>
    <definedName name="Table_11.1__FES2017_Average_workers_per_business_by_city_based_industry_sector_by_village">'T11'!$B$2</definedName>
    <definedName name="Table_11.2__FES2012_Average_workers_per_business_by_city_based_industry_sector_by_village">'T11'!$B$29</definedName>
    <definedName name="Table_11.3__FES2007_Average_workers_per_business_by_city_based_industry_sector_by_village">'T11'!$B$56</definedName>
    <definedName name="Table_11.4__FES2012_FES2017_Change_in_average_workers_per_business_by_city_based_industry_sector_by_village">'T11'!$O$2</definedName>
    <definedName name="Table_11.5__FES2007_FES2012_Change_in_average_workers_per_business_by_city_based_industry_sector_by_village">'T11'!$O$29</definedName>
    <definedName name="Table_11.6__FES2007_FES2017_Change_in_average_workers_per_business_by_city_based_industry_sector_by_village">'T11'!$O$56</definedName>
    <definedName name="Table_11.7__FES2012_FES2017_Proportional_change_in_average_workers_per_business_by_city_based_industry_sector_by_village">'T11'!$AB$2</definedName>
    <definedName name="Table_11.8__FES2007_FES2012_Proportional_change_in_average_workers_per_business_by_city_based_industry_sector_by_village">'T11'!$AB$29</definedName>
    <definedName name="Table_11.9__FES2007_FES2017_Proportional_change_in_average_workers_per_business_by_city_based_industry_sector_by_village">'T11'!$AB$56</definedName>
    <definedName name="Table_12.1__FES2017_Internal_floor_area_per_business_establishment_by_city_based_industry_sector_by_village">'T12'!$B$2</definedName>
    <definedName name="Table_12.2__FES2012_Internal_floor_area_per_business_establishment_by_city_based_industry_sector_by_village">'T12'!$B$29</definedName>
    <definedName name="Table_12.3__FES2007_Internal_floor_area_per_business_establishment_by_city_based_industry_sector_by_village">'T12'!$B$56</definedName>
    <definedName name="Table_12.4__FES2012_FES2017_Change_in_internal_floor_area_per_business_establishment_by_city_based_industry_sector_by_village">'T12'!$O$2</definedName>
    <definedName name="Table_12.5__FES2007_FES2012_Change_in_internal_floor_area_per_business_establishment_by_city_based_industry_sector_by_village">'T12'!$O$29</definedName>
    <definedName name="Table_12.6__FES2007_FES2017_Change_in_internal_floor_area_per_business_establishment_by_city_based_industry_sector_by_village">'T12'!$O$56</definedName>
    <definedName name="Table_12.7__FES2012_FES2017_Proportional_change_in_internal_floor_area_per_business_establishment_by_city_based_industry_sector_by_village">'T12'!$AB$2</definedName>
    <definedName name="Table_12.8__FES2007_FES2012_Proportional_change_in_internal_floor_area_per_business_establishment_by_city_based_industry_sector_by_village">'T12'!$AB$29</definedName>
    <definedName name="Table_12.9__FES2007_FES2017_Proportional_change_in_internal_floor_area_per_business_establishment_by_city_based_industry_sector_by_village">'T12'!$AB$56</definedName>
    <definedName name="Table_14A.1__FES2017_Summary_of_business_size__by_employment__by_village">T14A!$B$2</definedName>
    <definedName name="Table_14A.10__FES2017_Summary_of_proportion_by_business_size__by_employment__by_village">T14A!$AO$2</definedName>
    <definedName name="Table_14A.11__FES2012_Summary_of_proportion_by_business_size__by_employment__by_village">T14A!$AO$59</definedName>
    <definedName name="Table_14A.12__FES2007_Summary_of_proportion_by_business_size__by_employment__by_village">T14A!$AO$116</definedName>
    <definedName name="Table_14A.13__FES2017_Summary_of_proportion_by_village_by_business_size__by_employment">T14A!$BB$2</definedName>
    <definedName name="Table_14A.14__FES2012_Summary_of_proportion_by_village_by_business_size__by_employment">T14A!$BB$59</definedName>
    <definedName name="Table_14A.15__FES2007_Summary_of_proportion_by_village_by_business_size__by_employment">T14A!$BB$116</definedName>
    <definedName name="Table_14A.2__FES2012_Summary_of_business_size__by_employment__by_village">T14A!$B$59</definedName>
    <definedName name="Table_14A.3__FES2007_Summary_of_business_size__by_employment__by_village">T14A!$B$116</definedName>
    <definedName name="Table_14A.4__FES2012_FES2017_Summary_of_change_in_business_size__by_employment__by_village">T14A!$O$2</definedName>
    <definedName name="Table_14A.5__FES2007_FES2012_Summary_of_change_in_business_size__by_employment__by_village">T14A!$O$59</definedName>
    <definedName name="Table_14A.6__FES2007_FES2017_Summary_of_change_in_business_size__by_employment__by_village">T14A!$O$116</definedName>
    <definedName name="Table_14A.7__FES2012_FES2017_Summary_of_proportional_change_in_business_size__by_employment__by_village">T14A!$AB$2</definedName>
    <definedName name="Table_14A.8__FES2007_FES2012_Summary_of_proportional_change_in_business_size__by_employment__by_village">T14A!$AB$59</definedName>
    <definedName name="Table_14A.9__FES2007_FES2017_Summary_of_proportional_change_in_business_size__by_employment__by_village">T14A!$AB$116</definedName>
    <definedName name="Table_14B.1.1__FES2007_Business_count_for_very_small_businesses__1_4_workers__by_city_based_industry_by_village">T14B!$B$2</definedName>
    <definedName name="Table_14B.1.2__FES_2007_Business_count_for_small_businesses__5_19_workers__by_city_based_industry_by_village">T14B!$B$28</definedName>
    <definedName name="Table_14B.1.3__FES2007_Business_count_for_medium__small__businesses__20_99_workers__by_city_based_industry_by_village">T14B!$B$55</definedName>
    <definedName name="Table_14B.1.4__FES2007_Business_count_for_medium__large__businesses__100_199_workers__by_city_based_industry_by_village">T14B!$B$81</definedName>
    <definedName name="Table_14B.1.5__FES2007Business_count_for_large_businesses__200_999_workers__by_city_based_industry_by_village">T14B!$B$108</definedName>
    <definedName name="Table_14B.1.6__FES2007Business_count_for_very_large_businesses__1_000__workers__by_city_based_industry_by_village">T14B!$B$134</definedName>
    <definedName name="Table_14B.2.1__FES2012_Business_count_for_very_small_businesses__1_4_workers__by_city_based_industry_by_village">T14B!$O$2</definedName>
    <definedName name="Table_14B.2.2__FES2012_Business_count_for_small_businesses__5_19_workers__by_city_based_industry_by_village">T14B!$O$28</definedName>
    <definedName name="Table_14B.2.3__FES2012_Business_count_for_medium__small__businesses__20_99_workers__by_city_based_industry_by_village">T14B!$O$55</definedName>
    <definedName name="Table_14B.2.4__FES2012_Business_count_for_medium__large__businesses__100_199_workers__by_city_based_industry_by_village">T14B!$O$81</definedName>
    <definedName name="Table_14B.2.5__FES2012_Business_count_for_large_businesses__200_999_workers__by_city_based_industry_by_village">T14B!$O$108</definedName>
    <definedName name="Table_14B.2.6__FES2012_Business_count_for_very_large_businesses__1_000__workers__by_city_based_industry_by_village">T14B!$O$134</definedName>
    <definedName name="Table_14B.3.1__FES2017_Business_count_for_very_small_businesses__1_4_workers__by_city_based_industry_by_village">T14B!$AB$2</definedName>
    <definedName name="Table_14B.3.2__FES2017_Business_count_for_small_businesses__5_19_workers__by_city_based_industry_by_village">T14B!$AB$28</definedName>
    <definedName name="Table_14B.3.3__FES2017_Business_count_for_medium__small__businesses__20_99_workers__by_city_based_industry_by_village">T14B!$AB$55</definedName>
    <definedName name="Table_14B.3.4__FES2017_Business_count_for_medium__large__businesses__100_199_workers__by_city_based_industry_by_village">T14B!$AB$81</definedName>
    <definedName name="Table_14B.3.5__FES2017_Business_count_for_large_businesses__200_999_workers__by_city_based_industry_by_village">T14B!$AB$108</definedName>
    <definedName name="Table_14B.3.6__FES2017_Business_count_for_very_large_businesses__1_000__workers__by_city_based_industry_by_village">T14B!$AB$134</definedName>
    <definedName name="Table_14C.1.1__FES2007_Employment_in_very_small_businesses__1_4_workers__by_city_based_industry_by_village">T14C!$B$2</definedName>
    <definedName name="Table_14C.1.2__FES2007_Employment_in_small_businesses__5_19_workers__by_city_based_industry_by_village">T14C!$B$28</definedName>
    <definedName name="Table_14C.1.3__FES2007_Employment_in_medium__small__businesses__20_99_workers__by_city_based_industry_by_village">T14C!$B$55</definedName>
    <definedName name="Table_14C.1.4__FES2007_Employment_in_medium__large__businesses__100_199_workers__by_city_based_industry_by_village">T14C!$B$81</definedName>
    <definedName name="Table_14C.1.5__FES2007_Employment_in_large_businesses__200_999_workers__by_city_based_industry_by_village">T14C!$B$108</definedName>
    <definedName name="Table_14C.1.6__FES2007_Employment_in_very_lerge_businesses__1_000__workers__by_city_based_industry_by_village">T14C!$B$134</definedName>
    <definedName name="Table_14C.2.1__FES2012_Employment_in_very_small_businesses__1_4_workers__by_city_based_industry_by_village">T14C!$O$2</definedName>
    <definedName name="Table_14C.2.2__FES2012_Employment_in_small_businesses__5_19_workers__by_city_based_industry_by_village">T14C!$O$28</definedName>
    <definedName name="Table_14C.2.3__FES2012_Employment_in_medium__small__businesses__20_99_workers__by_city_based_industry_by_village">T14C!$O$55</definedName>
    <definedName name="Table_14C.2.4__FES2012_Employment_in_medium__large__businesses__100_199_workers__by_city_based_industry_by_village">T14C!$O$81</definedName>
    <definedName name="Table_14C.2.5__FES2012_Employment_in_large_businesses__200_999_workers__by_city_based_industry_by_village">T14C!$O$108</definedName>
    <definedName name="Table_14C.2.6__FES2012_Employment_in_very_lerge_businesses__1_000__workers__by_city_based_industry_by_village">T14C!$O$134</definedName>
    <definedName name="Table_14C.3.1__FES2017_Employment_in_very_small_businesses__1_4_workers__by_city_based_industry_by_village">T14C!$AB$2</definedName>
    <definedName name="Table_14C.3.2__FES2017_Employment_in_small_businesses__5_19_workers__by_city_based_industry_by_village">T14C!$AB$28</definedName>
    <definedName name="Table_14C.3.3__FES2017_Employment_in_medium__small__businesses__20_99_workers__by_city_based_industry_by_village">T14C!$AB$55</definedName>
    <definedName name="Table_14C.3.4__FES2017_Employment_in_medium__large__businesses__100_199_workers__by_city_based_industry_by_village">T14C!$AB$81</definedName>
    <definedName name="Table_14C.3.5__FES2017_Employment_in_large_businesses__200_999_workers__by_city_based_industry_by_village">T14C!$AB$108</definedName>
    <definedName name="Table_14C.3.6__FES2017_Employment_in_very_lerge_businesses__1_000__workers__by_city_based_industry_by_village">T14C!$AB$134</definedName>
    <definedName name="Table_14D.1.1__FES2007_Internal_floor_area_in_very_small_businesses__1_4_workers__by_city_based_industry_by_village__m²">T14D!$B$2</definedName>
    <definedName name="Table_14D.1.2__FES2007_Internal_floor_area_in_small_businesses__5_19_workers__by_city_based_industry_by_village__m²">T14D!$B$28</definedName>
    <definedName name="Table_14D.1.3__FES2007_Internal_floor_area_in_medium__small__businesses__20_99_workers__by_city_based_industry_by_village__m²">T14D!$B$55</definedName>
    <definedName name="Table_14D.1.4__FES2007_Internal_floor_area_in_medium__large__businesses__100_199_workers__by_city_based_industry_by_village__m²">T14D!$B$81</definedName>
    <definedName name="Table_14D.1.5__FES2007_Internal_floor_area_in_large_businesses__200_999_workers__by_city_based_industry_by_village__m²">T14D!$B$108</definedName>
    <definedName name="Table_14D.1.6__FES2007_Internal_floor_area_in_very_large_businesses__1_000__workers__by_city_based_industry_by_village__m²">T14D!$B$134</definedName>
    <definedName name="Table_14D.2.1__FES2012_Internal_floor_area_in_very_small_businesses__1_4_workers__by_city_based_industry_by_village__m²">T14D!$O$2</definedName>
    <definedName name="Table_14D.2.2__FES2012_Internal_floor_area_in_small_businesses__5_19_workers__by_city_based_industry_by_village__m²">T14D!$O$28</definedName>
    <definedName name="Table_14D.2.3__FES2012_Internal_floor_area_in_medium__small__businesses__20_99_workers__by_city_based_industry_by_village__m²">T14D!$O$55</definedName>
    <definedName name="Table_14D.2.4__FES2012_Internal_floor_area_in_medium__large__businesses__100_199_workers__by_city_based_industry_by_village__m²">T14D!$O$81</definedName>
    <definedName name="Table_14D.2.5__FES2012_Internal_floor_area_in_large_businesses__200_999_workers__by_city_based_industry_by_village__m²">T14D!$O$108</definedName>
    <definedName name="Table_14D.2.6__FES2012_Internal_floor_area_in_very_large_businesses__1_000__workers__by_city_based_industry_by_village__m²">T14D!$O$134</definedName>
    <definedName name="Table_14D.3.1__FES2017_Internal_floor_area_in_very_small_businesses__1_4_workers__by_city_based_industry_by_village__m²">T14D!$AB$2</definedName>
    <definedName name="Table_14D.3.2__FES2017_Internal_floor_area_in_small_businesses__5_19_workers__by_city_based_industry_by_village__m²">T14D!$AB$28</definedName>
    <definedName name="Table_14D.3.3__FES2017_Internal_floor_area_in_medium__small__businesses__20_99_workers__by_city_based_industry_by_village__m²">T14D!$AB$55</definedName>
    <definedName name="Table_14D.3.4__FES2017_Internal_floor_area_in_medium__large__businesses__100_199_workers__by_city_based_industry_by_village__m²">T14D!$AB$81</definedName>
    <definedName name="Table_14D.3.5__FES2017_Internal_floor_area_in_large_businesses__200_999_workers__by_city_based_industry_by_village__m²">T14D!$AB$108</definedName>
    <definedName name="Table_14D.3.6__FES2017_Internal_floor_area_in_very_large_businesses__1_000__workers__by_city_based_industry_by_village__m²">T14D!$AB$134</definedName>
    <definedName name="Table_14E.1.1__FES2007_Work_space_ratio__WSR__for_very_small_businesses__1_4_workers__by_city_based_industry_by_village__m²_worker">T14E!$B$2</definedName>
    <definedName name="Table_14E.1.2__FES2007_Work_space_ratio__WSR__for_small_businesses__5_19_workers__by_city_based_industry_by_village__m²_worker">T14E!$B$28</definedName>
    <definedName name="Table_14E.1.3__FES2007_Work_space_ratio__WSR__for_medium__small__businesses__20_99_workers__by_city_based_industry_by_village__m²_worker">T14E!$B$55</definedName>
    <definedName name="Table_14E.1.4__FES2007_Work_space_ratio__WSR__for_medium__large__businesses__100_199_workers__by_city_based_industry_by_village__m²_worker">T14E!$B$81</definedName>
    <definedName name="Table_14E.1.5__FES2007_Work_space_ratio__WSR__for_large_businesses__200_999_workers__by_city_based_industry_by_village__m²_worker">T14E!$B$108</definedName>
    <definedName name="Table_14E.1.6__FES2007_Work_space_ratio__WSR__for_very_large_businesses__1_000__workers__by_city_based_industry_by_village__m²_worker">T14E!$B$134</definedName>
    <definedName name="Table_14E.2.1__FES2012_Work_space_ratio__WSR__for_very_small_businesses__1_4_workers__by_city_based_industry_by_village__m²_worker">T14E!$O$2</definedName>
    <definedName name="Table_14E.2.2__FES2012_Work_space_ratio__WSR__for_small_businesses__5_19_workers__by_city_based_industry_by_village__m²_worker">T14E!$O$28</definedName>
    <definedName name="Table_14E.2.3__FES2012_Work_space_ratio__WSR__for_medium__small__businesses__20_99_workers__by_city_based_industry_by_village__m²_worker">T14E!$O$55</definedName>
    <definedName name="Table_14E.2.4__FES2012_Work_space_ratio__WSR__for_medium__large__businesses__100_199_workers__by_city_based_industry_by_village__m²_worker">T14E!$O$81</definedName>
    <definedName name="Table_14E.2.5__FES2012_Work_space_ratio__WSR__for_large_businesses__200_999_workers__by_city_based_industry_by_village__m²_worker">T14E!$O$108</definedName>
    <definedName name="Table_14E.2.6__FES2012_Work_space_ratio__WSR__for_very_large_businesses__1_000__workers__by_city_based_industry_by_village__m²_worker">T14E!$O$134</definedName>
    <definedName name="Table_14E.3.1__FES2017_Work_space_ratio__WSR__for_very_small_businesses__1_4_workers__by_city_based_industry_by_village__m²_worker">T14E!$AB$2</definedName>
    <definedName name="Table_14E.3.2__FES2017_Work_space_ratio__WSR__for_small_businesses__5_19_workers__by_city_based_industry_by_village__m²_worker">T14E!$AB$28</definedName>
    <definedName name="Table_14E.3.3__FES2017_Work_space_ratio__WSR__for_medium__small__businesses__20_99_workers__by_city_based_industry_by_village__m²_worker">T14E!$AB$55</definedName>
    <definedName name="Table_14E.3.4__FES2017_Work_space_ratio__WSR__for_medium__large__businesses__100_199_workers__by_city_based_industry_by_village__m²_worker">T14E!$AB$81</definedName>
    <definedName name="Table_14E.3.5__FES2017_Work_space_ratio__WSR__for_large_businesses__200_999_workers__by_city_based_industry_by_village__m²_worker">T14E!$AB$108</definedName>
    <definedName name="Table_14E.3.6__FES2017_Work_space_ratio__WSR__for_very_large_businesses__1_000__workers__by_city_based_industry_by_village__m²_worker">T14E!$AB$134</definedName>
    <definedName name="Table_3.1__FES2017_Total_business_establishments_by_city_based_industry_sector_by_village">'T3'!$B$2</definedName>
    <definedName name="Table_3.10__FES2007_FES2012_Proportional_change_in_total_business_establishments_by_city_based_industry_sector_by_village">'T3'!$O$110</definedName>
    <definedName name="Table_3.11__FES2017_Proportion_of_business_establishments_by_village_by_city_based_industry_sector">'T3'!$AB$2</definedName>
    <definedName name="Table_3.12__FES2012_Proportion_of_business_establishments_by_village_by_city_based_industry_sector">'T3'!$AB$29</definedName>
    <definedName name="Table_3.13__FES2007_Proportion_of_business_establishments_by_village_by_city_based_industry_sector">'T3'!$AB$56</definedName>
    <definedName name="Table_3.14__FES2007_FES2017_Change_in_total_business_establishments_by_city_based_industry_sector_by_village">'T3'!$AB$83</definedName>
    <definedName name="Table_3.15__FES2007_FES2017_Proportional_change_in_total_business_establishments_by_city_based_industry_sector_by_village">'T3'!$AB$110</definedName>
    <definedName name="Table_3.2__FES2012_Total_business_establishments_by_city_based_industry_sector_by_village">'T3'!$B$29</definedName>
    <definedName name="Table_3.3__FES2007_Total_business_establishments_by_city_based_industry_sector_by_village">'T3'!$B$56</definedName>
    <definedName name="Table_3.4__FES2012_FES2017_Change_in_total_business_establishments_by_city_based_industry_sector_by_village">'T3'!$B$83</definedName>
    <definedName name="Table_3.5__FES2007_FES2012_Change_in_total_business_establishments_by_city_based_industry_sector_by_village">'T3'!$B$110</definedName>
    <definedName name="Table_3.6__FES2017_Proportion_of_business_establishments_by_city_based_industry_sector_by_village">'T3'!$O$2</definedName>
    <definedName name="Table_3.7__FES2012_Proportion_of_business_establishments_by_city_based_industry_sector_by_village">'T3'!$O$29</definedName>
    <definedName name="Table_3.8__FES2007_Proportion_of_business_establishments_by_city_based_industry_sector_by_village">'T3'!$O$56</definedName>
    <definedName name="Table_3.9__FES2012_FES2017_Proportional_change_in_total_business_establishments_by_city_based_industry_sector_by_village">'T3'!$O$83</definedName>
    <definedName name="Table_4.1__FES2017_Total_employment_by_city_based_industry_sector_by_village">'T4'!$B$2</definedName>
    <definedName name="Table_4.10__FES2007_FES2012_Proportional_Change_in_Total_employment_by_city_based_industry_sector_by_village">'T4'!$O$110</definedName>
    <definedName name="Table_4.11__FES2017_Proportion_employment_by_village_by_city_based_industry_sector">'T4'!$AB$2</definedName>
    <definedName name="Table_4.12__FES2012_Proportion_employment_by_village_by_city_based_industry_sector">'T4'!$AB$29</definedName>
    <definedName name="Table_4.13__FES2007_Proportion_employment_by_village_by_city_based_industry_sector">'T4'!$AB$56</definedName>
    <definedName name="Table_4.14__FES2007_FES2017_Change_in_Total_employment_by_city_based_industry_sector_by_village">'T4'!$AB$83</definedName>
    <definedName name="Table_4.15__FES2007_FES2017_Proportional_Change_in_Total_employment_by_city_based_industry_sector_by_village">'T4'!$AB$110</definedName>
    <definedName name="Table_4.2__FES2012_Total_employment_by_city_based_industry_sector_by_village">'T4'!$B$29</definedName>
    <definedName name="Table_4.3__FES2007_Total_employment_by_city_based_industry_sector_by_village">'T4'!$B$56</definedName>
    <definedName name="Table_4.4__FES2012_FES2017_Change_in_total_employment_by_city_based_industry_sector_by_village">'T4'!$B$83</definedName>
    <definedName name="Table_4.5__FES2007_FES2012_Change_in_total_employment_by_city_based_industry_sector_by_village">'T4'!$B$110</definedName>
    <definedName name="Table_4.6__FES2017_Proportion_employment_by_city_based_industry_sector_by_village">'T4'!$O$2</definedName>
    <definedName name="Table_4.7__FES2012_Proportion_employment_by_city_based_industry_sector_by_village">'T4'!$O$29</definedName>
    <definedName name="Table_4.8__FES2007_Proportion_employment_by_city_based_industry_sector_by_village">'T4'!$O$56</definedName>
    <definedName name="Table_4.9__FES2012_FES2017_Proportional_Change_in_Total_employment_by_city_based_industry_sector_by_village">'T4'!$O$83</definedName>
    <definedName name="Table_5.1__FES2017_Total_internal_floor_area__m²__by_city_based_industry_sector_by_village">'T5'!$B$2</definedName>
    <definedName name="Table_5.10__FES2007_FES2012_Proportional_change_in_total_internal_floor_area_by_city_based_industry_sector_by_village">'T5'!$O$134</definedName>
    <definedName name="Table_5.11__FES2017_Proportion_of_internal_floor_area_by_village_by_city_based_industry_sector">'T5'!$AB$2</definedName>
    <definedName name="Table_5.12__FES2012_Proportion_of_internal_floor_area_by_village_by_city_based_industry_sector">'T5'!$AB$35</definedName>
    <definedName name="Table_5.13__FES2007_Proportion_of_internal_floor_area_by_village_by_city_based_industry_sector">'T5'!$AB$68</definedName>
    <definedName name="Table_5.14__FES2007_FES2017_Change_in_total_internal_floor_area__m²__by_city_based_industry_sector_by_village">'T5'!$AB$101</definedName>
    <definedName name="Table_5.15__FES2007_FES2017_Proportional_change_in_total_internal_floor_area_by_city_based_industry_sector_by_village">'T5'!$AB$134</definedName>
    <definedName name="Table_5.2__FES2012_Total_internal_floor_area__m²__by_city_based_industry_sector_by_village">'T5'!$B$35</definedName>
    <definedName name="Table_5.3__FES2007_Total_internal_floor_area__m²__by_city_based_industry_sector_by_village">'T5'!$B$68</definedName>
    <definedName name="Table_5.4__FES2012_FES2017_Change_in_total_internal_floor_area__m²__by_city_based_industry_sector_by_village">'T5'!$B$101</definedName>
    <definedName name="Table_5.5__FES2007_FES2012_Change_in_total_internal_floor_area__m²__by_city_based_industry_sector_by_village">'T5'!$B$134</definedName>
    <definedName name="Table_5.6__FES2017_Proportion_of_internal_floor_area_by_city_based_industry_sector_by_village">'T5'!$O$2</definedName>
    <definedName name="Table_5.7__FES2012_Proportion_of_internal_floor_area_by_city_based_industry_sector_by_village">'T5'!$O$35</definedName>
    <definedName name="Table_5.8__FES2007_Proportion_of_internal_floor_area_by_city_based_industry_sector_by_village">'T5'!$O$68</definedName>
    <definedName name="Table_5.9__FES2012_FES2017_Proportional_change_in_total_internal_floor_area_by_city_based_industry_sector_by_village">'T5'!$O$101</definedName>
    <definedName name="Table_6.1__FES2017_Total_employment_by_space_use_division_by_village">'T6'!$B$2</definedName>
    <definedName name="Table_6.10__FES2007_FES2012_Proportional_change_in_total_employment_by_space_use_division_by_village">'T6'!$O$78</definedName>
    <definedName name="Table_6.11__FES2017_Proportion_employment_by_village_by_space_use_division">'T6'!$AB$2</definedName>
    <definedName name="Table_6.12__FES2012_Proportion_employment_by_village_by_space_use_division">'T6'!$AB$21</definedName>
    <definedName name="Table_6.13__FES2007_Proportion_employment_by_village_by_space_use_division">'T6'!$AB$40</definedName>
    <definedName name="Table_6.14__FES2007_FES2017_Change_in_total_employment_by_space_use_division_by_village">'T6'!$AB$59</definedName>
    <definedName name="Table_6.15__FES2007_FES2017_Proportional_change_in_total_employment_by_space_use_division_by_village">'T6'!$AB$78</definedName>
    <definedName name="Table_6.2__FES2012_Total_employment_by_space_use_division_by_village">'T6'!$B$21</definedName>
    <definedName name="Table_6.3__FES2007_Total_employment_by_space_use_division_by_village">'T6'!$B$40</definedName>
    <definedName name="Table_6.4__FES2012_FES2017_Change_in_total_employment_by_space_use_division_by_village">'T6'!$B$59</definedName>
    <definedName name="Table_6.5__FES2007_FES2012_Change_in_total_employment_by_space_use_division_by_village">'T6'!$B$78</definedName>
    <definedName name="Table_6.6__FES2017_Proportion_of_employment_by_space_use_division_by_village">'T6'!$O$2</definedName>
    <definedName name="Table_6.7__FES2012_Proportion_of_employment_by_space_use_division_by_village">'T6'!$O$21</definedName>
    <definedName name="Table_6.8__FES2007_Proportion_of_employment_by_space_use_division_by_village">'T6'!$O$40</definedName>
    <definedName name="Table_6.9__FES2012_FES2017_Proportional_change_in_total_employment_by_space_use_division_by_village">'T6'!$O$59</definedName>
    <definedName name="Table_7.1__FES2017_Total_internal_floor_area__m²__by_space_use_division_by_village">'T7'!$B$2</definedName>
    <definedName name="Table_7.10__FES2007_FES2012_Proportional_change_in_total_internal_floor_area_by_space_use_division_by_village">'T7'!$O$78</definedName>
    <definedName name="Table_7.11__FES2017_Proportion_of_total_internal_floor_area_by_village_by_space_use_division">'T7'!$AB$2</definedName>
    <definedName name="Table_7.12__FES2012_Proportion_of_total_internal_floor_area_by_village_by_space_use_division">'T7'!$AB$21</definedName>
    <definedName name="Table_7.13__FES2007_Proportion_of_total_internal_floor_area_by_village_by_space_use_division">'T7'!$AB$40</definedName>
    <definedName name="Table_7.14__FES2007_FES2017_Change_in_total_internal_floor_area__m²__by_space_use_division_by_village">'T7'!$AB$59</definedName>
    <definedName name="Table_7.15__FES2007_FES2017_Proportional_change_in_total_internal_floor_area_by_space_use_division_by_village">'T7'!$AB$78</definedName>
    <definedName name="Table_7.2__FES2012_Total_internal_floor_area__m²__by_space_use_division_by_village">'T7'!$B$21</definedName>
    <definedName name="Table_7.3__FES2007_Total_internal_floor_area__m²__by_space_use_division_by_village">'T7'!$B$40</definedName>
    <definedName name="Table_7.4__FES2012_FES2017_Change_in_total_internal_floor_area__m²__by_space_use_division_by_village">'T7'!$B$59</definedName>
    <definedName name="Table_7.5__FES2007_FES2012_Change_in_total_internal_floor_area__m²__by_space_use_division_by_village">'T7'!$B$78</definedName>
    <definedName name="Table_7.6__FES2017_Proportion_of_total_internal_floor_area_by_space_use_division_by_village">'T7'!$O$2</definedName>
    <definedName name="Table_7.7__FES2012_Proportion_of_total_internal_floor_area_by_space_use_division_by_village">'T7'!$O$21</definedName>
    <definedName name="Table_7.8__FES2007_Proportion_of_total_internal_floor_area_by_space_use_division_by_village">'T7'!$O$40</definedName>
    <definedName name="Table_7.9__FES2012_FES2017_Proportional_change_in_total_internal_floor_area_by_space_use_division_by_village">'T7'!$O$59</definedName>
    <definedName name="Table_8.1__FES2017_Work_space_ratio__WSR__for_business_floor_space_by_city_based_industry_sector_by_village__m²_worker">'T8'!$B$2</definedName>
    <definedName name="Table_8.2__FES2012_Work_space_ratio__WSR__for_business_floor_space_by_city_based_industry_sector_by_village__m²_worker">'T8'!$B$29</definedName>
    <definedName name="Table_8.3__FES2007_Work_space_ratio__WSR__for_business_floor_space_by_city_based_industry_sector_by_village__m²_worker">'T8'!$B$56</definedName>
    <definedName name="Table_8.4__FES2012_FES2017_Change_in_work_space_ratio__WSR__for_business_floor_space_by_city_based_industry_sector_by_village__m²_worker">'T8'!$O$2</definedName>
    <definedName name="Table_8.5__FES2007_FES2012_Change_in_work_space_ratio__WSR__for_business_floor_space_by_city_based_industry_sector_by_village__m²_worker">'T8'!$O$29</definedName>
    <definedName name="Table_8.6__FES2007_FES2017_Change_in_work_space_ratio__WSR__for_business_floor_space_by_city_based_industry_sector_by_village__m²_worker">'T8'!$O$56</definedName>
    <definedName name="Table_8.7__FES2012_FES2017_Proportional_change_in_work_space_ratio__WSR__for_business_floor_space_by_city_based_industry_sector_by_village__m²_worker">'T8'!$AB$2</definedName>
    <definedName name="Table_8.8__FES2007_FES2012_Proportional_change_in_work_space_ratio__WSR__for_business_floor_space_by_city_based_industry_sector_by_village__m²_worker">'T8'!$AB$29</definedName>
    <definedName name="Table_8.9__FES2007_FES2017_Proportional_change_in_work_space_ratio__WSR__for_business_floor_space_by_city_based_industry_sector_by_village__m²_worker">'T8'!$AB$56</definedName>
    <definedName name="Table_9.1__FES2017_Work_space_ratio__WSR__for_business_floor_space_by_space_use_division_by_village__m²_worker">'T9'!$B$2</definedName>
    <definedName name="Table_9.2__FES2012_Work_space_ratio__WSR__for_business_floor_space_by_space_use_division_by_village__m²_worker">'T9'!$B$20</definedName>
    <definedName name="Table_9.3__FES2007_Work_space_ratio__WSR__for_business_floor_space_by_space_use_division_by_village__m²_worker">'T9'!$B$38</definedName>
    <definedName name="Table_9.4__FES2012_FES2017_Change_in_work_space_ratio__WSR__for_business_floor_space_by_space_use_division_by_village__m²_worker">'T9'!$O$2</definedName>
    <definedName name="Table_9.5__FES2007_FES2012_Change_in_work_space_ratio__WSR__for_business_floor_space_by_space_use_division_by_village__m²_worker">'T9'!$O$20</definedName>
    <definedName name="Table_9.6__FES2007_FES2017_Change_in_work_space_ratio__WSR__for_business_floor_space_by_space_use_division_by_village__m²_worker">'T9'!$O$38</definedName>
    <definedName name="Table_9.7__FES2012_FES2017_Proportional_change_in_work_space_ratio__WSR__for_business_floor_space_by_space_use_division_by_village__m²_worker">'T9'!$AB$2</definedName>
    <definedName name="Table_9.8__FES2007_FES2012_Proportional_change_in_work_space_ratio__WSR__for_business_floor_space_by_space_use_division_by_village__m²_worker">'T9'!$AB$20</definedName>
    <definedName name="Table_9.9__FES2007_FES2017_Proportional_change_in_work_space_ratio__WSR__for_business_floor_space_by_space_use_division_by_village__m²_worker">'T9'!$AB$38</definedName>
  </definedNames>
  <calcPr calcId="162913"/>
</workbook>
</file>

<file path=xl/calcChain.xml><?xml version="1.0" encoding="utf-8"?>
<calcChain xmlns="http://schemas.openxmlformats.org/spreadsheetml/2006/main">
  <c r="E108" i="11" l="1"/>
  <c r="F108" i="11"/>
  <c r="G108" i="11"/>
  <c r="H108" i="11"/>
  <c r="I108" i="11"/>
  <c r="J108" i="11"/>
  <c r="K108" i="11"/>
  <c r="L108" i="11"/>
  <c r="M108" i="11"/>
  <c r="D108" i="11"/>
  <c r="E93" i="10" l="1"/>
  <c r="F108" i="10" l="1"/>
  <c r="G108" i="10"/>
  <c r="H108" i="10"/>
  <c r="I108" i="10"/>
  <c r="J108" i="10"/>
  <c r="K108" i="10"/>
  <c r="L108" i="10"/>
  <c r="M108" i="10"/>
  <c r="D108" i="10"/>
  <c r="C27" i="10" l="1"/>
  <c r="C28" i="10"/>
  <c r="I97" i="10" l="1"/>
  <c r="F20" i="18" l="1"/>
  <c r="G20" i="18"/>
  <c r="M53" i="11" l="1"/>
  <c r="E53" i="11"/>
  <c r="F53" i="11"/>
  <c r="G53" i="11"/>
  <c r="H53" i="11"/>
  <c r="I53" i="11"/>
  <c r="J53" i="11"/>
  <c r="K53" i="11"/>
  <c r="L53" i="11"/>
  <c r="D53" i="11"/>
  <c r="C53" i="11"/>
  <c r="D119" i="26" l="1"/>
  <c r="E119" i="26"/>
  <c r="F119" i="26"/>
  <c r="G119" i="26"/>
  <c r="H119" i="26"/>
  <c r="I119" i="26"/>
  <c r="J119" i="26"/>
  <c r="K119" i="26"/>
  <c r="L119" i="26"/>
  <c r="M119" i="26"/>
  <c r="D120" i="26"/>
  <c r="E120" i="26"/>
  <c r="F120" i="26"/>
  <c r="G120" i="26"/>
  <c r="H120" i="26"/>
  <c r="I120" i="26"/>
  <c r="J120" i="26"/>
  <c r="K120" i="26"/>
  <c r="L120" i="26"/>
  <c r="M120" i="26"/>
  <c r="D121" i="26"/>
  <c r="E121" i="26"/>
  <c r="F121" i="26"/>
  <c r="G121" i="26"/>
  <c r="H121" i="26"/>
  <c r="I121" i="26"/>
  <c r="J121" i="26"/>
  <c r="K121" i="26"/>
  <c r="L121" i="26"/>
  <c r="M121" i="26"/>
  <c r="D125" i="26"/>
  <c r="E125" i="26"/>
  <c r="F125" i="26"/>
  <c r="G125" i="26"/>
  <c r="H125" i="26"/>
  <c r="I125" i="26"/>
  <c r="J125" i="26"/>
  <c r="K125" i="26"/>
  <c r="L125" i="26"/>
  <c r="M125" i="26"/>
  <c r="D126" i="26"/>
  <c r="E126" i="26"/>
  <c r="F126" i="26"/>
  <c r="G126" i="26"/>
  <c r="H126" i="26"/>
  <c r="I126" i="26"/>
  <c r="J126" i="26"/>
  <c r="K126" i="26"/>
  <c r="L126" i="26"/>
  <c r="M126" i="26"/>
  <c r="D127" i="26"/>
  <c r="E127" i="26"/>
  <c r="F127" i="26"/>
  <c r="G127" i="26"/>
  <c r="H127" i="26"/>
  <c r="I127" i="26"/>
  <c r="J127" i="26"/>
  <c r="K127" i="26"/>
  <c r="L127" i="26"/>
  <c r="M127" i="26"/>
  <c r="D137" i="26"/>
  <c r="E137" i="26"/>
  <c r="F137" i="26"/>
  <c r="G137" i="26"/>
  <c r="H137" i="26"/>
  <c r="I137" i="26"/>
  <c r="J137" i="26"/>
  <c r="K137" i="26"/>
  <c r="L137" i="26"/>
  <c r="M137" i="26"/>
  <c r="D138" i="26"/>
  <c r="E138" i="26"/>
  <c r="F138" i="26"/>
  <c r="G138" i="26"/>
  <c r="H138" i="26"/>
  <c r="I138" i="26"/>
  <c r="J138" i="26"/>
  <c r="K138" i="26"/>
  <c r="L138" i="26"/>
  <c r="M138" i="26"/>
  <c r="D139" i="26"/>
  <c r="E139" i="26"/>
  <c r="F139" i="26"/>
  <c r="G139" i="26"/>
  <c r="H139" i="26"/>
  <c r="I139" i="26"/>
  <c r="J139" i="26"/>
  <c r="K139" i="26"/>
  <c r="L139" i="26"/>
  <c r="M139" i="26"/>
  <c r="D143" i="26"/>
  <c r="E143" i="26"/>
  <c r="F143" i="26"/>
  <c r="G143" i="26"/>
  <c r="H143" i="26"/>
  <c r="I143" i="26"/>
  <c r="J143" i="26"/>
  <c r="K143" i="26"/>
  <c r="L143" i="26"/>
  <c r="M143" i="26"/>
  <c r="D144" i="26"/>
  <c r="E144" i="26"/>
  <c r="F144" i="26"/>
  <c r="G144" i="26"/>
  <c r="H144" i="26"/>
  <c r="I144" i="26"/>
  <c r="J144" i="26"/>
  <c r="K144" i="26"/>
  <c r="L144" i="26"/>
  <c r="M144" i="26"/>
  <c r="D145" i="26"/>
  <c r="E145" i="26"/>
  <c r="F145" i="26"/>
  <c r="G145" i="26"/>
  <c r="H145" i="26"/>
  <c r="I145" i="26"/>
  <c r="J145" i="26"/>
  <c r="K145" i="26"/>
  <c r="L145" i="26"/>
  <c r="M145" i="26"/>
  <c r="D155" i="26"/>
  <c r="E155" i="26"/>
  <c r="F155" i="26"/>
  <c r="G155" i="26"/>
  <c r="H155" i="26"/>
  <c r="I155" i="26"/>
  <c r="J155" i="26"/>
  <c r="K155" i="26"/>
  <c r="L155" i="26"/>
  <c r="M155" i="26"/>
  <c r="D156" i="26"/>
  <c r="E156" i="26"/>
  <c r="F156" i="26"/>
  <c r="G156" i="26"/>
  <c r="H156" i="26"/>
  <c r="I156" i="26"/>
  <c r="J156" i="26"/>
  <c r="K156" i="26"/>
  <c r="L156" i="26"/>
  <c r="M156" i="26"/>
  <c r="D157" i="26"/>
  <c r="E157" i="26"/>
  <c r="F157" i="26"/>
  <c r="G157" i="26"/>
  <c r="H157" i="26"/>
  <c r="I157" i="26"/>
  <c r="J157" i="26"/>
  <c r="K157" i="26"/>
  <c r="L157" i="26"/>
  <c r="M157" i="26"/>
  <c r="D161" i="26"/>
  <c r="E161" i="26"/>
  <c r="F161" i="26"/>
  <c r="G161" i="26"/>
  <c r="H161" i="26"/>
  <c r="I161" i="26"/>
  <c r="J161" i="26"/>
  <c r="K161" i="26"/>
  <c r="L161" i="26"/>
  <c r="M161" i="26"/>
  <c r="D162" i="26"/>
  <c r="E162" i="26"/>
  <c r="F162" i="26"/>
  <c r="G162" i="26"/>
  <c r="H162" i="26"/>
  <c r="I162" i="26"/>
  <c r="J162" i="26"/>
  <c r="K162" i="26"/>
  <c r="L162" i="26"/>
  <c r="M162" i="26"/>
  <c r="D163" i="26"/>
  <c r="E163" i="26"/>
  <c r="F163" i="26"/>
  <c r="G163" i="26"/>
  <c r="H163" i="26"/>
  <c r="I163" i="26"/>
  <c r="J163" i="26"/>
  <c r="K163" i="26"/>
  <c r="L163" i="26"/>
  <c r="M163" i="26"/>
  <c r="C163" i="26"/>
  <c r="C162" i="26"/>
  <c r="C161" i="26"/>
  <c r="C157" i="26"/>
  <c r="C156" i="26"/>
  <c r="C155" i="26"/>
  <c r="C145" i="26"/>
  <c r="C144" i="26"/>
  <c r="C143" i="26"/>
  <c r="C139" i="26"/>
  <c r="C138" i="26"/>
  <c r="C137" i="26"/>
  <c r="C127" i="26"/>
  <c r="C126" i="26"/>
  <c r="C125" i="26"/>
  <c r="C121" i="26"/>
  <c r="C120" i="26"/>
  <c r="C119" i="26"/>
  <c r="D104" i="26"/>
  <c r="E104" i="26"/>
  <c r="F104" i="26"/>
  <c r="G104" i="26"/>
  <c r="H104" i="26"/>
  <c r="I104" i="26"/>
  <c r="J104" i="26"/>
  <c r="K104" i="26"/>
  <c r="L104" i="26"/>
  <c r="M104" i="26"/>
  <c r="D105" i="26"/>
  <c r="E105" i="26"/>
  <c r="F105" i="26"/>
  <c r="G105" i="26"/>
  <c r="H105" i="26"/>
  <c r="I105" i="26"/>
  <c r="J105" i="26"/>
  <c r="K105" i="26"/>
  <c r="L105" i="26"/>
  <c r="M105" i="26"/>
  <c r="D106" i="26"/>
  <c r="E106" i="26"/>
  <c r="F106" i="26"/>
  <c r="G106" i="26"/>
  <c r="H106" i="26"/>
  <c r="I106" i="26"/>
  <c r="J106" i="26"/>
  <c r="K106" i="26"/>
  <c r="L106" i="26"/>
  <c r="M106" i="26"/>
  <c r="C106" i="26"/>
  <c r="C105" i="26"/>
  <c r="C104" i="26"/>
  <c r="W106" i="26" l="1"/>
  <c r="BJ106" i="26"/>
  <c r="AY156" i="26"/>
  <c r="BL156" i="26"/>
  <c r="AS121" i="26"/>
  <c r="BF121" i="26"/>
  <c r="T105" i="26"/>
  <c r="BG105" i="26"/>
  <c r="X106" i="26"/>
  <c r="BK106" i="26"/>
  <c r="BI105" i="26"/>
  <c r="BK163" i="26"/>
  <c r="AX163" i="26"/>
  <c r="BI162" i="26"/>
  <c r="AV162" i="26"/>
  <c r="AZ156" i="26"/>
  <c r="BM156" i="26"/>
  <c r="AT145" i="26"/>
  <c r="BG145" i="26"/>
  <c r="AR144" i="26"/>
  <c r="BE144" i="26"/>
  <c r="BK139" i="26"/>
  <c r="AX139" i="26"/>
  <c r="BI138" i="26"/>
  <c r="AV138" i="26"/>
  <c r="AZ126" i="26"/>
  <c r="BM126" i="26"/>
  <c r="BG121" i="26"/>
  <c r="AT121" i="26"/>
  <c r="BE120" i="26"/>
  <c r="AR120" i="26"/>
  <c r="AV139" i="26"/>
  <c r="BI139" i="26"/>
  <c r="BH163" i="26"/>
  <c r="AU163" i="26"/>
  <c r="BF162" i="26"/>
  <c r="AS162" i="26"/>
  <c r="AY157" i="26"/>
  <c r="BL157" i="26"/>
  <c r="AW156" i="26"/>
  <c r="BJ156" i="26"/>
  <c r="BD145" i="26"/>
  <c r="AQ145" i="26"/>
  <c r="AU139" i="26"/>
  <c r="BH139" i="26"/>
  <c r="AS138" i="26"/>
  <c r="BF138" i="26"/>
  <c r="AY127" i="26"/>
  <c r="BL127" i="26"/>
  <c r="BJ126" i="26"/>
  <c r="AW126" i="26"/>
  <c r="AQ121" i="26"/>
  <c r="BD121" i="26"/>
  <c r="AS145" i="26"/>
  <c r="BF145" i="26"/>
  <c r="AZ157" i="26"/>
  <c r="BM157" i="26"/>
  <c r="AZ127" i="26"/>
  <c r="BM127" i="26"/>
  <c r="BF105" i="26"/>
  <c r="T106" i="26"/>
  <c r="BG106" i="26"/>
  <c r="BE105" i="26"/>
  <c r="BG163" i="26"/>
  <c r="AT163" i="26"/>
  <c r="BE162" i="26"/>
  <c r="AR162" i="26"/>
  <c r="AX157" i="26"/>
  <c r="BK157" i="26"/>
  <c r="AV156" i="26"/>
  <c r="BI156" i="26"/>
  <c r="BM144" i="26"/>
  <c r="AZ144" i="26"/>
  <c r="AT139" i="26"/>
  <c r="BG139" i="26"/>
  <c r="AR138" i="26"/>
  <c r="BE138" i="26"/>
  <c r="BK127" i="26"/>
  <c r="AX127" i="26"/>
  <c r="BI126" i="26"/>
  <c r="AV126" i="26"/>
  <c r="BM120" i="26"/>
  <c r="AZ120" i="26"/>
  <c r="BH162" i="26"/>
  <c r="AU162" i="26"/>
  <c r="AQ120" i="26"/>
  <c r="BD120" i="26"/>
  <c r="BE145" i="26"/>
  <c r="AR145" i="26"/>
  <c r="AR121" i="26"/>
  <c r="BE121" i="26"/>
  <c r="BD105" i="26"/>
  <c r="AP126" i="26"/>
  <c r="BC126" i="26"/>
  <c r="BC156" i="26"/>
  <c r="AP156" i="26"/>
  <c r="BF163" i="26"/>
  <c r="AS163" i="26"/>
  <c r="AQ162" i="26"/>
  <c r="BD162" i="26"/>
  <c r="AW157" i="26"/>
  <c r="BJ157" i="26"/>
  <c r="BH156" i="26"/>
  <c r="AU156" i="26"/>
  <c r="BL144" i="26"/>
  <c r="AY144" i="26"/>
  <c r="AS139" i="26"/>
  <c r="BF139" i="26"/>
  <c r="AQ138" i="26"/>
  <c r="BD138" i="26"/>
  <c r="BJ127" i="26"/>
  <c r="AW127" i="26"/>
  <c r="BH126" i="26"/>
  <c r="AU126" i="26"/>
  <c r="BL120" i="26"/>
  <c r="AY120" i="26"/>
  <c r="BC120" i="26"/>
  <c r="AP120" i="26"/>
  <c r="BJ139" i="26"/>
  <c r="AW139" i="26"/>
  <c r="AX156" i="26"/>
  <c r="BK156" i="26"/>
  <c r="AT138" i="26"/>
  <c r="BG138" i="26"/>
  <c r="AP127" i="26"/>
  <c r="BC127" i="26"/>
  <c r="AP157" i="26"/>
  <c r="BC157" i="26"/>
  <c r="AR163" i="26"/>
  <c r="BE163" i="26"/>
  <c r="BI157" i="26"/>
  <c r="AV157" i="26"/>
  <c r="BG156" i="26"/>
  <c r="AT156" i="26"/>
  <c r="BM145" i="26"/>
  <c r="AZ145" i="26"/>
  <c r="BK144" i="26"/>
  <c r="AX144" i="26"/>
  <c r="AR139" i="26"/>
  <c r="BE139" i="26"/>
  <c r="BI127" i="26"/>
  <c r="AV127" i="26"/>
  <c r="BG126" i="26"/>
  <c r="AT126" i="26"/>
  <c r="BM121" i="26"/>
  <c r="AZ121" i="26"/>
  <c r="AX120" i="26"/>
  <c r="BK120" i="26"/>
  <c r="U105" i="26"/>
  <c r="BH105" i="26"/>
  <c r="BC144" i="26"/>
  <c r="AP144" i="26"/>
  <c r="BI163" i="26"/>
  <c r="AV163" i="26"/>
  <c r="BD106" i="26"/>
  <c r="AQ163" i="26"/>
  <c r="BD163" i="26"/>
  <c r="BH157" i="26"/>
  <c r="AU157" i="26"/>
  <c r="BF156" i="26"/>
  <c r="AS156" i="26"/>
  <c r="BL145" i="26"/>
  <c r="AY145" i="26"/>
  <c r="AW144" i="26"/>
  <c r="BJ144" i="26"/>
  <c r="AQ139" i="26"/>
  <c r="BD139" i="26"/>
  <c r="BH127" i="26"/>
  <c r="AU127" i="26"/>
  <c r="BF126" i="26"/>
  <c r="AS126" i="26"/>
  <c r="AY121" i="26"/>
  <c r="BL121" i="26"/>
  <c r="AW120" i="26"/>
  <c r="BJ120" i="26"/>
  <c r="AU138" i="26"/>
  <c r="BH138" i="26"/>
  <c r="BG162" i="26"/>
  <c r="AT162" i="26"/>
  <c r="AX126" i="26"/>
  <c r="BK126" i="26"/>
  <c r="Z105" i="26"/>
  <c r="BM105" i="26"/>
  <c r="AZ162" i="26"/>
  <c r="BM162" i="26"/>
  <c r="BG157" i="26"/>
  <c r="AT157" i="26"/>
  <c r="BE156" i="26"/>
  <c r="AR156" i="26"/>
  <c r="AX145" i="26"/>
  <c r="BK145" i="26"/>
  <c r="AV144" i="26"/>
  <c r="BI144" i="26"/>
  <c r="BM138" i="26"/>
  <c r="AZ138" i="26"/>
  <c r="BG127" i="26"/>
  <c r="AT127" i="26"/>
  <c r="BE126" i="26"/>
  <c r="AR126" i="26"/>
  <c r="AX121" i="26"/>
  <c r="BK121" i="26"/>
  <c r="AV120" i="26"/>
  <c r="BI120" i="26"/>
  <c r="BD144" i="26"/>
  <c r="AQ144" i="26"/>
  <c r="BC145" i="26"/>
  <c r="AP145" i="26"/>
  <c r="BC105" i="26"/>
  <c r="Y105" i="26"/>
  <c r="BL105" i="26"/>
  <c r="AP138" i="26"/>
  <c r="BC138" i="26"/>
  <c r="AP162" i="26"/>
  <c r="BC162" i="26"/>
  <c r="AY162" i="26"/>
  <c r="BL162" i="26"/>
  <c r="BF157" i="26"/>
  <c r="AS157" i="26"/>
  <c r="BD156" i="26"/>
  <c r="AQ156" i="26"/>
  <c r="AW145" i="26"/>
  <c r="BJ145" i="26"/>
  <c r="AU144" i="26"/>
  <c r="BH144" i="26"/>
  <c r="BL138" i="26"/>
  <c r="AY138" i="26"/>
  <c r="BF127" i="26"/>
  <c r="AS127" i="26"/>
  <c r="AQ126" i="26"/>
  <c r="BD126" i="26"/>
  <c r="AW121" i="26"/>
  <c r="BJ121" i="26"/>
  <c r="BH120" i="26"/>
  <c r="AU120" i="26"/>
  <c r="BJ163" i="26"/>
  <c r="AW163" i="26"/>
  <c r="BC121" i="26"/>
  <c r="AP121" i="26"/>
  <c r="BC106" i="26"/>
  <c r="Z106" i="26"/>
  <c r="BM106" i="26"/>
  <c r="X105" i="26"/>
  <c r="BK105" i="26"/>
  <c r="BC139" i="26"/>
  <c r="AP139" i="26"/>
  <c r="AP163" i="26"/>
  <c r="BC163" i="26"/>
  <c r="AZ163" i="26"/>
  <c r="BM163" i="26"/>
  <c r="AX162" i="26"/>
  <c r="BK162" i="26"/>
  <c r="BE157" i="26"/>
  <c r="AR157" i="26"/>
  <c r="AV145" i="26"/>
  <c r="BI145" i="26"/>
  <c r="AT144" i="26"/>
  <c r="BG144" i="26"/>
  <c r="BM139" i="26"/>
  <c r="AZ139" i="26"/>
  <c r="BK138" i="26"/>
  <c r="AX138" i="26"/>
  <c r="AR127" i="26"/>
  <c r="BE127" i="26"/>
  <c r="BI121" i="26"/>
  <c r="AV121" i="26"/>
  <c r="BG120" i="26"/>
  <c r="AT120" i="26"/>
  <c r="AY126" i="26"/>
  <c r="BL126" i="26"/>
  <c r="BI106" i="26"/>
  <c r="U106" i="26"/>
  <c r="BH106" i="26"/>
  <c r="BF106" i="26"/>
  <c r="BE106" i="26"/>
  <c r="Y106" i="26"/>
  <c r="BL106" i="26"/>
  <c r="W105" i="26"/>
  <c r="BJ105" i="26"/>
  <c r="AY163" i="26"/>
  <c r="BL163" i="26"/>
  <c r="BJ162" i="26"/>
  <c r="AW162" i="26"/>
  <c r="BD157" i="26"/>
  <c r="AQ157" i="26"/>
  <c r="AU145" i="26"/>
  <c r="BH145" i="26"/>
  <c r="AS144" i="26"/>
  <c r="BF144" i="26"/>
  <c r="BL139" i="26"/>
  <c r="AY139" i="26"/>
  <c r="BJ138" i="26"/>
  <c r="AW138" i="26"/>
  <c r="AQ127" i="26"/>
  <c r="BD127" i="26"/>
  <c r="BH121" i="26"/>
  <c r="AU121" i="26"/>
  <c r="BF120" i="26"/>
  <c r="AS120" i="26"/>
  <c r="AP119" i="26"/>
  <c r="BC119" i="26"/>
  <c r="AP143" i="26"/>
  <c r="BC143" i="26"/>
  <c r="BG161" i="26"/>
  <c r="AT161" i="26"/>
  <c r="AX155" i="26"/>
  <c r="BK155" i="26"/>
  <c r="BG137" i="26"/>
  <c r="AT137" i="26"/>
  <c r="AX125" i="26"/>
  <c r="BK125" i="26"/>
  <c r="AV125" i="26"/>
  <c r="BI125" i="26"/>
  <c r="AQ161" i="26"/>
  <c r="BD161" i="26"/>
  <c r="AU155" i="26"/>
  <c r="BH155" i="26"/>
  <c r="AY143" i="26"/>
  <c r="BL143" i="26"/>
  <c r="AQ137" i="26"/>
  <c r="BD137" i="26"/>
  <c r="AU125" i="26"/>
  <c r="BH125" i="26"/>
  <c r="AY119" i="26"/>
  <c r="BL119" i="26"/>
  <c r="BF104" i="26"/>
  <c r="BG155" i="26"/>
  <c r="AT155" i="26"/>
  <c r="BK143" i="26"/>
  <c r="AX143" i="26"/>
  <c r="AT125" i="26"/>
  <c r="BG125" i="26"/>
  <c r="BK119" i="26"/>
  <c r="AX119" i="26"/>
  <c r="AR137" i="26"/>
  <c r="BE137" i="26"/>
  <c r="AS155" i="26"/>
  <c r="BF155" i="26"/>
  <c r="BJ143" i="26"/>
  <c r="AW143" i="26"/>
  <c r="AS125" i="26"/>
  <c r="BF125" i="26"/>
  <c r="BJ119" i="26"/>
  <c r="AW119" i="26"/>
  <c r="BE104" i="26"/>
  <c r="AZ143" i="26"/>
  <c r="BM143" i="26"/>
  <c r="AZ161" i="26"/>
  <c r="BM161" i="26"/>
  <c r="BE155" i="26"/>
  <c r="AR155" i="26"/>
  <c r="BI143" i="26"/>
  <c r="AV143" i="26"/>
  <c r="AZ137" i="26"/>
  <c r="BM137" i="26"/>
  <c r="AR125" i="26"/>
  <c r="BE125" i="26"/>
  <c r="BI119" i="26"/>
  <c r="AV119" i="26"/>
  <c r="BF161" i="26"/>
  <c r="AS161" i="26"/>
  <c r="Z104" i="26"/>
  <c r="BM104" i="26"/>
  <c r="Y104" i="26"/>
  <c r="BL104" i="26"/>
  <c r="AY161" i="26"/>
  <c r="BL161" i="26"/>
  <c r="BD155" i="26"/>
  <c r="AQ155" i="26"/>
  <c r="AU143" i="26"/>
  <c r="BH143" i="26"/>
  <c r="AY137" i="26"/>
  <c r="BL137" i="26"/>
  <c r="AQ125" i="26"/>
  <c r="BD125" i="26"/>
  <c r="AU119" i="26"/>
  <c r="BH119" i="26"/>
  <c r="AW155" i="26"/>
  <c r="BJ155" i="26"/>
  <c r="BC155" i="26"/>
  <c r="AP155" i="26"/>
  <c r="X104" i="26"/>
  <c r="BK104" i="26"/>
  <c r="AP137" i="26"/>
  <c r="BC137" i="26"/>
  <c r="AP161" i="26"/>
  <c r="BC161" i="26"/>
  <c r="AX161" i="26"/>
  <c r="BK161" i="26"/>
  <c r="AT143" i="26"/>
  <c r="BG143" i="26"/>
  <c r="AX137" i="26"/>
  <c r="BK137" i="26"/>
  <c r="AT119" i="26"/>
  <c r="BG119" i="26"/>
  <c r="AV155" i="26"/>
  <c r="BI155" i="26"/>
  <c r="BD104" i="26"/>
  <c r="W104" i="26"/>
  <c r="BJ104" i="26"/>
  <c r="AW161" i="26"/>
  <c r="BJ161" i="26"/>
  <c r="AS143" i="26"/>
  <c r="BF143" i="26"/>
  <c r="BJ137" i="26"/>
  <c r="AW137" i="26"/>
  <c r="BF119" i="26"/>
  <c r="AS119" i="26"/>
  <c r="T104" i="26"/>
  <c r="BG104" i="26"/>
  <c r="BF137" i="26"/>
  <c r="AS137" i="26"/>
  <c r="AZ119" i="26"/>
  <c r="BM119" i="26"/>
  <c r="BC104" i="26"/>
  <c r="BI104" i="26"/>
  <c r="AV161" i="26"/>
  <c r="BI161" i="26"/>
  <c r="AZ155" i="26"/>
  <c r="BM155" i="26"/>
  <c r="AR143" i="26"/>
  <c r="BE143" i="26"/>
  <c r="AV137" i="26"/>
  <c r="BI137" i="26"/>
  <c r="BM125" i="26"/>
  <c r="AZ125" i="26"/>
  <c r="AR119" i="26"/>
  <c r="BE119" i="26"/>
  <c r="AW125" i="26"/>
  <c r="BJ125" i="26"/>
  <c r="AR161" i="26"/>
  <c r="BE161" i="26"/>
  <c r="AP125" i="26"/>
  <c r="BC125" i="26"/>
  <c r="U104" i="26"/>
  <c r="BH104" i="26"/>
  <c r="BH161" i="26"/>
  <c r="AU161" i="26"/>
  <c r="AY155" i="26"/>
  <c r="BL155" i="26"/>
  <c r="AQ143" i="26"/>
  <c r="BD143" i="26"/>
  <c r="BH137" i="26"/>
  <c r="AU137" i="26"/>
  <c r="BL125" i="26"/>
  <c r="AY125" i="26"/>
  <c r="BD119" i="26"/>
  <c r="AQ119" i="26"/>
  <c r="P106" i="26"/>
  <c r="AC106" i="26" s="1"/>
  <c r="M167" i="26"/>
  <c r="R119" i="26"/>
  <c r="AE119" i="26" s="1"/>
  <c r="V106" i="26"/>
  <c r="AI106" i="26" s="1"/>
  <c r="C131" i="26"/>
  <c r="M168" i="26"/>
  <c r="K167" i="26"/>
  <c r="K151" i="26"/>
  <c r="I150" i="26"/>
  <c r="G149" i="26"/>
  <c r="M132" i="26"/>
  <c r="K131" i="26"/>
  <c r="G133" i="26"/>
  <c r="E132" i="26"/>
  <c r="V104" i="26"/>
  <c r="AI104" i="26" s="1"/>
  <c r="T119" i="26"/>
  <c r="AG119" i="26" s="1"/>
  <c r="Z119" i="26"/>
  <c r="AM119" i="26" s="1"/>
  <c r="S105" i="26"/>
  <c r="AF105" i="26" s="1"/>
  <c r="U119" i="26"/>
  <c r="AH119" i="26" s="1"/>
  <c r="Q104" i="26"/>
  <c r="AD104" i="26" s="1"/>
  <c r="V119" i="26"/>
  <c r="AI119" i="26" s="1"/>
  <c r="R105" i="26"/>
  <c r="AE105" i="26" s="1"/>
  <c r="C167" i="26"/>
  <c r="M150" i="26"/>
  <c r="X119" i="26"/>
  <c r="AK119" i="26" s="1"/>
  <c r="Q119" i="26"/>
  <c r="AD119" i="26" s="1"/>
  <c r="S106" i="26"/>
  <c r="AF106" i="26" s="1"/>
  <c r="Q105" i="26"/>
  <c r="AD105" i="26" s="1"/>
  <c r="W119" i="26"/>
  <c r="AJ119" i="26" s="1"/>
  <c r="V105" i="26"/>
  <c r="AI105" i="26" s="1"/>
  <c r="Y119" i="26"/>
  <c r="AL119" i="26" s="1"/>
  <c r="R106" i="26"/>
  <c r="AE106" i="26" s="1"/>
  <c r="Q106" i="26"/>
  <c r="AD106" i="26" s="1"/>
  <c r="L167" i="26"/>
  <c r="P104" i="26"/>
  <c r="AC104" i="26" s="1"/>
  <c r="R104" i="26"/>
  <c r="AE104" i="26" s="1"/>
  <c r="P105" i="26"/>
  <c r="AC105" i="26" s="1"/>
  <c r="S119" i="26"/>
  <c r="AF119" i="26" s="1"/>
  <c r="S104" i="26"/>
  <c r="AF104" i="26" s="1"/>
  <c r="C132" i="26"/>
  <c r="L132" i="26"/>
  <c r="C133" i="26"/>
  <c r="M149" i="26"/>
  <c r="I151" i="26"/>
  <c r="M133" i="26"/>
  <c r="C169" i="26"/>
  <c r="L149" i="26"/>
  <c r="K149" i="26"/>
  <c r="F169" i="26"/>
  <c r="D168" i="26"/>
  <c r="G169" i="26"/>
  <c r="E168" i="26"/>
  <c r="E169" i="26"/>
  <c r="K150" i="26"/>
  <c r="I149" i="26"/>
  <c r="D169" i="26"/>
  <c r="L168" i="26"/>
  <c r="J167" i="26"/>
  <c r="J151" i="26"/>
  <c r="H150" i="26"/>
  <c r="F149" i="26"/>
  <c r="F133" i="26"/>
  <c r="D132" i="26"/>
  <c r="M169" i="26"/>
  <c r="K168" i="26"/>
  <c r="I167" i="26"/>
  <c r="G150" i="26"/>
  <c r="E149" i="26"/>
  <c r="E133" i="26"/>
  <c r="M131" i="26"/>
  <c r="L169" i="26"/>
  <c r="J168" i="26"/>
  <c r="H167" i="26"/>
  <c r="H151" i="26"/>
  <c r="F150" i="26"/>
  <c r="D149" i="26"/>
  <c r="K169" i="26"/>
  <c r="I168" i="26"/>
  <c r="G167" i="26"/>
  <c r="C168" i="26"/>
  <c r="J169" i="26"/>
  <c r="H168" i="26"/>
  <c r="F167" i="26"/>
  <c r="L150" i="26"/>
  <c r="F131" i="26"/>
  <c r="I169" i="26"/>
  <c r="G168" i="26"/>
  <c r="E167" i="26"/>
  <c r="H169" i="26"/>
  <c r="F168" i="26"/>
  <c r="D167" i="26"/>
  <c r="G151" i="26"/>
  <c r="E150" i="26"/>
  <c r="F151" i="26"/>
  <c r="D150" i="26"/>
  <c r="M151" i="26"/>
  <c r="E151" i="26"/>
  <c r="E131" i="26"/>
  <c r="D151" i="26"/>
  <c r="C149" i="26"/>
  <c r="C150" i="26"/>
  <c r="J149" i="26"/>
  <c r="C151" i="26"/>
  <c r="L151" i="26"/>
  <c r="J150" i="26"/>
  <c r="H149" i="26"/>
  <c r="L131" i="26"/>
  <c r="H133" i="26"/>
  <c r="D133" i="26"/>
  <c r="J131" i="26"/>
  <c r="K132" i="26"/>
  <c r="I131" i="26"/>
  <c r="F132" i="26"/>
  <c r="D131" i="26"/>
  <c r="L133" i="26"/>
  <c r="J132" i="26"/>
  <c r="H131" i="26"/>
  <c r="K133" i="26"/>
  <c r="I132" i="26"/>
  <c r="G131" i="26"/>
  <c r="J133" i="26"/>
  <c r="H132" i="26"/>
  <c r="I133" i="26"/>
  <c r="G132" i="26"/>
  <c r="D47" i="26"/>
  <c r="E47" i="26"/>
  <c r="F47" i="26"/>
  <c r="G47" i="26"/>
  <c r="H47" i="26"/>
  <c r="I47" i="26"/>
  <c r="J47" i="26"/>
  <c r="K47" i="26"/>
  <c r="L47" i="26"/>
  <c r="M47" i="26"/>
  <c r="D48" i="26"/>
  <c r="E48" i="26"/>
  <c r="F48" i="26"/>
  <c r="G48" i="26"/>
  <c r="H48" i="26"/>
  <c r="I48" i="26"/>
  <c r="J48" i="26"/>
  <c r="K48" i="26"/>
  <c r="L48" i="26"/>
  <c r="M48" i="26"/>
  <c r="C48" i="26"/>
  <c r="C47" i="26"/>
  <c r="BK48" i="26" l="1"/>
  <c r="BJ133" i="26"/>
  <c r="AW133" i="26"/>
  <c r="AZ132" i="26"/>
  <c r="BM132" i="26"/>
  <c r="AP132" i="26"/>
  <c r="BC132" i="26"/>
  <c r="BJ48" i="26"/>
  <c r="AT150" i="26"/>
  <c r="BG150" i="26"/>
  <c r="BI132" i="26"/>
  <c r="AV132" i="26"/>
  <c r="AQ133" i="26"/>
  <c r="BD133" i="26"/>
  <c r="BK169" i="26"/>
  <c r="AX169" i="26"/>
  <c r="AS169" i="26"/>
  <c r="BF169" i="26"/>
  <c r="AV150" i="26"/>
  <c r="BI150" i="26"/>
  <c r="BK133" i="26"/>
  <c r="AX133" i="26"/>
  <c r="BH133" i="26"/>
  <c r="AU133" i="26"/>
  <c r="BD151" i="26"/>
  <c r="AQ151" i="26"/>
  <c r="BG168" i="26"/>
  <c r="AT168" i="26"/>
  <c r="BK168" i="26"/>
  <c r="AX168" i="26"/>
  <c r="AX151" i="26"/>
  <c r="BK151" i="26"/>
  <c r="BH169" i="26"/>
  <c r="AU169" i="26"/>
  <c r="BH48" i="26"/>
  <c r="BG48" i="26"/>
  <c r="BI169" i="26"/>
  <c r="AV169" i="26"/>
  <c r="BF150" i="26"/>
  <c r="AS150" i="26"/>
  <c r="BM169" i="26"/>
  <c r="AZ169" i="26"/>
  <c r="BJ132" i="26"/>
  <c r="AW132" i="26"/>
  <c r="BE151" i="26"/>
  <c r="AR151" i="26"/>
  <c r="AU151" i="26"/>
  <c r="BH151" i="26"/>
  <c r="AQ132" i="26"/>
  <c r="BD132" i="26"/>
  <c r="AZ168" i="26"/>
  <c r="BM168" i="26"/>
  <c r="AQ168" i="26"/>
  <c r="BD168" i="26"/>
  <c r="BL133" i="26"/>
  <c r="AY133" i="26"/>
  <c r="AW150" i="26"/>
  <c r="BJ150" i="26"/>
  <c r="AY150" i="26"/>
  <c r="BL150" i="26"/>
  <c r="AS133" i="26"/>
  <c r="BF133" i="26"/>
  <c r="AQ169" i="26"/>
  <c r="BD169" i="26"/>
  <c r="AP169" i="26"/>
  <c r="BC169" i="26"/>
  <c r="AT169" i="26"/>
  <c r="BG169" i="26"/>
  <c r="BF48" i="26"/>
  <c r="AZ151" i="26"/>
  <c r="BM151" i="26"/>
  <c r="BD48" i="26"/>
  <c r="AY151" i="26"/>
  <c r="BL151" i="26"/>
  <c r="BD150" i="26"/>
  <c r="AQ150" i="26"/>
  <c r="BJ168" i="26"/>
  <c r="AW168" i="26"/>
  <c r="BM133" i="26"/>
  <c r="AZ133" i="26"/>
  <c r="BI168" i="26"/>
  <c r="AV168" i="26"/>
  <c r="BE48" i="26"/>
  <c r="BG132" i="26"/>
  <c r="AT132" i="26"/>
  <c r="AS132" i="26"/>
  <c r="BF132" i="26"/>
  <c r="BF151" i="26"/>
  <c r="AS151" i="26"/>
  <c r="BH168" i="26"/>
  <c r="AU168" i="26"/>
  <c r="BL169" i="26"/>
  <c r="AY169" i="26"/>
  <c r="AU150" i="26"/>
  <c r="BH150" i="26"/>
  <c r="AX150" i="26"/>
  <c r="BK150" i="26"/>
  <c r="AV151" i="26"/>
  <c r="BI151" i="26"/>
  <c r="AS168" i="26"/>
  <c r="BF168" i="26"/>
  <c r="BI133" i="26"/>
  <c r="AV133" i="26"/>
  <c r="BE150" i="26"/>
  <c r="AR150" i="26"/>
  <c r="BJ169" i="26"/>
  <c r="AW169" i="26"/>
  <c r="AW151" i="26"/>
  <c r="BJ151" i="26"/>
  <c r="AR169" i="26"/>
  <c r="BE169" i="26"/>
  <c r="AR132" i="26"/>
  <c r="BE132" i="26"/>
  <c r="BI48" i="26"/>
  <c r="BM48" i="26"/>
  <c r="BG151" i="26"/>
  <c r="AT151" i="26"/>
  <c r="AP168" i="26"/>
  <c r="BC168" i="26"/>
  <c r="AP133" i="26"/>
  <c r="BC133" i="26"/>
  <c r="AT133" i="26"/>
  <c r="BG133" i="26"/>
  <c r="BC150" i="26"/>
  <c r="AP150" i="26"/>
  <c r="BC48" i="26"/>
  <c r="BL48" i="26"/>
  <c r="BH132" i="26"/>
  <c r="AU132" i="26"/>
  <c r="BK132" i="26"/>
  <c r="AX132" i="26"/>
  <c r="BC151" i="26"/>
  <c r="AP151" i="26"/>
  <c r="AR133" i="26"/>
  <c r="BE133" i="26"/>
  <c r="BL168" i="26"/>
  <c r="AY168" i="26"/>
  <c r="AR168" i="26"/>
  <c r="BE168" i="26"/>
  <c r="BL132" i="26"/>
  <c r="AY132" i="26"/>
  <c r="BM150" i="26"/>
  <c r="AZ150" i="26"/>
  <c r="BI47" i="26"/>
  <c r="AR149" i="26"/>
  <c r="BE149" i="26"/>
  <c r="BJ47" i="26"/>
  <c r="AQ167" i="26"/>
  <c r="BD167" i="26"/>
  <c r="AX131" i="26"/>
  <c r="BK131" i="26"/>
  <c r="AW149" i="26"/>
  <c r="BJ149" i="26"/>
  <c r="BM167" i="26"/>
  <c r="AZ167" i="26"/>
  <c r="BH47" i="26"/>
  <c r="AW131" i="26"/>
  <c r="BJ131" i="26"/>
  <c r="AT149" i="26"/>
  <c r="BG149" i="26"/>
  <c r="BG47" i="26"/>
  <c r="AP149" i="26"/>
  <c r="BC149" i="26"/>
  <c r="AR167" i="26"/>
  <c r="BE167" i="26"/>
  <c r="BI167" i="26"/>
  <c r="AV167" i="26"/>
  <c r="BF47" i="26"/>
  <c r="BD149" i="26"/>
  <c r="AQ149" i="26"/>
  <c r="AP167" i="26"/>
  <c r="BC167" i="26"/>
  <c r="AU131" i="26"/>
  <c r="BH131" i="26"/>
  <c r="AY131" i="26"/>
  <c r="BL131" i="26"/>
  <c r="BE131" i="26"/>
  <c r="AR131" i="26"/>
  <c r="AX149" i="26"/>
  <c r="BK149" i="26"/>
  <c r="BK167" i="26"/>
  <c r="AX167" i="26"/>
  <c r="AT167" i="26"/>
  <c r="BG167" i="26"/>
  <c r="AS131" i="26"/>
  <c r="BF131" i="26"/>
  <c r="BL149" i="26"/>
  <c r="AY149" i="26"/>
  <c r="BD47" i="26"/>
  <c r="AU167" i="26"/>
  <c r="BH167" i="26"/>
  <c r="BC131" i="26"/>
  <c r="AP131" i="26"/>
  <c r="AU149" i="26"/>
  <c r="BH149" i="26"/>
  <c r="BD131" i="26"/>
  <c r="AQ131" i="26"/>
  <c r="AS167" i="26"/>
  <c r="BF167" i="26"/>
  <c r="AS149" i="26"/>
  <c r="BF149" i="26"/>
  <c r="AV149" i="26"/>
  <c r="BI149" i="26"/>
  <c r="BM47" i="26"/>
  <c r="AY167" i="26"/>
  <c r="BL167" i="26"/>
  <c r="BG131" i="26"/>
  <c r="AT131" i="26"/>
  <c r="BL47" i="26"/>
  <c r="BM149" i="26"/>
  <c r="AZ149" i="26"/>
  <c r="BE47" i="26"/>
  <c r="BC47" i="26"/>
  <c r="BK47" i="26"/>
  <c r="AV131" i="26"/>
  <c r="BI131" i="26"/>
  <c r="AZ131" i="26"/>
  <c r="BM131" i="26"/>
  <c r="AW167" i="26"/>
  <c r="BJ167" i="26"/>
  <c r="I152" i="26"/>
  <c r="M134" i="26"/>
  <c r="T161" i="26"/>
  <c r="T47" i="26"/>
  <c r="U162" i="26"/>
  <c r="U48" i="26"/>
  <c r="S161" i="26"/>
  <c r="AF161" i="26" s="1"/>
  <c r="S47" i="26"/>
  <c r="AF47" i="26" s="1"/>
  <c r="E170" i="26"/>
  <c r="S162" i="26"/>
  <c r="AF162" i="26" s="1"/>
  <c r="S48" i="26"/>
  <c r="AF48" i="26" s="1"/>
  <c r="Q161" i="26"/>
  <c r="AD161" i="26" s="1"/>
  <c r="Q47" i="26"/>
  <c r="AD47" i="26" s="1"/>
  <c r="Q162" i="26"/>
  <c r="AD162" i="26" s="1"/>
  <c r="Q48" i="26"/>
  <c r="AD48" i="26" s="1"/>
  <c r="K170" i="26"/>
  <c r="F170" i="26"/>
  <c r="E134" i="26"/>
  <c r="Z161" i="26"/>
  <c r="Z47" i="26"/>
  <c r="E152" i="26"/>
  <c r="R161" i="26"/>
  <c r="AE161" i="26" s="1"/>
  <c r="R47" i="26"/>
  <c r="AE47" i="26" s="1"/>
  <c r="G134" i="26"/>
  <c r="M152" i="26"/>
  <c r="M170" i="26"/>
  <c r="L152" i="26"/>
  <c r="H152" i="26"/>
  <c r="X161" i="26"/>
  <c r="X47" i="26"/>
  <c r="P162" i="26"/>
  <c r="AC162" i="26" s="1"/>
  <c r="P48" i="26"/>
  <c r="AC48" i="26" s="1"/>
  <c r="W161" i="26"/>
  <c r="W47" i="26"/>
  <c r="AJ47" i="26" s="1"/>
  <c r="F152" i="26"/>
  <c r="D170" i="26"/>
  <c r="T162" i="26"/>
  <c r="T48" i="26"/>
  <c r="F134" i="26"/>
  <c r="Z162" i="26"/>
  <c r="Z48" i="26"/>
  <c r="Y162" i="26"/>
  <c r="Y48" i="26"/>
  <c r="AL48" i="26" s="1"/>
  <c r="V161" i="26"/>
  <c r="AI161" i="26" s="1"/>
  <c r="V47" i="26"/>
  <c r="AI47" i="26" s="1"/>
  <c r="C134" i="26"/>
  <c r="R162" i="26"/>
  <c r="AE162" i="26" s="1"/>
  <c r="R48" i="26"/>
  <c r="AE48" i="26" s="1"/>
  <c r="Y47" i="26"/>
  <c r="AL47" i="26" s="1"/>
  <c r="Y161" i="26"/>
  <c r="P161" i="26"/>
  <c r="AC161" i="26" s="1"/>
  <c r="P47" i="26"/>
  <c r="AC47" i="26" s="1"/>
  <c r="X162" i="26"/>
  <c r="X48" i="26"/>
  <c r="W162" i="26"/>
  <c r="W48" i="26"/>
  <c r="AJ48" i="26" s="1"/>
  <c r="U161" i="26"/>
  <c r="U47" i="26"/>
  <c r="L170" i="26"/>
  <c r="K152" i="26"/>
  <c r="V162" i="26"/>
  <c r="AI162" i="26" s="1"/>
  <c r="V48" i="26"/>
  <c r="AI48" i="26" s="1"/>
  <c r="J170" i="26"/>
  <c r="C170" i="26"/>
  <c r="L134" i="26"/>
  <c r="D152" i="26"/>
  <c r="G170" i="26"/>
  <c r="H170" i="26"/>
  <c r="J152" i="26"/>
  <c r="H134" i="26"/>
  <c r="J134" i="26"/>
  <c r="I170" i="26"/>
  <c r="I134" i="26"/>
  <c r="D134" i="26"/>
  <c r="G152" i="26"/>
  <c r="K134" i="26"/>
  <c r="C152" i="26"/>
  <c r="M77" i="25" l="1"/>
  <c r="L77" i="25"/>
  <c r="K77" i="25"/>
  <c r="J77" i="25"/>
  <c r="I77" i="25"/>
  <c r="H77" i="25"/>
  <c r="G77" i="25"/>
  <c r="F77" i="25"/>
  <c r="E77" i="25"/>
  <c r="D77" i="25"/>
  <c r="C77" i="25"/>
  <c r="K76" i="25"/>
  <c r="J76" i="25"/>
  <c r="I76" i="25"/>
  <c r="H76" i="25"/>
  <c r="F76" i="25"/>
  <c r="E76" i="25"/>
  <c r="D76" i="25"/>
  <c r="C76" i="25"/>
  <c r="M75" i="25"/>
  <c r="L75" i="25"/>
  <c r="K75" i="25"/>
  <c r="J75" i="25"/>
  <c r="W75" i="25" s="1"/>
  <c r="AJ75" i="25" s="1"/>
  <c r="I75" i="25"/>
  <c r="H75" i="25"/>
  <c r="G75" i="25"/>
  <c r="F75" i="25"/>
  <c r="E75" i="25"/>
  <c r="D75" i="25"/>
  <c r="C75" i="25"/>
  <c r="M74" i="25"/>
  <c r="L74" i="25"/>
  <c r="K74" i="25"/>
  <c r="J74" i="25"/>
  <c r="I74" i="25"/>
  <c r="H74" i="25"/>
  <c r="G74" i="25"/>
  <c r="F74" i="25"/>
  <c r="E74" i="25"/>
  <c r="D74" i="25"/>
  <c r="C74" i="25"/>
  <c r="M73" i="25"/>
  <c r="L73" i="25"/>
  <c r="K73" i="25"/>
  <c r="J73" i="25"/>
  <c r="I73" i="25"/>
  <c r="H73" i="25"/>
  <c r="G73" i="25"/>
  <c r="F73" i="25"/>
  <c r="E73" i="25"/>
  <c r="D73" i="25"/>
  <c r="C73" i="25"/>
  <c r="M72" i="25"/>
  <c r="L72" i="25"/>
  <c r="K72" i="25"/>
  <c r="J72" i="25"/>
  <c r="I72" i="25"/>
  <c r="H72" i="25"/>
  <c r="G72" i="25"/>
  <c r="T72" i="25" s="1"/>
  <c r="AG72" i="25" s="1"/>
  <c r="F72" i="25"/>
  <c r="E72" i="25"/>
  <c r="D72" i="25"/>
  <c r="C72" i="25"/>
  <c r="M71" i="25"/>
  <c r="L71" i="25"/>
  <c r="K71" i="25"/>
  <c r="J71" i="25"/>
  <c r="I71" i="25"/>
  <c r="H71" i="25"/>
  <c r="G71" i="25"/>
  <c r="F71" i="25"/>
  <c r="S71" i="25" s="1"/>
  <c r="AF71" i="25" s="1"/>
  <c r="E71" i="25"/>
  <c r="D71" i="25"/>
  <c r="C71" i="25"/>
  <c r="M70" i="25"/>
  <c r="L70" i="25"/>
  <c r="K70" i="25"/>
  <c r="J70" i="25"/>
  <c r="I70" i="25"/>
  <c r="H70" i="25"/>
  <c r="G70" i="25"/>
  <c r="F70" i="25"/>
  <c r="E70" i="25"/>
  <c r="R70" i="25" s="1"/>
  <c r="AE70" i="25" s="1"/>
  <c r="D70" i="25"/>
  <c r="C70" i="25"/>
  <c r="M69" i="25"/>
  <c r="I69" i="25"/>
  <c r="E69" i="25"/>
  <c r="D69" i="25"/>
  <c r="C69" i="25"/>
  <c r="M68" i="25"/>
  <c r="L68" i="25"/>
  <c r="K68" i="25"/>
  <c r="J68" i="25"/>
  <c r="I68" i="25"/>
  <c r="V41" i="25" s="1"/>
  <c r="AI41" i="25" s="1"/>
  <c r="H68" i="25"/>
  <c r="G68" i="25"/>
  <c r="F68" i="25"/>
  <c r="E68" i="25"/>
  <c r="C68" i="25"/>
  <c r="M67" i="25"/>
  <c r="L67" i="25"/>
  <c r="K67" i="25"/>
  <c r="J67" i="25"/>
  <c r="I67" i="25"/>
  <c r="H67" i="25"/>
  <c r="G67" i="25"/>
  <c r="T67" i="25" s="1"/>
  <c r="AG67" i="25" s="1"/>
  <c r="F67" i="25"/>
  <c r="E67" i="25"/>
  <c r="D67" i="25"/>
  <c r="C67" i="25"/>
  <c r="M66" i="25"/>
  <c r="L66" i="25"/>
  <c r="K66" i="25"/>
  <c r="J66" i="25"/>
  <c r="I66" i="25"/>
  <c r="H66" i="25"/>
  <c r="G66" i="25"/>
  <c r="F66" i="25"/>
  <c r="S39" i="25" s="1"/>
  <c r="AF39" i="25" s="1"/>
  <c r="E66" i="25"/>
  <c r="D66" i="25"/>
  <c r="C66" i="25"/>
  <c r="M65" i="25"/>
  <c r="L65" i="25"/>
  <c r="K65" i="25"/>
  <c r="J65" i="25"/>
  <c r="I65" i="25"/>
  <c r="H65" i="25"/>
  <c r="G65" i="25"/>
  <c r="F65" i="25"/>
  <c r="E65" i="25"/>
  <c r="D65" i="25"/>
  <c r="C65" i="25"/>
  <c r="M64" i="25"/>
  <c r="L64" i="25"/>
  <c r="K64" i="25"/>
  <c r="J64" i="25"/>
  <c r="I64" i="25"/>
  <c r="H64" i="25"/>
  <c r="G64" i="25"/>
  <c r="F64" i="25"/>
  <c r="E64" i="25"/>
  <c r="D64" i="25"/>
  <c r="Q37" i="25" s="1"/>
  <c r="AD37" i="25" s="1"/>
  <c r="C64" i="25"/>
  <c r="M63" i="25"/>
  <c r="L63" i="25"/>
  <c r="K63" i="25"/>
  <c r="J63" i="25"/>
  <c r="I63" i="25"/>
  <c r="H63" i="25"/>
  <c r="G63" i="25"/>
  <c r="F63" i="25"/>
  <c r="E63" i="25"/>
  <c r="D63" i="25"/>
  <c r="C63" i="25"/>
  <c r="P63" i="25" s="1"/>
  <c r="AC63" i="25" s="1"/>
  <c r="M62" i="25"/>
  <c r="L62" i="25"/>
  <c r="K62" i="25"/>
  <c r="J62" i="25"/>
  <c r="I62" i="25"/>
  <c r="H62" i="25"/>
  <c r="G62" i="25"/>
  <c r="F62" i="25"/>
  <c r="E62" i="25"/>
  <c r="D62" i="25"/>
  <c r="C62" i="25"/>
  <c r="M61" i="25"/>
  <c r="Z61" i="25" s="1"/>
  <c r="AM61" i="25" s="1"/>
  <c r="L61" i="25"/>
  <c r="K61" i="25"/>
  <c r="J61" i="25"/>
  <c r="I61" i="25"/>
  <c r="H61" i="25"/>
  <c r="G61" i="25"/>
  <c r="F61" i="25"/>
  <c r="E61" i="25"/>
  <c r="D61" i="25"/>
  <c r="C61" i="25"/>
  <c r="M60" i="25"/>
  <c r="L60" i="25"/>
  <c r="Y33" i="25" s="1"/>
  <c r="AL33" i="25" s="1"/>
  <c r="K60" i="25"/>
  <c r="J60" i="25"/>
  <c r="I60" i="25"/>
  <c r="H60" i="25"/>
  <c r="G60" i="25"/>
  <c r="F60" i="25"/>
  <c r="E60" i="25"/>
  <c r="D60" i="25"/>
  <c r="C60" i="25"/>
  <c r="M59" i="25"/>
  <c r="L59" i="25"/>
  <c r="K59" i="25"/>
  <c r="X59" i="25" s="1"/>
  <c r="AK59" i="25" s="1"/>
  <c r="J59" i="25"/>
  <c r="I59" i="25"/>
  <c r="H59" i="25"/>
  <c r="G59" i="25"/>
  <c r="F59" i="25"/>
  <c r="E59" i="25"/>
  <c r="D59" i="25"/>
  <c r="C59" i="25"/>
  <c r="M58" i="25"/>
  <c r="L58" i="25"/>
  <c r="K58" i="25"/>
  <c r="J58" i="25"/>
  <c r="W58" i="25" s="1"/>
  <c r="AJ58" i="25" s="1"/>
  <c r="I58" i="25"/>
  <c r="H58" i="25"/>
  <c r="G58" i="25"/>
  <c r="F58" i="25"/>
  <c r="E58" i="25"/>
  <c r="D58" i="25"/>
  <c r="C58" i="25"/>
  <c r="M50" i="25"/>
  <c r="Z50" i="25" s="1"/>
  <c r="AM50" i="25" s="1"/>
  <c r="L50" i="25"/>
  <c r="Y50" i="25" s="1"/>
  <c r="AL50" i="25" s="1"/>
  <c r="K50" i="25"/>
  <c r="J50" i="25"/>
  <c r="I50" i="25"/>
  <c r="V50" i="25" s="1"/>
  <c r="AI50" i="25" s="1"/>
  <c r="H50" i="25"/>
  <c r="G50" i="25"/>
  <c r="T50" i="25" s="1"/>
  <c r="AG50" i="25" s="1"/>
  <c r="F50" i="25"/>
  <c r="E50" i="25"/>
  <c r="D50" i="25"/>
  <c r="Q50" i="25" s="1"/>
  <c r="AD50" i="25" s="1"/>
  <c r="C50" i="25"/>
  <c r="L49" i="25"/>
  <c r="J49" i="25"/>
  <c r="I49" i="25"/>
  <c r="V49" i="25" s="1"/>
  <c r="AI49" i="25" s="1"/>
  <c r="H49" i="25"/>
  <c r="E49" i="25"/>
  <c r="D49" i="25"/>
  <c r="Q22" i="25" s="1"/>
  <c r="AD22" i="25" s="1"/>
  <c r="C49" i="25"/>
  <c r="M48" i="25"/>
  <c r="L48" i="25"/>
  <c r="K48" i="25"/>
  <c r="J48" i="25"/>
  <c r="I48" i="25"/>
  <c r="H48" i="25"/>
  <c r="G48" i="25"/>
  <c r="F48" i="25"/>
  <c r="E48" i="25"/>
  <c r="D48" i="25"/>
  <c r="C48" i="25"/>
  <c r="P48" i="25" s="1"/>
  <c r="AC48" i="25" s="1"/>
  <c r="M47" i="25"/>
  <c r="L47" i="25"/>
  <c r="Y47" i="25" s="1"/>
  <c r="AL47" i="25" s="1"/>
  <c r="K47" i="25"/>
  <c r="J47" i="25"/>
  <c r="I47" i="25"/>
  <c r="H47" i="25"/>
  <c r="U47" i="25" s="1"/>
  <c r="AH47" i="25" s="1"/>
  <c r="G47" i="25"/>
  <c r="F47" i="25"/>
  <c r="E47" i="25"/>
  <c r="D47" i="25"/>
  <c r="C47" i="25"/>
  <c r="M46" i="25"/>
  <c r="Z46" i="25" s="1"/>
  <c r="AM46" i="25" s="1"/>
  <c r="L46" i="25"/>
  <c r="K46" i="25"/>
  <c r="X46" i="25" s="1"/>
  <c r="AK46" i="25" s="1"/>
  <c r="J46" i="25"/>
  <c r="I46" i="25"/>
  <c r="H46" i="25"/>
  <c r="G46" i="25"/>
  <c r="T46" i="25" s="1"/>
  <c r="AG46" i="25" s="1"/>
  <c r="F46" i="25"/>
  <c r="E46" i="25"/>
  <c r="D46" i="25"/>
  <c r="Q46" i="25" s="1"/>
  <c r="AD46" i="25" s="1"/>
  <c r="C46" i="25"/>
  <c r="M45" i="25"/>
  <c r="L45" i="25"/>
  <c r="Y45" i="25" s="1"/>
  <c r="AL45" i="25" s="1"/>
  <c r="K45" i="25"/>
  <c r="J45" i="25"/>
  <c r="I45" i="25"/>
  <c r="H45" i="25"/>
  <c r="G45" i="25"/>
  <c r="F45" i="25"/>
  <c r="S45" i="25" s="1"/>
  <c r="AF45" i="25" s="1"/>
  <c r="E45" i="25"/>
  <c r="D45" i="25"/>
  <c r="C45" i="25"/>
  <c r="P45" i="25" s="1"/>
  <c r="AC45" i="25" s="1"/>
  <c r="M44" i="25"/>
  <c r="L44" i="25"/>
  <c r="K44" i="25"/>
  <c r="X44" i="25" s="1"/>
  <c r="AK44" i="25" s="1"/>
  <c r="J44" i="25"/>
  <c r="I44" i="25"/>
  <c r="V44" i="25" s="1"/>
  <c r="AI44" i="25" s="1"/>
  <c r="H44" i="25"/>
  <c r="G44" i="25"/>
  <c r="F44" i="25"/>
  <c r="E44" i="25"/>
  <c r="R44" i="25" s="1"/>
  <c r="AE44" i="25" s="1"/>
  <c r="D44" i="25"/>
  <c r="C44" i="25"/>
  <c r="M43" i="25"/>
  <c r="Z43" i="25" s="1"/>
  <c r="AM43" i="25" s="1"/>
  <c r="L43" i="25"/>
  <c r="Y43" i="25" s="1"/>
  <c r="AL43" i="25" s="1"/>
  <c r="K43" i="25"/>
  <c r="J43" i="25"/>
  <c r="W43" i="25" s="1"/>
  <c r="AJ43" i="25" s="1"/>
  <c r="I43" i="25"/>
  <c r="H43" i="25"/>
  <c r="U43" i="25" s="1"/>
  <c r="AH43" i="25" s="1"/>
  <c r="G43" i="25"/>
  <c r="F43" i="25"/>
  <c r="S43" i="25" s="1"/>
  <c r="AF43" i="25" s="1"/>
  <c r="E43" i="25"/>
  <c r="D43" i="25"/>
  <c r="Q43" i="25" s="1"/>
  <c r="AD43" i="25" s="1"/>
  <c r="C43" i="25"/>
  <c r="E42" i="25"/>
  <c r="D42" i="25"/>
  <c r="C42" i="25"/>
  <c r="M41" i="25"/>
  <c r="L41" i="25"/>
  <c r="Y41" i="25" s="1"/>
  <c r="AL41" i="25" s="1"/>
  <c r="K41" i="25"/>
  <c r="J41" i="25"/>
  <c r="W41" i="25" s="1"/>
  <c r="AJ41" i="25" s="1"/>
  <c r="I41" i="25"/>
  <c r="H41" i="25"/>
  <c r="G41" i="25"/>
  <c r="F41" i="25"/>
  <c r="S41" i="25" s="1"/>
  <c r="AF41" i="25" s="1"/>
  <c r="E41" i="25"/>
  <c r="D41" i="25"/>
  <c r="C41" i="25"/>
  <c r="M40" i="25"/>
  <c r="L40" i="25"/>
  <c r="J40" i="25"/>
  <c r="W40" i="25" s="1"/>
  <c r="AJ40" i="25" s="1"/>
  <c r="I40" i="25"/>
  <c r="H40" i="25"/>
  <c r="U40" i="25" s="1"/>
  <c r="AH40" i="25" s="1"/>
  <c r="G40" i="25"/>
  <c r="F40" i="25"/>
  <c r="E40" i="25"/>
  <c r="D40" i="25"/>
  <c r="Q40" i="25" s="1"/>
  <c r="AD40" i="25" s="1"/>
  <c r="C40" i="25"/>
  <c r="M39" i="25"/>
  <c r="L39" i="25"/>
  <c r="Y39" i="25" s="1"/>
  <c r="AL39" i="25" s="1"/>
  <c r="K39" i="25"/>
  <c r="J39" i="25"/>
  <c r="I39" i="25"/>
  <c r="V39" i="25" s="1"/>
  <c r="AI39" i="25" s="1"/>
  <c r="H39" i="25"/>
  <c r="G39" i="25"/>
  <c r="F39" i="25"/>
  <c r="E39" i="25"/>
  <c r="R39" i="25" s="1"/>
  <c r="AE39" i="25" s="1"/>
  <c r="D39" i="25"/>
  <c r="C39" i="25"/>
  <c r="P39" i="25" s="1"/>
  <c r="AC39" i="25" s="1"/>
  <c r="M38" i="25"/>
  <c r="L38" i="25"/>
  <c r="K38" i="25"/>
  <c r="J38" i="25"/>
  <c r="I38" i="25"/>
  <c r="H38" i="25"/>
  <c r="U38" i="25" s="1"/>
  <c r="AH38" i="25" s="1"/>
  <c r="G38" i="25"/>
  <c r="F38" i="25"/>
  <c r="S38" i="25" s="1"/>
  <c r="AF38" i="25" s="1"/>
  <c r="E38" i="25"/>
  <c r="D38" i="25"/>
  <c r="C38" i="25"/>
  <c r="M37" i="25"/>
  <c r="Z37" i="25" s="1"/>
  <c r="AM37" i="25" s="1"/>
  <c r="L37" i="25"/>
  <c r="K37" i="25"/>
  <c r="J37" i="25"/>
  <c r="I37" i="25"/>
  <c r="H37" i="25"/>
  <c r="G37" i="25"/>
  <c r="T37" i="25" s="1"/>
  <c r="AG37" i="25" s="1"/>
  <c r="F37" i="25"/>
  <c r="E37" i="25"/>
  <c r="D37" i="25"/>
  <c r="C37" i="25"/>
  <c r="P37" i="25" s="1"/>
  <c r="AC37" i="25" s="1"/>
  <c r="M36" i="25"/>
  <c r="L36" i="25"/>
  <c r="Y36" i="25" s="1"/>
  <c r="AL36" i="25" s="1"/>
  <c r="K36" i="25"/>
  <c r="J36" i="25"/>
  <c r="I36" i="25"/>
  <c r="H36" i="25"/>
  <c r="G36" i="25"/>
  <c r="F36" i="25"/>
  <c r="S36" i="25" s="1"/>
  <c r="AF36" i="25" s="1"/>
  <c r="E36" i="25"/>
  <c r="D36" i="25"/>
  <c r="Q36" i="25" s="1"/>
  <c r="AD36" i="25" s="1"/>
  <c r="C36" i="25"/>
  <c r="M35" i="25"/>
  <c r="L35" i="25"/>
  <c r="K35" i="25"/>
  <c r="X35" i="25" s="1"/>
  <c r="AK35" i="25" s="1"/>
  <c r="J35" i="25"/>
  <c r="I35" i="25"/>
  <c r="H35" i="25"/>
  <c r="G35" i="25"/>
  <c r="F35" i="25"/>
  <c r="E35" i="25"/>
  <c r="R35" i="25" s="1"/>
  <c r="AE35" i="25" s="1"/>
  <c r="D35" i="25"/>
  <c r="C35" i="25"/>
  <c r="P35" i="25" s="1"/>
  <c r="AC35" i="25" s="1"/>
  <c r="M34" i="25"/>
  <c r="L34" i="25"/>
  <c r="K34" i="25"/>
  <c r="J34" i="25"/>
  <c r="W34" i="25" s="1"/>
  <c r="AJ34" i="25" s="1"/>
  <c r="I34" i="25"/>
  <c r="H34" i="25"/>
  <c r="G34" i="25"/>
  <c r="F34" i="25"/>
  <c r="E34" i="25"/>
  <c r="D34" i="25"/>
  <c r="Q34" i="25" s="1"/>
  <c r="AD34" i="25" s="1"/>
  <c r="C34" i="25"/>
  <c r="M33" i="25"/>
  <c r="Z33" i="25" s="1"/>
  <c r="AM33" i="25" s="1"/>
  <c r="L33" i="25"/>
  <c r="K33" i="25"/>
  <c r="J33" i="25"/>
  <c r="I33" i="25"/>
  <c r="V33" i="25" s="1"/>
  <c r="AI33" i="25" s="1"/>
  <c r="H33" i="25"/>
  <c r="G33" i="25"/>
  <c r="F33" i="25"/>
  <c r="S33" i="25" s="1"/>
  <c r="AF33" i="25" s="1"/>
  <c r="E33" i="25"/>
  <c r="D33" i="25"/>
  <c r="C33" i="25"/>
  <c r="P33" i="25" s="1"/>
  <c r="AC33" i="25" s="1"/>
  <c r="M32" i="25"/>
  <c r="L32" i="25"/>
  <c r="Y32" i="25" s="1"/>
  <c r="AL32" i="25" s="1"/>
  <c r="K32" i="25"/>
  <c r="J32" i="25"/>
  <c r="I32" i="25"/>
  <c r="H32" i="25"/>
  <c r="U32" i="25" s="1"/>
  <c r="AH32" i="25" s="1"/>
  <c r="G32" i="25"/>
  <c r="F32" i="25"/>
  <c r="E32" i="25"/>
  <c r="R32" i="25" s="1"/>
  <c r="AE32" i="25" s="1"/>
  <c r="D32" i="25"/>
  <c r="C32" i="25"/>
  <c r="M31" i="25"/>
  <c r="Z31" i="25" s="1"/>
  <c r="AM31" i="25" s="1"/>
  <c r="L31" i="25"/>
  <c r="K31" i="25"/>
  <c r="J31" i="25"/>
  <c r="I31" i="25"/>
  <c r="H31" i="25"/>
  <c r="G31" i="25"/>
  <c r="T31" i="25" s="1"/>
  <c r="AG31" i="25" s="1"/>
  <c r="F31" i="25"/>
  <c r="E31" i="25"/>
  <c r="D31" i="25"/>
  <c r="C31" i="25"/>
  <c r="K22" i="25"/>
  <c r="X76" i="25" s="1"/>
  <c r="AK76" i="25" s="1"/>
  <c r="I22" i="25"/>
  <c r="V22" i="25" s="1"/>
  <c r="AI22" i="25" s="1"/>
  <c r="H22" i="25"/>
  <c r="G22" i="25"/>
  <c r="F22" i="25"/>
  <c r="E22" i="25"/>
  <c r="R22" i="25" s="1"/>
  <c r="AE22" i="25" s="1"/>
  <c r="D22" i="25"/>
  <c r="M21" i="25"/>
  <c r="L21" i="25"/>
  <c r="Y21" i="25" s="1"/>
  <c r="AL21" i="25" s="1"/>
  <c r="K21" i="25"/>
  <c r="J21" i="25"/>
  <c r="I21" i="25"/>
  <c r="V75" i="25" s="1"/>
  <c r="AI75" i="25" s="1"/>
  <c r="H21" i="25"/>
  <c r="U75" i="25" s="1"/>
  <c r="AH75" i="25" s="1"/>
  <c r="G21" i="25"/>
  <c r="F21" i="25"/>
  <c r="E21" i="25"/>
  <c r="D21" i="25"/>
  <c r="M20" i="25"/>
  <c r="Z20" i="25" s="1"/>
  <c r="AM20" i="25" s="1"/>
  <c r="L20" i="25"/>
  <c r="K20" i="25"/>
  <c r="X20" i="25" s="1"/>
  <c r="AK20" i="25" s="1"/>
  <c r="J20" i="25"/>
  <c r="I20" i="25"/>
  <c r="H20" i="25"/>
  <c r="G20" i="25"/>
  <c r="T74" i="25" s="1"/>
  <c r="AG74" i="25" s="1"/>
  <c r="F20" i="25"/>
  <c r="S20" i="25" s="1"/>
  <c r="AF20" i="25" s="1"/>
  <c r="E20" i="25"/>
  <c r="R74" i="25" s="1"/>
  <c r="AE74" i="25" s="1"/>
  <c r="D20" i="25"/>
  <c r="M19" i="25"/>
  <c r="L19" i="25"/>
  <c r="K19" i="25"/>
  <c r="J19" i="25"/>
  <c r="I19" i="25"/>
  <c r="H19" i="25"/>
  <c r="G19" i="25"/>
  <c r="F19" i="25"/>
  <c r="E19" i="25"/>
  <c r="R19" i="25" s="1"/>
  <c r="AE19" i="25" s="1"/>
  <c r="D19" i="25"/>
  <c r="Q19" i="25" s="1"/>
  <c r="AD19" i="25" s="1"/>
  <c r="M18" i="25"/>
  <c r="Z18" i="25" s="1"/>
  <c r="AM18" i="25" s="1"/>
  <c r="L18" i="25"/>
  <c r="K18" i="25"/>
  <c r="X72" i="25" s="1"/>
  <c r="AK72" i="25" s="1"/>
  <c r="J18" i="25"/>
  <c r="I18" i="25"/>
  <c r="V18" i="25" s="1"/>
  <c r="AI18" i="25" s="1"/>
  <c r="H18" i="25"/>
  <c r="G18" i="25"/>
  <c r="F18" i="25"/>
  <c r="E18" i="25"/>
  <c r="D18" i="25"/>
  <c r="M17" i="25"/>
  <c r="L17" i="25"/>
  <c r="Y17" i="25" s="1"/>
  <c r="AL17" i="25" s="1"/>
  <c r="K17" i="25"/>
  <c r="J17" i="25"/>
  <c r="W71" i="25" s="1"/>
  <c r="AJ71" i="25" s="1"/>
  <c r="I17" i="25"/>
  <c r="V17" i="25" s="1"/>
  <c r="AI17" i="25" s="1"/>
  <c r="H17" i="25"/>
  <c r="G17" i="25"/>
  <c r="F17" i="25"/>
  <c r="E17" i="25"/>
  <c r="D17" i="25"/>
  <c r="Q17" i="25" s="1"/>
  <c r="AD17" i="25" s="1"/>
  <c r="M16" i="25"/>
  <c r="L16" i="25"/>
  <c r="K16" i="25"/>
  <c r="J16" i="25"/>
  <c r="W70" i="25" s="1"/>
  <c r="AJ70" i="25" s="1"/>
  <c r="I16" i="25"/>
  <c r="H16" i="25"/>
  <c r="G16" i="25"/>
  <c r="F16" i="25"/>
  <c r="E16" i="25"/>
  <c r="D16" i="25"/>
  <c r="K15" i="25"/>
  <c r="J15" i="25"/>
  <c r="I15" i="25"/>
  <c r="E15" i="25"/>
  <c r="D15" i="25"/>
  <c r="Q15" i="25" s="1"/>
  <c r="AD15" i="25" s="1"/>
  <c r="M14" i="25"/>
  <c r="Z14" i="25" s="1"/>
  <c r="AM14" i="25" s="1"/>
  <c r="L14" i="25"/>
  <c r="K14" i="25"/>
  <c r="X68" i="25" s="1"/>
  <c r="AK68" i="25" s="1"/>
  <c r="J14" i="25"/>
  <c r="W68" i="25" s="1"/>
  <c r="AJ68" i="25" s="1"/>
  <c r="I14" i="25"/>
  <c r="H14" i="25"/>
  <c r="U68" i="25" s="1"/>
  <c r="AH68" i="25" s="1"/>
  <c r="G14" i="25"/>
  <c r="F14" i="25"/>
  <c r="S14" i="25" s="1"/>
  <c r="AF14" i="25" s="1"/>
  <c r="E14" i="25"/>
  <c r="R68" i="25" s="1"/>
  <c r="AE68" i="25" s="1"/>
  <c r="D14" i="25"/>
  <c r="M13" i="25"/>
  <c r="L13" i="25"/>
  <c r="Y13" i="25" s="1"/>
  <c r="AL13" i="25" s="1"/>
  <c r="K13" i="25"/>
  <c r="X67" i="25" s="1"/>
  <c r="AK67" i="25" s="1"/>
  <c r="J13" i="25"/>
  <c r="I13" i="25"/>
  <c r="V67" i="25" s="1"/>
  <c r="AI67" i="25" s="1"/>
  <c r="H13" i="25"/>
  <c r="U67" i="25" s="1"/>
  <c r="AH67" i="25" s="1"/>
  <c r="G13" i="25"/>
  <c r="F13" i="25"/>
  <c r="E13" i="25"/>
  <c r="D13" i="25"/>
  <c r="Q67" i="25" s="1"/>
  <c r="AD67" i="25" s="1"/>
  <c r="M12" i="25"/>
  <c r="Z66" i="25" s="1"/>
  <c r="AM66" i="25" s="1"/>
  <c r="L12" i="25"/>
  <c r="K12" i="25"/>
  <c r="J12" i="25"/>
  <c r="W66" i="25" s="1"/>
  <c r="AJ66" i="25" s="1"/>
  <c r="I12" i="25"/>
  <c r="V66" i="25" s="1"/>
  <c r="AI66" i="25" s="1"/>
  <c r="H12" i="25"/>
  <c r="U12" i="25" s="1"/>
  <c r="AH12" i="25" s="1"/>
  <c r="G12" i="25"/>
  <c r="F12" i="25"/>
  <c r="E12" i="25"/>
  <c r="D12" i="25"/>
  <c r="Q66" i="25" s="1"/>
  <c r="AD66" i="25" s="1"/>
  <c r="M11" i="25"/>
  <c r="L11" i="25"/>
  <c r="Y65" i="25" s="1"/>
  <c r="AL65" i="25" s="1"/>
  <c r="K11" i="25"/>
  <c r="J11" i="25"/>
  <c r="I11" i="25"/>
  <c r="H11" i="25"/>
  <c r="G11" i="25"/>
  <c r="T65" i="25" s="1"/>
  <c r="AG65" i="25" s="1"/>
  <c r="F11" i="25"/>
  <c r="S65" i="25" s="1"/>
  <c r="AF65" i="25" s="1"/>
  <c r="E11" i="25"/>
  <c r="D11" i="25"/>
  <c r="Q11" i="25" s="1"/>
  <c r="AD11" i="25" s="1"/>
  <c r="M10" i="25"/>
  <c r="L10" i="25"/>
  <c r="Y64" i="25" s="1"/>
  <c r="AL64" i="25" s="1"/>
  <c r="K10" i="25"/>
  <c r="J10" i="25"/>
  <c r="W64" i="25" s="1"/>
  <c r="AJ64" i="25" s="1"/>
  <c r="I10" i="25"/>
  <c r="V64" i="25" s="1"/>
  <c r="AI64" i="25" s="1"/>
  <c r="H10" i="25"/>
  <c r="G10" i="25"/>
  <c r="F10" i="25"/>
  <c r="S64" i="25" s="1"/>
  <c r="AF64" i="25" s="1"/>
  <c r="E10" i="25"/>
  <c r="R64" i="25" s="1"/>
  <c r="AE64" i="25" s="1"/>
  <c r="D10" i="25"/>
  <c r="M9" i="25"/>
  <c r="Z63" i="25" s="1"/>
  <c r="AM63" i="25" s="1"/>
  <c r="L9" i="25"/>
  <c r="Y63" i="25" s="1"/>
  <c r="AL63" i="25" s="1"/>
  <c r="K9" i="25"/>
  <c r="J9" i="25"/>
  <c r="I9" i="25"/>
  <c r="H9" i="25"/>
  <c r="U63" i="25" s="1"/>
  <c r="AH63" i="25" s="1"/>
  <c r="G9" i="25"/>
  <c r="F9" i="25"/>
  <c r="E9" i="25"/>
  <c r="D9" i="25"/>
  <c r="Q63" i="25" s="1"/>
  <c r="AD63" i="25" s="1"/>
  <c r="M8" i="25"/>
  <c r="Z62" i="25" s="1"/>
  <c r="AM62" i="25" s="1"/>
  <c r="L8" i="25"/>
  <c r="Y62" i="25" s="1"/>
  <c r="AL62" i="25" s="1"/>
  <c r="K8" i="25"/>
  <c r="J8" i="25"/>
  <c r="W62" i="25" s="1"/>
  <c r="AJ62" i="25" s="1"/>
  <c r="I8" i="25"/>
  <c r="H8" i="25"/>
  <c r="U62" i="25" s="1"/>
  <c r="AH62" i="25" s="1"/>
  <c r="G8" i="25"/>
  <c r="F8" i="25"/>
  <c r="E8" i="25"/>
  <c r="D8" i="25"/>
  <c r="M7" i="25"/>
  <c r="L7" i="25"/>
  <c r="Y61" i="25" s="1"/>
  <c r="AL61" i="25" s="1"/>
  <c r="K7" i="25"/>
  <c r="X61" i="25" s="1"/>
  <c r="AK61" i="25" s="1"/>
  <c r="J7" i="25"/>
  <c r="W61" i="25" s="1"/>
  <c r="AJ61" i="25" s="1"/>
  <c r="I7" i="25"/>
  <c r="V61" i="25" s="1"/>
  <c r="AI61" i="25" s="1"/>
  <c r="H7" i="25"/>
  <c r="U61" i="25" s="1"/>
  <c r="AH61" i="25" s="1"/>
  <c r="G7" i="25"/>
  <c r="F7" i="25"/>
  <c r="S61" i="25" s="1"/>
  <c r="AF61" i="25" s="1"/>
  <c r="E7" i="25"/>
  <c r="D7" i="25"/>
  <c r="M6" i="25"/>
  <c r="L6" i="25"/>
  <c r="K6" i="25"/>
  <c r="J6" i="25"/>
  <c r="I6" i="25"/>
  <c r="V60" i="25" s="1"/>
  <c r="AI60" i="25" s="1"/>
  <c r="H6" i="25"/>
  <c r="U60" i="25" s="1"/>
  <c r="AH60" i="25" s="1"/>
  <c r="G6" i="25"/>
  <c r="F6" i="25"/>
  <c r="S6" i="25" s="1"/>
  <c r="AF6" i="25" s="1"/>
  <c r="E6" i="25"/>
  <c r="D6" i="25"/>
  <c r="Q60" i="25" s="1"/>
  <c r="AD60" i="25" s="1"/>
  <c r="M5" i="25"/>
  <c r="L5" i="25"/>
  <c r="K5" i="25"/>
  <c r="X5" i="25" s="1"/>
  <c r="AK5" i="25" s="1"/>
  <c r="J5" i="25"/>
  <c r="I5" i="25"/>
  <c r="H5" i="25"/>
  <c r="U59" i="25" s="1"/>
  <c r="AH59" i="25" s="1"/>
  <c r="G5" i="25"/>
  <c r="T59" i="25" s="1"/>
  <c r="AG59" i="25" s="1"/>
  <c r="F5" i="25"/>
  <c r="S59" i="25" s="1"/>
  <c r="AF59" i="25" s="1"/>
  <c r="E5" i="25"/>
  <c r="D5" i="25"/>
  <c r="Q59" i="25" s="1"/>
  <c r="AD59" i="25" s="1"/>
  <c r="M4" i="25"/>
  <c r="L4" i="25"/>
  <c r="Y58" i="25" s="1"/>
  <c r="AL58" i="25" s="1"/>
  <c r="K4" i="25"/>
  <c r="J4" i="25"/>
  <c r="W4" i="25" s="1"/>
  <c r="AJ4" i="25" s="1"/>
  <c r="I4" i="25"/>
  <c r="V58" i="25" s="1"/>
  <c r="AI58" i="25" s="1"/>
  <c r="H4" i="25"/>
  <c r="G4" i="25"/>
  <c r="F4" i="25"/>
  <c r="S58" i="25" s="1"/>
  <c r="AF58" i="25" s="1"/>
  <c r="E4" i="25"/>
  <c r="R58" i="25" s="1"/>
  <c r="AE58" i="25" s="1"/>
  <c r="D4" i="25"/>
  <c r="Q58" i="25" s="1"/>
  <c r="AD58" i="25" s="1"/>
  <c r="C22" i="25"/>
  <c r="P22" i="25" s="1"/>
  <c r="AC22" i="25" s="1"/>
  <c r="C21" i="25"/>
  <c r="C20" i="25"/>
  <c r="C19" i="25"/>
  <c r="C18" i="25"/>
  <c r="C17" i="25"/>
  <c r="C16" i="25"/>
  <c r="P16" i="25" s="1"/>
  <c r="AC16" i="25" s="1"/>
  <c r="C15" i="25"/>
  <c r="P15" i="25" s="1"/>
  <c r="AC15" i="25" s="1"/>
  <c r="C14" i="25"/>
  <c r="P68" i="25" s="1"/>
  <c r="AC68" i="25" s="1"/>
  <c r="C13" i="25"/>
  <c r="P67" i="25" s="1"/>
  <c r="AC67" i="25" s="1"/>
  <c r="C12" i="25"/>
  <c r="P66" i="25" s="1"/>
  <c r="AC66" i="25" s="1"/>
  <c r="C11" i="25"/>
  <c r="P65" i="25" s="1"/>
  <c r="AC65" i="25" s="1"/>
  <c r="C10" i="25"/>
  <c r="P64" i="25" s="1"/>
  <c r="AC64" i="25" s="1"/>
  <c r="C9" i="25"/>
  <c r="C8" i="25"/>
  <c r="C7" i="25"/>
  <c r="P61" i="25" s="1"/>
  <c r="AC61" i="25" s="1"/>
  <c r="C6" i="25"/>
  <c r="C5" i="25"/>
  <c r="P59" i="25" s="1"/>
  <c r="AC59" i="25" s="1"/>
  <c r="C4" i="25"/>
  <c r="Y37" i="25"/>
  <c r="AL37" i="25" s="1"/>
  <c r="V36" i="25"/>
  <c r="AI36" i="25" s="1"/>
  <c r="P34" i="25"/>
  <c r="AC34" i="25" s="1"/>
  <c r="U50" i="25"/>
  <c r="AH50" i="25" s="1"/>
  <c r="S50" i="25"/>
  <c r="AF50" i="25" s="1"/>
  <c r="X50" i="25"/>
  <c r="AK50" i="25" s="1"/>
  <c r="W50" i="25"/>
  <c r="AJ50" i="25" s="1"/>
  <c r="R50" i="25"/>
  <c r="AE50" i="25" s="1"/>
  <c r="U49" i="25"/>
  <c r="AH49" i="25" s="1"/>
  <c r="R49" i="25"/>
  <c r="AE49" i="25" s="1"/>
  <c r="P49" i="25"/>
  <c r="AC49" i="25" s="1"/>
  <c r="W49" i="25"/>
  <c r="AJ49" i="25" s="1"/>
  <c r="Y48" i="25"/>
  <c r="AL48" i="25" s="1"/>
  <c r="Q48" i="25"/>
  <c r="AD48" i="25" s="1"/>
  <c r="Z48" i="25"/>
  <c r="AM48" i="25" s="1"/>
  <c r="X48" i="25"/>
  <c r="AK48" i="25" s="1"/>
  <c r="V48" i="25"/>
  <c r="AI48" i="25" s="1"/>
  <c r="U48" i="25"/>
  <c r="AH48" i="25" s="1"/>
  <c r="T48" i="25"/>
  <c r="AG48" i="25" s="1"/>
  <c r="S48" i="25"/>
  <c r="AF48" i="25" s="1"/>
  <c r="R48" i="25"/>
  <c r="AE48" i="25" s="1"/>
  <c r="Z47" i="25"/>
  <c r="AM47" i="25" s="1"/>
  <c r="X47" i="25"/>
  <c r="AK47" i="25" s="1"/>
  <c r="T47" i="25"/>
  <c r="AG47" i="25" s="1"/>
  <c r="W47" i="25"/>
  <c r="AJ47" i="25" s="1"/>
  <c r="S47" i="25"/>
  <c r="AF47" i="25" s="1"/>
  <c r="R47" i="25"/>
  <c r="AE47" i="25" s="1"/>
  <c r="Q47" i="25"/>
  <c r="AD47" i="25" s="1"/>
  <c r="P47" i="25"/>
  <c r="AC47" i="25" s="1"/>
  <c r="W46" i="25"/>
  <c r="AJ46" i="25" s="1"/>
  <c r="S46" i="25"/>
  <c r="AF46" i="25" s="1"/>
  <c r="Y46" i="25"/>
  <c r="AL46" i="25" s="1"/>
  <c r="V46" i="25"/>
  <c r="AI46" i="25" s="1"/>
  <c r="R46" i="25"/>
  <c r="AE46" i="25" s="1"/>
  <c r="P46" i="25"/>
  <c r="AC46" i="25" s="1"/>
  <c r="Z45" i="25"/>
  <c r="AM45" i="25" s="1"/>
  <c r="R45" i="25"/>
  <c r="AE45" i="25" s="1"/>
  <c r="W45" i="25"/>
  <c r="AJ45" i="25" s="1"/>
  <c r="V45" i="25"/>
  <c r="AI45" i="25" s="1"/>
  <c r="U45" i="25"/>
  <c r="AH45" i="25" s="1"/>
  <c r="Q45" i="25"/>
  <c r="AD45" i="25" s="1"/>
  <c r="Y44" i="25"/>
  <c r="AL44" i="25" s="1"/>
  <c r="W44" i="25"/>
  <c r="AJ44" i="25" s="1"/>
  <c r="Q44" i="25"/>
  <c r="AD44" i="25" s="1"/>
  <c r="Z44" i="25"/>
  <c r="AM44" i="25" s="1"/>
  <c r="U44" i="25"/>
  <c r="AH44" i="25" s="1"/>
  <c r="T44" i="25"/>
  <c r="AG44" i="25" s="1"/>
  <c r="P44" i="25"/>
  <c r="AC44" i="25" s="1"/>
  <c r="X43" i="25"/>
  <c r="AK43" i="25" s="1"/>
  <c r="V43" i="25"/>
  <c r="AI43" i="25" s="1"/>
  <c r="T43" i="25"/>
  <c r="AG43" i="25" s="1"/>
  <c r="P43" i="25"/>
  <c r="AC43" i="25" s="1"/>
  <c r="Q42" i="25"/>
  <c r="AD42" i="25" s="1"/>
  <c r="R42" i="25"/>
  <c r="AE42" i="25" s="1"/>
  <c r="P42" i="25"/>
  <c r="AC42" i="25" s="1"/>
  <c r="X41" i="25"/>
  <c r="AK41" i="25" s="1"/>
  <c r="P41" i="25"/>
  <c r="AC41" i="25" s="1"/>
  <c r="U41" i="25"/>
  <c r="AH41" i="25" s="1"/>
  <c r="R41" i="25"/>
  <c r="AE41" i="25" s="1"/>
  <c r="Z40" i="25"/>
  <c r="AM40" i="25" s="1"/>
  <c r="Y40" i="25"/>
  <c r="AL40" i="25" s="1"/>
  <c r="V40" i="25"/>
  <c r="AI40" i="25" s="1"/>
  <c r="S40" i="25"/>
  <c r="AF40" i="25" s="1"/>
  <c r="P40" i="25"/>
  <c r="AC40" i="25" s="1"/>
  <c r="U39" i="25"/>
  <c r="AH39" i="25" s="1"/>
  <c r="Q39" i="25"/>
  <c r="AD39" i="25" s="1"/>
  <c r="Z39" i="25"/>
  <c r="AM39" i="25" s="1"/>
  <c r="X39" i="25"/>
  <c r="AK39" i="25" s="1"/>
  <c r="W39" i="25"/>
  <c r="AJ39" i="25" s="1"/>
  <c r="T39" i="25"/>
  <c r="AG39" i="25" s="1"/>
  <c r="Z38" i="25"/>
  <c r="AM38" i="25" s="1"/>
  <c r="X38" i="25"/>
  <c r="AK38" i="25" s="1"/>
  <c r="R38" i="25"/>
  <c r="AE38" i="25" s="1"/>
  <c r="Y38" i="25"/>
  <c r="AL38" i="25" s="1"/>
  <c r="W38" i="25"/>
  <c r="AJ38" i="25" s="1"/>
  <c r="V38" i="25"/>
  <c r="AI38" i="25" s="1"/>
  <c r="T38" i="25"/>
  <c r="AG38" i="25" s="1"/>
  <c r="Q38" i="25"/>
  <c r="AD38" i="25" s="1"/>
  <c r="W37" i="25"/>
  <c r="AJ37" i="25" s="1"/>
  <c r="U37" i="25"/>
  <c r="AH37" i="25" s="1"/>
  <c r="X37" i="25"/>
  <c r="AK37" i="25" s="1"/>
  <c r="V37" i="25"/>
  <c r="AI37" i="25" s="1"/>
  <c r="S37" i="25"/>
  <c r="AF37" i="25" s="1"/>
  <c r="R37" i="25"/>
  <c r="AE37" i="25" s="1"/>
  <c r="X36" i="25"/>
  <c r="AK36" i="25" s="1"/>
  <c r="T36" i="25"/>
  <c r="AG36" i="25" s="1"/>
  <c r="R36" i="25"/>
  <c r="AE36" i="25" s="1"/>
  <c r="W36" i="25"/>
  <c r="AJ36" i="25" s="1"/>
  <c r="U36" i="25"/>
  <c r="AH36" i="25" s="1"/>
  <c r="U35" i="25"/>
  <c r="AH35" i="25" s="1"/>
  <c r="Q35" i="25"/>
  <c r="AD35" i="25" s="1"/>
  <c r="Z35" i="25"/>
  <c r="AM35" i="25" s="1"/>
  <c r="W35" i="25"/>
  <c r="AJ35" i="25" s="1"/>
  <c r="V35" i="25"/>
  <c r="AI35" i="25" s="1"/>
  <c r="T35" i="25"/>
  <c r="AG35" i="25" s="1"/>
  <c r="R34" i="25"/>
  <c r="AE34" i="25" s="1"/>
  <c r="Y34" i="25"/>
  <c r="AL34" i="25" s="1"/>
  <c r="V34" i="25"/>
  <c r="AI34" i="25" s="1"/>
  <c r="U34" i="25"/>
  <c r="AH34" i="25" s="1"/>
  <c r="T34" i="25"/>
  <c r="AG34" i="25" s="1"/>
  <c r="S34" i="25"/>
  <c r="AF34" i="25" s="1"/>
  <c r="W33" i="25"/>
  <c r="AJ33" i="25" s="1"/>
  <c r="U33" i="25"/>
  <c r="AH33" i="25" s="1"/>
  <c r="X33" i="25"/>
  <c r="AK33" i="25" s="1"/>
  <c r="T33" i="25"/>
  <c r="AG33" i="25" s="1"/>
  <c r="R33" i="25"/>
  <c r="AE33" i="25" s="1"/>
  <c r="Q33" i="25"/>
  <c r="AD33" i="25" s="1"/>
  <c r="T32" i="25"/>
  <c r="AG32" i="25" s="1"/>
  <c r="Z32" i="25"/>
  <c r="AM32" i="25" s="1"/>
  <c r="W32" i="25"/>
  <c r="AJ32" i="25" s="1"/>
  <c r="S32" i="25"/>
  <c r="AF32" i="25" s="1"/>
  <c r="Q32" i="25"/>
  <c r="AD32" i="25" s="1"/>
  <c r="P32" i="25"/>
  <c r="AC32" i="25" s="1"/>
  <c r="Q31" i="25"/>
  <c r="AD31" i="25" s="1"/>
  <c r="Y31" i="25"/>
  <c r="AL31" i="25" s="1"/>
  <c r="X31" i="25"/>
  <c r="AK31" i="25" s="1"/>
  <c r="V31" i="25"/>
  <c r="AI31" i="25" s="1"/>
  <c r="R31" i="25"/>
  <c r="AE31" i="25" s="1"/>
  <c r="P31" i="25"/>
  <c r="AC31" i="25" s="1"/>
  <c r="S76" i="25"/>
  <c r="AF76" i="25" s="1"/>
  <c r="Q76" i="25"/>
  <c r="AD76" i="25" s="1"/>
  <c r="U21" i="25"/>
  <c r="AH21" i="25" s="1"/>
  <c r="Q21" i="25"/>
  <c r="AD21" i="25" s="1"/>
  <c r="Z21" i="25"/>
  <c r="AM21" i="25" s="1"/>
  <c r="X21" i="25"/>
  <c r="AK21" i="25" s="1"/>
  <c r="V21" i="25"/>
  <c r="AI21" i="25" s="1"/>
  <c r="S75" i="25"/>
  <c r="AF75" i="25" s="1"/>
  <c r="Q75" i="25"/>
  <c r="AD75" i="25" s="1"/>
  <c r="P20" i="25"/>
  <c r="AC20" i="25" s="1"/>
  <c r="W20" i="25"/>
  <c r="AJ20" i="25" s="1"/>
  <c r="U20" i="25"/>
  <c r="AH20" i="25" s="1"/>
  <c r="P74" i="25"/>
  <c r="AC74" i="25" s="1"/>
  <c r="Y19" i="25"/>
  <c r="AL19" i="25" s="1"/>
  <c r="W19" i="25"/>
  <c r="AJ19" i="25" s="1"/>
  <c r="Y73" i="25"/>
  <c r="AL73" i="25" s="1"/>
  <c r="W73" i="25"/>
  <c r="AJ73" i="25" s="1"/>
  <c r="T19" i="25"/>
  <c r="AG19" i="25" s="1"/>
  <c r="S19" i="25"/>
  <c r="AF19" i="25" s="1"/>
  <c r="P19" i="25"/>
  <c r="AC19" i="25" s="1"/>
  <c r="X18" i="25"/>
  <c r="AK18" i="25" s="1"/>
  <c r="R18" i="25"/>
  <c r="AE18" i="25" s="1"/>
  <c r="Q18" i="25"/>
  <c r="AD18" i="25" s="1"/>
  <c r="W17" i="25"/>
  <c r="AJ17" i="25" s="1"/>
  <c r="U17" i="25"/>
  <c r="AH17" i="25" s="1"/>
  <c r="Z17" i="25"/>
  <c r="AM17" i="25" s="1"/>
  <c r="U71" i="25"/>
  <c r="AH71" i="25" s="1"/>
  <c r="Q71" i="25"/>
  <c r="AD71" i="25" s="1"/>
  <c r="Z70" i="25"/>
  <c r="AM70" i="25" s="1"/>
  <c r="X70" i="25"/>
  <c r="AK70" i="25" s="1"/>
  <c r="S16" i="25"/>
  <c r="AF16" i="25" s="1"/>
  <c r="P70" i="25"/>
  <c r="AC70" i="25" s="1"/>
  <c r="V69" i="25"/>
  <c r="AI69" i="25" s="1"/>
  <c r="R69" i="25"/>
  <c r="AE69" i="25" s="1"/>
  <c r="P69" i="25"/>
  <c r="AC69" i="25" s="1"/>
  <c r="Q14" i="25"/>
  <c r="AD14" i="25" s="1"/>
  <c r="Z68" i="25"/>
  <c r="AM68" i="25" s="1"/>
  <c r="T68" i="25"/>
  <c r="AG68" i="25" s="1"/>
  <c r="T13" i="25"/>
  <c r="AG13" i="25" s="1"/>
  <c r="P13" i="25"/>
  <c r="AC13" i="25" s="1"/>
  <c r="Z67" i="25"/>
  <c r="AM67" i="25" s="1"/>
  <c r="Y67" i="25"/>
  <c r="AL67" i="25" s="1"/>
  <c r="S67" i="25"/>
  <c r="AF67" i="25" s="1"/>
  <c r="R67" i="25"/>
  <c r="AE67" i="25" s="1"/>
  <c r="Y12" i="25"/>
  <c r="AL12" i="25" s="1"/>
  <c r="W12" i="25"/>
  <c r="AJ12" i="25" s="1"/>
  <c r="R12" i="25"/>
  <c r="AE12" i="25" s="1"/>
  <c r="Y66" i="25"/>
  <c r="AL66" i="25" s="1"/>
  <c r="X66" i="25"/>
  <c r="AK66" i="25" s="1"/>
  <c r="R66" i="25"/>
  <c r="AE66" i="25" s="1"/>
  <c r="Z11" i="25"/>
  <c r="AM11" i="25" s="1"/>
  <c r="V11" i="25"/>
  <c r="AI11" i="25" s="1"/>
  <c r="R11" i="25"/>
  <c r="AE11" i="25" s="1"/>
  <c r="Z65" i="25"/>
  <c r="AM65" i="25" s="1"/>
  <c r="X65" i="25"/>
  <c r="AK65" i="25" s="1"/>
  <c r="W65" i="25"/>
  <c r="AJ65" i="25" s="1"/>
  <c r="V65" i="25"/>
  <c r="AI65" i="25" s="1"/>
  <c r="U65" i="25"/>
  <c r="AH65" i="25" s="1"/>
  <c r="R65" i="25"/>
  <c r="AE65" i="25" s="1"/>
  <c r="X10" i="25"/>
  <c r="AK10" i="25" s="1"/>
  <c r="U10" i="25"/>
  <c r="AH10" i="25" s="1"/>
  <c r="S10" i="25"/>
  <c r="AF10" i="25" s="1"/>
  <c r="Z10" i="25"/>
  <c r="AM10" i="25" s="1"/>
  <c r="X64" i="25"/>
  <c r="AK64" i="25" s="1"/>
  <c r="U64" i="25"/>
  <c r="AH64" i="25" s="1"/>
  <c r="T64" i="25"/>
  <c r="AG64" i="25" s="1"/>
  <c r="X9" i="25"/>
  <c r="AK9" i="25" s="1"/>
  <c r="T9" i="25"/>
  <c r="AG9" i="25" s="1"/>
  <c r="R9" i="25"/>
  <c r="AE9" i="25" s="1"/>
  <c r="P9" i="25"/>
  <c r="AC9" i="25" s="1"/>
  <c r="X63" i="25"/>
  <c r="AK63" i="25" s="1"/>
  <c r="W63" i="25"/>
  <c r="AJ63" i="25" s="1"/>
  <c r="V63" i="25"/>
  <c r="AI63" i="25" s="1"/>
  <c r="T63" i="25"/>
  <c r="AG63" i="25" s="1"/>
  <c r="S63" i="25"/>
  <c r="AF63" i="25" s="1"/>
  <c r="R63" i="25"/>
  <c r="AE63" i="25" s="1"/>
  <c r="U8" i="25"/>
  <c r="AH8" i="25" s="1"/>
  <c r="Q8" i="25"/>
  <c r="AD8" i="25" s="1"/>
  <c r="X62" i="25"/>
  <c r="AK62" i="25" s="1"/>
  <c r="V62" i="25"/>
  <c r="AI62" i="25" s="1"/>
  <c r="T8" i="25"/>
  <c r="AG8" i="25" s="1"/>
  <c r="S62" i="25"/>
  <c r="AF62" i="25" s="1"/>
  <c r="R62" i="25"/>
  <c r="AE62" i="25" s="1"/>
  <c r="Q62" i="25"/>
  <c r="AD62" i="25" s="1"/>
  <c r="P62" i="25"/>
  <c r="AC62" i="25" s="1"/>
  <c r="Z7" i="25"/>
  <c r="AM7" i="25" s="1"/>
  <c r="V7" i="25"/>
  <c r="AI7" i="25" s="1"/>
  <c r="T7" i="25"/>
  <c r="AG7" i="25" s="1"/>
  <c r="R7" i="25"/>
  <c r="AE7" i="25" s="1"/>
  <c r="T61" i="25"/>
  <c r="AG61" i="25" s="1"/>
  <c r="R61" i="25"/>
  <c r="AE61" i="25" s="1"/>
  <c r="X6" i="25"/>
  <c r="AK6" i="25" s="1"/>
  <c r="Q6" i="25"/>
  <c r="AD6" i="25" s="1"/>
  <c r="Z6" i="25"/>
  <c r="AM6" i="25" s="1"/>
  <c r="X60" i="25"/>
  <c r="AK60" i="25" s="1"/>
  <c r="T60" i="25"/>
  <c r="AG60" i="25" s="1"/>
  <c r="R60" i="25"/>
  <c r="AE60" i="25" s="1"/>
  <c r="P60" i="25"/>
  <c r="AC60" i="25" s="1"/>
  <c r="Z5" i="25"/>
  <c r="AM5" i="25" s="1"/>
  <c r="U5" i="25"/>
  <c r="AH5" i="25" s="1"/>
  <c r="T5" i="25"/>
  <c r="AG5" i="25" s="1"/>
  <c r="R5" i="25"/>
  <c r="AE5" i="25" s="1"/>
  <c r="Z59" i="25"/>
  <c r="AM59" i="25" s="1"/>
  <c r="Y59" i="25"/>
  <c r="AL59" i="25" s="1"/>
  <c r="W5" i="25"/>
  <c r="AJ5" i="25" s="1"/>
  <c r="V59" i="25"/>
  <c r="AI59" i="25" s="1"/>
  <c r="R59" i="25"/>
  <c r="AE59" i="25" s="1"/>
  <c r="Y4" i="25"/>
  <c r="AL4" i="25" s="1"/>
  <c r="Z58" i="25"/>
  <c r="AM58" i="25" s="1"/>
  <c r="X58" i="25"/>
  <c r="AK58" i="25" s="1"/>
  <c r="U58" i="25"/>
  <c r="AH58" i="25" s="1"/>
  <c r="T4" i="25"/>
  <c r="AG4" i="25" s="1"/>
  <c r="P58" i="25"/>
  <c r="AC58" i="25" s="1"/>
  <c r="D58" i="24"/>
  <c r="E58" i="24"/>
  <c r="F58" i="24"/>
  <c r="G58" i="24"/>
  <c r="H58" i="24"/>
  <c r="I58" i="24"/>
  <c r="J58" i="24"/>
  <c r="K58" i="24"/>
  <c r="L58" i="24"/>
  <c r="M58" i="24"/>
  <c r="D59" i="24"/>
  <c r="E59" i="24"/>
  <c r="F59" i="24"/>
  <c r="G59" i="24"/>
  <c r="H59" i="24"/>
  <c r="I59" i="24"/>
  <c r="J59" i="24"/>
  <c r="K59" i="24"/>
  <c r="L59" i="24"/>
  <c r="M59" i="24"/>
  <c r="D60" i="24"/>
  <c r="E60" i="24"/>
  <c r="F60" i="24"/>
  <c r="G60" i="24"/>
  <c r="H60" i="24"/>
  <c r="I60" i="24"/>
  <c r="J60" i="24"/>
  <c r="K60" i="24"/>
  <c r="L60" i="24"/>
  <c r="M60" i="24"/>
  <c r="D61" i="24"/>
  <c r="E61" i="24"/>
  <c r="F61" i="24"/>
  <c r="G61" i="24"/>
  <c r="H61" i="24"/>
  <c r="I61" i="24"/>
  <c r="J61" i="24"/>
  <c r="K61" i="24"/>
  <c r="L61" i="24"/>
  <c r="M61" i="24"/>
  <c r="D62" i="24"/>
  <c r="E62" i="24"/>
  <c r="F62" i="24"/>
  <c r="G62" i="24"/>
  <c r="H62" i="24"/>
  <c r="I62" i="24"/>
  <c r="J62" i="24"/>
  <c r="K62" i="24"/>
  <c r="L62" i="24"/>
  <c r="M62" i="24"/>
  <c r="D63" i="24"/>
  <c r="E63" i="24"/>
  <c r="F63" i="24"/>
  <c r="G63" i="24"/>
  <c r="H63" i="24"/>
  <c r="I63" i="24"/>
  <c r="J63" i="24"/>
  <c r="K63" i="24"/>
  <c r="L63" i="24"/>
  <c r="M63" i="24"/>
  <c r="D64" i="24"/>
  <c r="E64" i="24"/>
  <c r="F64" i="24"/>
  <c r="G64" i="24"/>
  <c r="H64" i="24"/>
  <c r="I64" i="24"/>
  <c r="J64" i="24"/>
  <c r="K64" i="24"/>
  <c r="L64" i="24"/>
  <c r="M64" i="24"/>
  <c r="D65" i="24"/>
  <c r="E65" i="24"/>
  <c r="F65" i="24"/>
  <c r="G65" i="24"/>
  <c r="H65" i="24"/>
  <c r="I65" i="24"/>
  <c r="J65" i="24"/>
  <c r="K65" i="24"/>
  <c r="L65" i="24"/>
  <c r="M65" i="24"/>
  <c r="D66" i="24"/>
  <c r="E66" i="24"/>
  <c r="F66" i="24"/>
  <c r="G66" i="24"/>
  <c r="H66" i="24"/>
  <c r="I66" i="24"/>
  <c r="J66" i="24"/>
  <c r="K66" i="24"/>
  <c r="L66" i="24"/>
  <c r="M66" i="24"/>
  <c r="D67" i="24"/>
  <c r="E67" i="24"/>
  <c r="F67" i="24"/>
  <c r="G67" i="24"/>
  <c r="H67" i="24"/>
  <c r="I67" i="24"/>
  <c r="J67" i="24"/>
  <c r="K67" i="24"/>
  <c r="L67" i="24"/>
  <c r="M67" i="24"/>
  <c r="E68" i="24"/>
  <c r="F68" i="24"/>
  <c r="G68" i="24"/>
  <c r="H68" i="24"/>
  <c r="I68" i="24"/>
  <c r="J68" i="24"/>
  <c r="K68" i="24"/>
  <c r="L68" i="24"/>
  <c r="M68" i="24"/>
  <c r="D69" i="24"/>
  <c r="E69" i="24"/>
  <c r="I69" i="24"/>
  <c r="M69" i="24"/>
  <c r="D70" i="24"/>
  <c r="E70" i="24"/>
  <c r="F70" i="24"/>
  <c r="G70" i="24"/>
  <c r="H70" i="24"/>
  <c r="I70" i="24"/>
  <c r="J70" i="24"/>
  <c r="K70" i="24"/>
  <c r="L70" i="24"/>
  <c r="M70" i="24"/>
  <c r="D71" i="24"/>
  <c r="E71" i="24"/>
  <c r="F71" i="24"/>
  <c r="G71" i="24"/>
  <c r="H71" i="24"/>
  <c r="I71" i="24"/>
  <c r="J71" i="24"/>
  <c r="K71" i="24"/>
  <c r="L71" i="24"/>
  <c r="M71" i="24"/>
  <c r="D72" i="24"/>
  <c r="E72" i="24"/>
  <c r="F72" i="24"/>
  <c r="G72" i="24"/>
  <c r="H72" i="24"/>
  <c r="I72" i="24"/>
  <c r="J72" i="24"/>
  <c r="K72" i="24"/>
  <c r="L72" i="24"/>
  <c r="M72" i="24"/>
  <c r="D73" i="24"/>
  <c r="E73" i="24"/>
  <c r="F73" i="24"/>
  <c r="G73" i="24"/>
  <c r="H73" i="24"/>
  <c r="I73" i="24"/>
  <c r="J73" i="24"/>
  <c r="K73" i="24"/>
  <c r="L73" i="24"/>
  <c r="M73" i="24"/>
  <c r="D74" i="24"/>
  <c r="E74" i="24"/>
  <c r="F74" i="24"/>
  <c r="G74" i="24"/>
  <c r="H74" i="24"/>
  <c r="I74" i="24"/>
  <c r="J74" i="24"/>
  <c r="K74" i="24"/>
  <c r="L74" i="24"/>
  <c r="M74" i="24"/>
  <c r="D75" i="24"/>
  <c r="E75" i="24"/>
  <c r="F75" i="24"/>
  <c r="G75" i="24"/>
  <c r="H75" i="24"/>
  <c r="I75" i="24"/>
  <c r="J75" i="24"/>
  <c r="K75" i="24"/>
  <c r="L75" i="24"/>
  <c r="M75" i="24"/>
  <c r="D76" i="24"/>
  <c r="E76" i="24"/>
  <c r="F76" i="24"/>
  <c r="H76" i="24"/>
  <c r="I76" i="24"/>
  <c r="J76" i="24"/>
  <c r="K76" i="24"/>
  <c r="D77" i="24"/>
  <c r="E77" i="24"/>
  <c r="F77" i="24"/>
  <c r="G77" i="24"/>
  <c r="H77" i="24"/>
  <c r="I77" i="24"/>
  <c r="J77" i="24"/>
  <c r="K77" i="24"/>
  <c r="L77" i="24"/>
  <c r="M77" i="24"/>
  <c r="C71" i="24"/>
  <c r="C72" i="24"/>
  <c r="C73" i="24"/>
  <c r="C74" i="24"/>
  <c r="C75" i="24"/>
  <c r="C76" i="24"/>
  <c r="C77" i="24"/>
  <c r="C70" i="24"/>
  <c r="C59" i="24"/>
  <c r="C60" i="24"/>
  <c r="C61" i="24"/>
  <c r="C62" i="24"/>
  <c r="C63" i="24"/>
  <c r="C64" i="24"/>
  <c r="C65" i="24"/>
  <c r="C66" i="24"/>
  <c r="C67" i="24"/>
  <c r="C68" i="24"/>
  <c r="C69" i="24"/>
  <c r="C58" i="24"/>
  <c r="D31" i="24"/>
  <c r="E31" i="24"/>
  <c r="R31" i="24" s="1"/>
  <c r="AE31" i="24" s="1"/>
  <c r="F31" i="24"/>
  <c r="G31" i="24"/>
  <c r="H31" i="24"/>
  <c r="I31" i="24"/>
  <c r="J31" i="24"/>
  <c r="K31" i="24"/>
  <c r="X31" i="24" s="1"/>
  <c r="AK31" i="24" s="1"/>
  <c r="L31" i="24"/>
  <c r="Y31" i="24" s="1"/>
  <c r="AL31" i="24" s="1"/>
  <c r="M31" i="24"/>
  <c r="D32" i="24"/>
  <c r="E32" i="24"/>
  <c r="F32" i="24"/>
  <c r="G32" i="24"/>
  <c r="T32" i="24" s="1"/>
  <c r="AG32" i="24" s="1"/>
  <c r="H32" i="24"/>
  <c r="I32" i="24"/>
  <c r="J32" i="24"/>
  <c r="K32" i="24"/>
  <c r="L32" i="24"/>
  <c r="M32" i="24"/>
  <c r="Z32" i="24" s="1"/>
  <c r="AM32" i="24" s="1"/>
  <c r="D33" i="24"/>
  <c r="Q33" i="24" s="1"/>
  <c r="AD33" i="24" s="1"/>
  <c r="E33" i="24"/>
  <c r="F33" i="24"/>
  <c r="G33" i="24"/>
  <c r="H33" i="24"/>
  <c r="I33" i="24"/>
  <c r="V33" i="24" s="1"/>
  <c r="AI33" i="24" s="1"/>
  <c r="J33" i="24"/>
  <c r="K33" i="24"/>
  <c r="L33" i="24"/>
  <c r="M33" i="24"/>
  <c r="D34" i="24"/>
  <c r="E34" i="24"/>
  <c r="R34" i="24" s="1"/>
  <c r="AE34" i="24" s="1"/>
  <c r="F34" i="24"/>
  <c r="G34" i="24"/>
  <c r="H34" i="24"/>
  <c r="I34" i="24"/>
  <c r="J34" i="24"/>
  <c r="K34" i="24"/>
  <c r="X34" i="24" s="1"/>
  <c r="AK34" i="24" s="1"/>
  <c r="L34" i="24"/>
  <c r="M34" i="24"/>
  <c r="D35" i="24"/>
  <c r="E35" i="24"/>
  <c r="F35" i="24"/>
  <c r="G35" i="24"/>
  <c r="T35" i="24" s="1"/>
  <c r="AG35" i="24" s="1"/>
  <c r="H35" i="24"/>
  <c r="U35" i="24" s="1"/>
  <c r="AH35" i="24" s="1"/>
  <c r="I35" i="24"/>
  <c r="J35" i="24"/>
  <c r="K35" i="24"/>
  <c r="L35" i="24"/>
  <c r="M35" i="24"/>
  <c r="Z35" i="24" s="1"/>
  <c r="AM35" i="24" s="1"/>
  <c r="D36" i="24"/>
  <c r="E36" i="24"/>
  <c r="F36" i="24"/>
  <c r="G36" i="24"/>
  <c r="H36" i="24"/>
  <c r="I36" i="24"/>
  <c r="V36" i="24" s="1"/>
  <c r="AI36" i="24" s="1"/>
  <c r="J36" i="24"/>
  <c r="W36" i="24" s="1"/>
  <c r="AJ36" i="24" s="1"/>
  <c r="K36" i="24"/>
  <c r="L36" i="24"/>
  <c r="M36" i="24"/>
  <c r="D37" i="24"/>
  <c r="Q37" i="24" s="1"/>
  <c r="AD37" i="24" s="1"/>
  <c r="E37" i="24"/>
  <c r="R37" i="24" s="1"/>
  <c r="AE37" i="24" s="1"/>
  <c r="F37" i="24"/>
  <c r="S37" i="24" s="1"/>
  <c r="AF37" i="24" s="1"/>
  <c r="G37" i="24"/>
  <c r="T37" i="24" s="1"/>
  <c r="AG37" i="24" s="1"/>
  <c r="H37" i="24"/>
  <c r="U37" i="24" s="1"/>
  <c r="AH37" i="24" s="1"/>
  <c r="I37" i="24"/>
  <c r="V37" i="24" s="1"/>
  <c r="AI37" i="24" s="1"/>
  <c r="J37" i="24"/>
  <c r="W37" i="24" s="1"/>
  <c r="AJ37" i="24" s="1"/>
  <c r="K37" i="24"/>
  <c r="X37" i="24" s="1"/>
  <c r="AK37" i="24" s="1"/>
  <c r="L37" i="24"/>
  <c r="Y37" i="24" s="1"/>
  <c r="AL37" i="24" s="1"/>
  <c r="M37" i="24"/>
  <c r="Z37" i="24" s="1"/>
  <c r="AM37" i="24" s="1"/>
  <c r="D38" i="24"/>
  <c r="Q38" i="24" s="1"/>
  <c r="AD38" i="24" s="1"/>
  <c r="E38" i="24"/>
  <c r="R38" i="24" s="1"/>
  <c r="F38" i="24"/>
  <c r="S38" i="24" s="1"/>
  <c r="AF38" i="24" s="1"/>
  <c r="G38" i="24"/>
  <c r="T38" i="24" s="1"/>
  <c r="AG38" i="24" s="1"/>
  <c r="H38" i="24"/>
  <c r="U38" i="24" s="1"/>
  <c r="AH38" i="24" s="1"/>
  <c r="I38" i="24"/>
  <c r="V38" i="24" s="1"/>
  <c r="AI38" i="24" s="1"/>
  <c r="J38" i="24"/>
  <c r="W38" i="24" s="1"/>
  <c r="AJ38" i="24" s="1"/>
  <c r="K38" i="24"/>
  <c r="X38" i="24" s="1"/>
  <c r="AK38" i="24" s="1"/>
  <c r="L38" i="24"/>
  <c r="Y38" i="24" s="1"/>
  <c r="AL38" i="24" s="1"/>
  <c r="M38" i="24"/>
  <c r="Z38" i="24" s="1"/>
  <c r="AM38" i="24" s="1"/>
  <c r="D39" i="24"/>
  <c r="Q39" i="24" s="1"/>
  <c r="AD39" i="24" s="1"/>
  <c r="E39" i="24"/>
  <c r="R39" i="24" s="1"/>
  <c r="AE39" i="24" s="1"/>
  <c r="F39" i="24"/>
  <c r="S39" i="24" s="1"/>
  <c r="AF39" i="24" s="1"/>
  <c r="G39" i="24"/>
  <c r="T39" i="24" s="1"/>
  <c r="H39" i="24"/>
  <c r="U39" i="24" s="1"/>
  <c r="AH39" i="24" s="1"/>
  <c r="I39" i="24"/>
  <c r="V39" i="24" s="1"/>
  <c r="AI39" i="24" s="1"/>
  <c r="J39" i="24"/>
  <c r="W39" i="24" s="1"/>
  <c r="AJ39" i="24" s="1"/>
  <c r="K39" i="24"/>
  <c r="X39" i="24" s="1"/>
  <c r="AK39" i="24" s="1"/>
  <c r="L39" i="24"/>
  <c r="Y39" i="24" s="1"/>
  <c r="AL39" i="24" s="1"/>
  <c r="M39" i="24"/>
  <c r="Z39" i="24" s="1"/>
  <c r="AM39" i="24" s="1"/>
  <c r="D40" i="24"/>
  <c r="Q40" i="24" s="1"/>
  <c r="AD40" i="24" s="1"/>
  <c r="E40" i="24"/>
  <c r="R40" i="24" s="1"/>
  <c r="AE40" i="24" s="1"/>
  <c r="F40" i="24"/>
  <c r="S40" i="24" s="1"/>
  <c r="AF40" i="24" s="1"/>
  <c r="G40" i="24"/>
  <c r="T40" i="24" s="1"/>
  <c r="AG40" i="24" s="1"/>
  <c r="H40" i="24"/>
  <c r="U40" i="24" s="1"/>
  <c r="AH40" i="24" s="1"/>
  <c r="I40" i="24"/>
  <c r="V40" i="24" s="1"/>
  <c r="J40" i="24"/>
  <c r="W40" i="24" s="1"/>
  <c r="AJ40" i="24" s="1"/>
  <c r="L40" i="24"/>
  <c r="Y40" i="24" s="1"/>
  <c r="AL40" i="24" s="1"/>
  <c r="M40" i="24"/>
  <c r="Z40" i="24" s="1"/>
  <c r="AM40" i="24" s="1"/>
  <c r="D41" i="24"/>
  <c r="E41" i="24"/>
  <c r="R41" i="24" s="1"/>
  <c r="AE41" i="24" s="1"/>
  <c r="F41" i="24"/>
  <c r="S41" i="24" s="1"/>
  <c r="AF41" i="24" s="1"/>
  <c r="G41" i="24"/>
  <c r="T41" i="24" s="1"/>
  <c r="AG41" i="24" s="1"/>
  <c r="H41" i="24"/>
  <c r="U41" i="24" s="1"/>
  <c r="AH41" i="24" s="1"/>
  <c r="I41" i="24"/>
  <c r="V41" i="24" s="1"/>
  <c r="AI41" i="24" s="1"/>
  <c r="J41" i="24"/>
  <c r="W41" i="24" s="1"/>
  <c r="AJ41" i="24" s="1"/>
  <c r="K41" i="24"/>
  <c r="X41" i="24" s="1"/>
  <c r="L41" i="24"/>
  <c r="Y41" i="24" s="1"/>
  <c r="AL41" i="24" s="1"/>
  <c r="M41" i="24"/>
  <c r="Z41" i="24" s="1"/>
  <c r="AM41" i="24" s="1"/>
  <c r="D42" i="24"/>
  <c r="Q42" i="24" s="1"/>
  <c r="AD42" i="24" s="1"/>
  <c r="E42" i="24"/>
  <c r="R42" i="24" s="1"/>
  <c r="AE42" i="24" s="1"/>
  <c r="D43" i="24"/>
  <c r="Q43" i="24" s="1"/>
  <c r="AD43" i="24" s="1"/>
  <c r="E43" i="24"/>
  <c r="R43" i="24" s="1"/>
  <c r="AE43" i="24" s="1"/>
  <c r="F43" i="24"/>
  <c r="S43" i="24" s="1"/>
  <c r="AF43" i="24" s="1"/>
  <c r="G43" i="24"/>
  <c r="T43" i="24" s="1"/>
  <c r="AG43" i="24" s="1"/>
  <c r="H43" i="24"/>
  <c r="U43" i="24" s="1"/>
  <c r="AH43" i="24" s="1"/>
  <c r="I43" i="24"/>
  <c r="V43" i="24" s="1"/>
  <c r="AI43" i="24" s="1"/>
  <c r="J43" i="24"/>
  <c r="W43" i="24" s="1"/>
  <c r="AJ43" i="24" s="1"/>
  <c r="K43" i="24"/>
  <c r="X43" i="24" s="1"/>
  <c r="AK43" i="24" s="1"/>
  <c r="L43" i="24"/>
  <c r="Y43" i="24" s="1"/>
  <c r="AL43" i="24" s="1"/>
  <c r="M43" i="24"/>
  <c r="Z43" i="24" s="1"/>
  <c r="AM43" i="24" s="1"/>
  <c r="D44" i="24"/>
  <c r="Q44" i="24" s="1"/>
  <c r="AD44" i="24" s="1"/>
  <c r="E44" i="24"/>
  <c r="R44" i="24" s="1"/>
  <c r="F44" i="24"/>
  <c r="S44" i="24" s="1"/>
  <c r="AF44" i="24" s="1"/>
  <c r="G44" i="24"/>
  <c r="T44" i="24" s="1"/>
  <c r="AG44" i="24" s="1"/>
  <c r="H44" i="24"/>
  <c r="U44" i="24" s="1"/>
  <c r="I44" i="24"/>
  <c r="V44" i="24" s="1"/>
  <c r="AI44" i="24" s="1"/>
  <c r="J44" i="24"/>
  <c r="W44" i="24" s="1"/>
  <c r="AJ44" i="24" s="1"/>
  <c r="K44" i="24"/>
  <c r="X44" i="24" s="1"/>
  <c r="AK44" i="24" s="1"/>
  <c r="L44" i="24"/>
  <c r="Y44" i="24" s="1"/>
  <c r="AL44" i="24" s="1"/>
  <c r="M44" i="24"/>
  <c r="Z44" i="24" s="1"/>
  <c r="AM44" i="24" s="1"/>
  <c r="D45" i="24"/>
  <c r="Q45" i="24" s="1"/>
  <c r="AD45" i="24" s="1"/>
  <c r="E45" i="24"/>
  <c r="R45" i="24" s="1"/>
  <c r="AE45" i="24" s="1"/>
  <c r="F45" i="24"/>
  <c r="S45" i="24" s="1"/>
  <c r="AF45" i="24" s="1"/>
  <c r="G45" i="24"/>
  <c r="T45" i="24" s="1"/>
  <c r="H45" i="24"/>
  <c r="U45" i="24" s="1"/>
  <c r="AH45" i="24" s="1"/>
  <c r="I45" i="24"/>
  <c r="V45" i="24" s="1"/>
  <c r="AI45" i="24" s="1"/>
  <c r="J45" i="24"/>
  <c r="W45" i="24" s="1"/>
  <c r="AJ45" i="24" s="1"/>
  <c r="K45" i="24"/>
  <c r="X45" i="24" s="1"/>
  <c r="L45" i="24"/>
  <c r="Y45" i="24" s="1"/>
  <c r="AL45" i="24" s="1"/>
  <c r="M45" i="24"/>
  <c r="Z45" i="24" s="1"/>
  <c r="AM45" i="24" s="1"/>
  <c r="D46" i="24"/>
  <c r="Q46" i="24" s="1"/>
  <c r="AD46" i="24" s="1"/>
  <c r="E46" i="24"/>
  <c r="R46" i="24" s="1"/>
  <c r="AE46" i="24" s="1"/>
  <c r="F46" i="24"/>
  <c r="S46" i="24" s="1"/>
  <c r="G46" i="24"/>
  <c r="T46" i="24" s="1"/>
  <c r="AG46" i="24" s="1"/>
  <c r="H46" i="24"/>
  <c r="U46" i="24" s="1"/>
  <c r="AH46" i="24" s="1"/>
  <c r="I46" i="24"/>
  <c r="V46" i="24" s="1"/>
  <c r="J46" i="24"/>
  <c r="W46" i="24" s="1"/>
  <c r="AJ46" i="24" s="1"/>
  <c r="K46" i="24"/>
  <c r="X46" i="24" s="1"/>
  <c r="L46" i="24"/>
  <c r="Y46" i="24" s="1"/>
  <c r="AL46" i="24" s="1"/>
  <c r="M46" i="24"/>
  <c r="Z46" i="24" s="1"/>
  <c r="AM46" i="24" s="1"/>
  <c r="D47" i="24"/>
  <c r="Q47" i="24" s="1"/>
  <c r="AD47" i="24" s="1"/>
  <c r="E47" i="24"/>
  <c r="R47" i="24" s="1"/>
  <c r="AE47" i="24" s="1"/>
  <c r="F47" i="24"/>
  <c r="S47" i="24" s="1"/>
  <c r="AF47" i="24" s="1"/>
  <c r="G47" i="24"/>
  <c r="T47" i="24" s="1"/>
  <c r="AG47" i="24" s="1"/>
  <c r="H47" i="24"/>
  <c r="U47" i="24" s="1"/>
  <c r="I47" i="24"/>
  <c r="V47" i="24" s="1"/>
  <c r="AI47" i="24" s="1"/>
  <c r="J47" i="24"/>
  <c r="W47" i="24" s="1"/>
  <c r="AJ47" i="24" s="1"/>
  <c r="K47" i="24"/>
  <c r="X47" i="24" s="1"/>
  <c r="L47" i="24"/>
  <c r="Y47" i="24" s="1"/>
  <c r="AL47" i="24" s="1"/>
  <c r="M47" i="24"/>
  <c r="Z47" i="24" s="1"/>
  <c r="D48" i="24"/>
  <c r="Q48" i="24" s="1"/>
  <c r="AD48" i="24" s="1"/>
  <c r="E48" i="24"/>
  <c r="R48" i="24" s="1"/>
  <c r="AE48" i="24" s="1"/>
  <c r="F48" i="24"/>
  <c r="S48" i="24" s="1"/>
  <c r="AF48" i="24" s="1"/>
  <c r="G48" i="24"/>
  <c r="T48" i="24" s="1"/>
  <c r="AG48" i="24" s="1"/>
  <c r="H48" i="24"/>
  <c r="U48" i="24" s="1"/>
  <c r="I48" i="24"/>
  <c r="V48" i="24" s="1"/>
  <c r="AI48" i="24" s="1"/>
  <c r="J48" i="24"/>
  <c r="W48" i="24" s="1"/>
  <c r="K48" i="24"/>
  <c r="X48" i="24" s="1"/>
  <c r="AK48" i="24" s="1"/>
  <c r="L48" i="24"/>
  <c r="Y48" i="24" s="1"/>
  <c r="AL48" i="24" s="1"/>
  <c r="M48" i="24"/>
  <c r="Z48" i="24" s="1"/>
  <c r="D49" i="24"/>
  <c r="Q49" i="24" s="1"/>
  <c r="AD49" i="24" s="1"/>
  <c r="E49" i="24"/>
  <c r="R49" i="24" s="1"/>
  <c r="H49" i="24"/>
  <c r="U49" i="24" s="1"/>
  <c r="AH49" i="24" s="1"/>
  <c r="I49" i="24"/>
  <c r="V49" i="24" s="1"/>
  <c r="AI49" i="24" s="1"/>
  <c r="J49" i="24"/>
  <c r="W49" i="24" s="1"/>
  <c r="AJ49" i="24" s="1"/>
  <c r="L49" i="24"/>
  <c r="C44" i="24"/>
  <c r="P44" i="24" s="1"/>
  <c r="AC44" i="24" s="1"/>
  <c r="C45" i="24"/>
  <c r="P45" i="24" s="1"/>
  <c r="C46" i="24"/>
  <c r="P46" i="24" s="1"/>
  <c r="AC46" i="24" s="1"/>
  <c r="C47" i="24"/>
  <c r="P47" i="24" s="1"/>
  <c r="AC47" i="24" s="1"/>
  <c r="C48" i="24"/>
  <c r="P48" i="24" s="1"/>
  <c r="AC48" i="24" s="1"/>
  <c r="C49" i="24"/>
  <c r="P49" i="24" s="1"/>
  <c r="AC49" i="24" s="1"/>
  <c r="C43" i="24"/>
  <c r="P43" i="24" s="1"/>
  <c r="C42" i="24"/>
  <c r="P42" i="24" s="1"/>
  <c r="AC42" i="24" s="1"/>
  <c r="C32" i="24"/>
  <c r="C33" i="24"/>
  <c r="C34" i="24"/>
  <c r="C35" i="24"/>
  <c r="P35" i="24" s="1"/>
  <c r="AC35" i="24" s="1"/>
  <c r="C36" i="24"/>
  <c r="P36" i="24" s="1"/>
  <c r="AC36" i="24" s="1"/>
  <c r="C37" i="24"/>
  <c r="P37" i="24" s="1"/>
  <c r="AC37" i="24" s="1"/>
  <c r="C38" i="24"/>
  <c r="P38" i="24" s="1"/>
  <c r="AC38" i="24" s="1"/>
  <c r="C39" i="24"/>
  <c r="P39" i="24" s="1"/>
  <c r="AC39" i="24" s="1"/>
  <c r="C40" i="24"/>
  <c r="P40" i="24" s="1"/>
  <c r="AC40" i="24" s="1"/>
  <c r="C41" i="24"/>
  <c r="P41" i="24" s="1"/>
  <c r="AC41" i="24" s="1"/>
  <c r="C31" i="24"/>
  <c r="D4" i="24"/>
  <c r="Q58" i="24" s="1"/>
  <c r="AD58" i="24" s="1"/>
  <c r="E4" i="24"/>
  <c r="F4" i="24"/>
  <c r="S58" i="24" s="1"/>
  <c r="AF58" i="24" s="1"/>
  <c r="G4" i="24"/>
  <c r="H4" i="24"/>
  <c r="I4" i="24"/>
  <c r="J4" i="24"/>
  <c r="K4" i="24"/>
  <c r="X58" i="24" s="1"/>
  <c r="AK58" i="24" s="1"/>
  <c r="L4" i="24"/>
  <c r="M4" i="24"/>
  <c r="D5" i="24"/>
  <c r="E5" i="24"/>
  <c r="F5" i="24"/>
  <c r="S5" i="24" s="1"/>
  <c r="AF5" i="24" s="1"/>
  <c r="G5" i="24"/>
  <c r="H5" i="24"/>
  <c r="U59" i="24" s="1"/>
  <c r="AH59" i="24" s="1"/>
  <c r="I5" i="24"/>
  <c r="J5" i="24"/>
  <c r="K5" i="24"/>
  <c r="L5" i="24"/>
  <c r="M5" i="24"/>
  <c r="D6" i="24"/>
  <c r="E6" i="24"/>
  <c r="R6" i="24" s="1"/>
  <c r="F6" i="24"/>
  <c r="S6" i="24" s="1"/>
  <c r="G6" i="24"/>
  <c r="T6" i="24" s="1"/>
  <c r="H6" i="24"/>
  <c r="U60" i="24" s="1"/>
  <c r="AH60" i="24" s="1"/>
  <c r="I6" i="24"/>
  <c r="J6" i="24"/>
  <c r="W6" i="24" s="1"/>
  <c r="K6" i="24"/>
  <c r="X6" i="24" s="1"/>
  <c r="AK6" i="24" s="1"/>
  <c r="L6" i="24"/>
  <c r="Y6" i="24" s="1"/>
  <c r="M6" i="24"/>
  <c r="Z6" i="24" s="1"/>
  <c r="AM6" i="24" s="1"/>
  <c r="D7" i="24"/>
  <c r="Q7" i="24" s="1"/>
  <c r="AD7" i="24" s="1"/>
  <c r="E7" i="24"/>
  <c r="F7" i="24"/>
  <c r="G7" i="24"/>
  <c r="T7" i="24" s="1"/>
  <c r="AG7" i="24" s="1"/>
  <c r="H7" i="24"/>
  <c r="U7" i="24" s="1"/>
  <c r="I7" i="24"/>
  <c r="V7" i="24" s="1"/>
  <c r="J7" i="24"/>
  <c r="W7" i="24" s="1"/>
  <c r="AJ7" i="24" s="1"/>
  <c r="K7" i="24"/>
  <c r="L7" i="24"/>
  <c r="Y7" i="24" s="1"/>
  <c r="AL7" i="24" s="1"/>
  <c r="M7" i="24"/>
  <c r="Z7" i="24" s="1"/>
  <c r="D8" i="24"/>
  <c r="Q8" i="24" s="1"/>
  <c r="E8" i="24"/>
  <c r="R8" i="24" s="1"/>
  <c r="F8" i="24"/>
  <c r="S8" i="24" s="1"/>
  <c r="G8" i="24"/>
  <c r="H8" i="24"/>
  <c r="I8" i="24"/>
  <c r="V8" i="24" s="1"/>
  <c r="AI8" i="24" s="1"/>
  <c r="J8" i="24"/>
  <c r="W8" i="24" s="1"/>
  <c r="AJ8" i="24" s="1"/>
  <c r="K8" i="24"/>
  <c r="X8" i="24" s="1"/>
  <c r="L8" i="24"/>
  <c r="Y62" i="24" s="1"/>
  <c r="AL62" i="24" s="1"/>
  <c r="M8" i="24"/>
  <c r="D9" i="24"/>
  <c r="Q9" i="24" s="1"/>
  <c r="AD9" i="24" s="1"/>
  <c r="E9" i="24"/>
  <c r="R9" i="24" s="1"/>
  <c r="F9" i="24"/>
  <c r="S9" i="24" s="1"/>
  <c r="AF9" i="24" s="1"/>
  <c r="G9" i="24"/>
  <c r="T9" i="24" s="1"/>
  <c r="H9" i="24"/>
  <c r="U9" i="24" s="1"/>
  <c r="I9" i="24"/>
  <c r="J9" i="24"/>
  <c r="K9" i="24"/>
  <c r="X9" i="24" s="1"/>
  <c r="L9" i="24"/>
  <c r="Y9" i="24" s="1"/>
  <c r="AL9" i="24" s="1"/>
  <c r="M9" i="24"/>
  <c r="Z9" i="24" s="1"/>
  <c r="D10" i="24"/>
  <c r="Q10" i="24" s="1"/>
  <c r="AD10" i="24" s="1"/>
  <c r="E10" i="24"/>
  <c r="F10" i="24"/>
  <c r="S10" i="24" s="1"/>
  <c r="G10" i="24"/>
  <c r="T10" i="24" s="1"/>
  <c r="AG10" i="24" s="1"/>
  <c r="H10" i="24"/>
  <c r="U10" i="24" s="1"/>
  <c r="I10" i="24"/>
  <c r="V10" i="24" s="1"/>
  <c r="AI10" i="24" s="1"/>
  <c r="J10" i="24"/>
  <c r="W10" i="24" s="1"/>
  <c r="K10" i="24"/>
  <c r="L10" i="24"/>
  <c r="M10" i="24"/>
  <c r="Z10" i="24" s="1"/>
  <c r="AM10" i="24" s="1"/>
  <c r="D11" i="24"/>
  <c r="Q65" i="24" s="1"/>
  <c r="AD65" i="24" s="1"/>
  <c r="E11" i="24"/>
  <c r="R11" i="24" s="1"/>
  <c r="F11" i="24"/>
  <c r="S11" i="24" s="1"/>
  <c r="G11" i="24"/>
  <c r="H11" i="24"/>
  <c r="U11" i="24" s="1"/>
  <c r="I11" i="24"/>
  <c r="V11" i="24" s="1"/>
  <c r="J11" i="24"/>
  <c r="W11" i="24" s="1"/>
  <c r="AJ11" i="24" s="1"/>
  <c r="K11" i="24"/>
  <c r="X11" i="24" s="1"/>
  <c r="L11" i="24"/>
  <c r="M11" i="24"/>
  <c r="D12" i="24"/>
  <c r="E12" i="24"/>
  <c r="R12" i="24" s="1"/>
  <c r="F12" i="24"/>
  <c r="S12" i="24" s="1"/>
  <c r="G12" i="24"/>
  <c r="T12" i="24" s="1"/>
  <c r="H12" i="24"/>
  <c r="U12" i="24" s="1"/>
  <c r="I12" i="24"/>
  <c r="J12" i="24"/>
  <c r="W12" i="24" s="1"/>
  <c r="AJ12" i="24" s="1"/>
  <c r="K12" i="24"/>
  <c r="X12" i="24" s="1"/>
  <c r="L12" i="24"/>
  <c r="Y12" i="24" s="1"/>
  <c r="M12" i="24"/>
  <c r="Z12" i="24" s="1"/>
  <c r="AM12" i="24" s="1"/>
  <c r="D13" i="24"/>
  <c r="Q67" i="24" s="1"/>
  <c r="E13" i="24"/>
  <c r="R67" i="24" s="1"/>
  <c r="AE67" i="24" s="1"/>
  <c r="F13" i="24"/>
  <c r="S67" i="24" s="1"/>
  <c r="AF67" i="24" s="1"/>
  <c r="G13" i="24"/>
  <c r="T67" i="24" s="1"/>
  <c r="AG67" i="24" s="1"/>
  <c r="H13" i="24"/>
  <c r="U67" i="24" s="1"/>
  <c r="AH67" i="24" s="1"/>
  <c r="I13" i="24"/>
  <c r="V67" i="24" s="1"/>
  <c r="J13" i="24"/>
  <c r="W67" i="24" s="1"/>
  <c r="K13" i="24"/>
  <c r="X67" i="24" s="1"/>
  <c r="AK67" i="24" s="1"/>
  <c r="L13" i="24"/>
  <c r="Y67" i="24" s="1"/>
  <c r="AL67" i="24" s="1"/>
  <c r="M13" i="24"/>
  <c r="Z13" i="24" s="1"/>
  <c r="AM13" i="24" s="1"/>
  <c r="D14" i="24"/>
  <c r="Q14" i="24" s="1"/>
  <c r="AD14" i="24" s="1"/>
  <c r="E14" i="24"/>
  <c r="R68" i="24" s="1"/>
  <c r="AE68" i="24" s="1"/>
  <c r="F14" i="24"/>
  <c r="S68" i="24" s="1"/>
  <c r="G14" i="24"/>
  <c r="T68" i="24" s="1"/>
  <c r="AG68" i="24" s="1"/>
  <c r="H14" i="24"/>
  <c r="U68" i="24" s="1"/>
  <c r="AH68" i="24" s="1"/>
  <c r="I14" i="24"/>
  <c r="V68" i="24" s="1"/>
  <c r="AI68" i="24" s="1"/>
  <c r="J14" i="24"/>
  <c r="W68" i="24" s="1"/>
  <c r="AJ68" i="24" s="1"/>
  <c r="K14" i="24"/>
  <c r="X68" i="24" s="1"/>
  <c r="L14" i="24"/>
  <c r="Y68" i="24" s="1"/>
  <c r="M14" i="24"/>
  <c r="Z68" i="24" s="1"/>
  <c r="AM68" i="24" s="1"/>
  <c r="D15" i="24"/>
  <c r="E15" i="24"/>
  <c r="R15" i="24" s="1"/>
  <c r="I15" i="24"/>
  <c r="V69" i="24" s="1"/>
  <c r="AI69" i="24" s="1"/>
  <c r="J15" i="24"/>
  <c r="K15" i="24"/>
  <c r="D16" i="24"/>
  <c r="Q70" i="24" s="1"/>
  <c r="E16" i="24"/>
  <c r="R70" i="24" s="1"/>
  <c r="AE70" i="24" s="1"/>
  <c r="F16" i="24"/>
  <c r="S70" i="24" s="1"/>
  <c r="AF70" i="24" s="1"/>
  <c r="G16" i="24"/>
  <c r="T70" i="24" s="1"/>
  <c r="H16" i="24"/>
  <c r="U70" i="24" s="1"/>
  <c r="I16" i="24"/>
  <c r="V70" i="24" s="1"/>
  <c r="J16" i="24"/>
  <c r="W70" i="24" s="1"/>
  <c r="K16" i="24"/>
  <c r="X70" i="24" s="1"/>
  <c r="L16" i="24"/>
  <c r="Y16" i="24" s="1"/>
  <c r="AL16" i="24" s="1"/>
  <c r="M16" i="24"/>
  <c r="Z16" i="24" s="1"/>
  <c r="AM16" i="24" s="1"/>
  <c r="D17" i="24"/>
  <c r="Q71" i="24" s="1"/>
  <c r="E17" i="24"/>
  <c r="R71" i="24" s="1"/>
  <c r="F17" i="24"/>
  <c r="G17" i="24"/>
  <c r="T71" i="24" s="1"/>
  <c r="H17" i="24"/>
  <c r="U71" i="24" s="1"/>
  <c r="AH71" i="24" s="1"/>
  <c r="I17" i="24"/>
  <c r="V71" i="24" s="1"/>
  <c r="AI71" i="24" s="1"/>
  <c r="J17" i="24"/>
  <c r="W71" i="24" s="1"/>
  <c r="K17" i="24"/>
  <c r="X71" i="24" s="1"/>
  <c r="L17" i="24"/>
  <c r="Y71" i="24" s="1"/>
  <c r="M17" i="24"/>
  <c r="D18" i="24"/>
  <c r="Q72" i="24" s="1"/>
  <c r="E18" i="24"/>
  <c r="R72" i="24" s="1"/>
  <c r="F18" i="24"/>
  <c r="S72" i="24" s="1"/>
  <c r="G18" i="24"/>
  <c r="T72" i="24" s="1"/>
  <c r="H18" i="24"/>
  <c r="U72" i="24" s="1"/>
  <c r="I18" i="24"/>
  <c r="V72" i="24" s="1"/>
  <c r="AI72" i="24" s="1"/>
  <c r="J18" i="24"/>
  <c r="W72" i="24" s="1"/>
  <c r="K18" i="24"/>
  <c r="X72" i="24" s="1"/>
  <c r="AK72" i="24" s="1"/>
  <c r="L18" i="24"/>
  <c r="Y72" i="24" s="1"/>
  <c r="AL72" i="24" s="1"/>
  <c r="M18" i="24"/>
  <c r="Z72" i="24" s="1"/>
  <c r="D19" i="24"/>
  <c r="Q19" i="24" s="1"/>
  <c r="E19" i="24"/>
  <c r="R73" i="24" s="1"/>
  <c r="F19" i="24"/>
  <c r="S73" i="24" s="1"/>
  <c r="G19" i="24"/>
  <c r="T73" i="24" s="1"/>
  <c r="H19" i="24"/>
  <c r="U73" i="24" s="1"/>
  <c r="I19" i="24"/>
  <c r="V73" i="24" s="1"/>
  <c r="J19" i="24"/>
  <c r="W19" i="24" s="1"/>
  <c r="K19" i="24"/>
  <c r="X73" i="24" s="1"/>
  <c r="L19" i="24"/>
  <c r="Y73" i="24" s="1"/>
  <c r="AL73" i="24" s="1"/>
  <c r="M19" i="24"/>
  <c r="Z73" i="24" s="1"/>
  <c r="D20" i="24"/>
  <c r="E20" i="24"/>
  <c r="F20" i="24"/>
  <c r="S20" i="24" s="1"/>
  <c r="G20" i="24"/>
  <c r="T74" i="24" s="1"/>
  <c r="H20" i="24"/>
  <c r="U74" i="24" s="1"/>
  <c r="I20" i="24"/>
  <c r="V74" i="24" s="1"/>
  <c r="J20" i="24"/>
  <c r="W74" i="24" s="1"/>
  <c r="K20" i="24"/>
  <c r="X74" i="24" s="1"/>
  <c r="L20" i="24"/>
  <c r="Y74" i="24" s="1"/>
  <c r="M20" i="24"/>
  <c r="Z74" i="24" s="1"/>
  <c r="D21" i="24"/>
  <c r="Q75" i="24" s="1"/>
  <c r="E21" i="24"/>
  <c r="R21" i="24" s="1"/>
  <c r="F21" i="24"/>
  <c r="G21" i="24"/>
  <c r="T75" i="24" s="1"/>
  <c r="H21" i="24"/>
  <c r="U75" i="24" s="1"/>
  <c r="AH75" i="24" s="1"/>
  <c r="I21" i="24"/>
  <c r="V75" i="24" s="1"/>
  <c r="AI75" i="24" s="1"/>
  <c r="J21" i="24"/>
  <c r="W75" i="24" s="1"/>
  <c r="K21" i="24"/>
  <c r="X75" i="24" s="1"/>
  <c r="L21" i="24"/>
  <c r="Y75" i="24" s="1"/>
  <c r="M21" i="24"/>
  <c r="Z75" i="24" s="1"/>
  <c r="D22" i="24"/>
  <c r="Q76" i="24" s="1"/>
  <c r="E22" i="24"/>
  <c r="R76" i="24" s="1"/>
  <c r="F22" i="24"/>
  <c r="S76" i="24" s="1"/>
  <c r="AF76" i="24" s="1"/>
  <c r="G22" i="24"/>
  <c r="H22" i="24"/>
  <c r="U22" i="24" s="1"/>
  <c r="I22" i="24"/>
  <c r="V76" i="24" s="1"/>
  <c r="K22" i="24"/>
  <c r="X76" i="24" s="1"/>
  <c r="AK76" i="24" s="1"/>
  <c r="C17" i="24"/>
  <c r="P71" i="24" s="1"/>
  <c r="C18" i="24"/>
  <c r="C19" i="24"/>
  <c r="P19" i="24" s="1"/>
  <c r="AC19" i="24" s="1"/>
  <c r="C20" i="24"/>
  <c r="P74" i="24" s="1"/>
  <c r="AC74" i="24" s="1"/>
  <c r="C21" i="24"/>
  <c r="P75" i="24" s="1"/>
  <c r="C22" i="24"/>
  <c r="P76" i="24" s="1"/>
  <c r="AC76" i="24" s="1"/>
  <c r="C16" i="24"/>
  <c r="P70" i="24" s="1"/>
  <c r="C5" i="24"/>
  <c r="C6" i="24"/>
  <c r="P6" i="24" s="1"/>
  <c r="AC6" i="24" s="1"/>
  <c r="C7" i="24"/>
  <c r="C8" i="24"/>
  <c r="C9" i="24"/>
  <c r="C10" i="24"/>
  <c r="C11" i="24"/>
  <c r="P11" i="24" s="1"/>
  <c r="C12" i="24"/>
  <c r="P12" i="24" s="1"/>
  <c r="C13" i="24"/>
  <c r="P67" i="24" s="1"/>
  <c r="AC67" i="24" s="1"/>
  <c r="C14" i="24"/>
  <c r="P14" i="24" s="1"/>
  <c r="C15" i="24"/>
  <c r="P69" i="24" s="1"/>
  <c r="C4" i="24"/>
  <c r="Z64" i="24"/>
  <c r="AM64" i="24" s="1"/>
  <c r="S35" i="24"/>
  <c r="AF35" i="24" s="1"/>
  <c r="Y33" i="24"/>
  <c r="AL33" i="24" s="1"/>
  <c r="V32" i="24"/>
  <c r="AI32" i="24" s="1"/>
  <c r="S31" i="24"/>
  <c r="AF31" i="24" s="1"/>
  <c r="T36" i="24"/>
  <c r="AG36" i="24" s="1"/>
  <c r="Y36" i="24"/>
  <c r="AL36" i="24" s="1"/>
  <c r="X36" i="24"/>
  <c r="AK36" i="24" s="1"/>
  <c r="U36" i="24"/>
  <c r="AH36" i="24" s="1"/>
  <c r="S36" i="24"/>
  <c r="AF36" i="24" s="1"/>
  <c r="R36" i="24"/>
  <c r="AE36" i="24" s="1"/>
  <c r="Q36" i="24"/>
  <c r="AD36" i="24" s="1"/>
  <c r="Q35" i="24"/>
  <c r="AD35" i="24" s="1"/>
  <c r="Y35" i="24"/>
  <c r="AL35" i="24" s="1"/>
  <c r="W35" i="24"/>
  <c r="AJ35" i="24" s="1"/>
  <c r="V35" i="24"/>
  <c r="AI35" i="24" s="1"/>
  <c r="R35" i="24"/>
  <c r="AE35" i="24" s="1"/>
  <c r="Z34" i="24"/>
  <c r="AM34" i="24" s="1"/>
  <c r="Q34" i="24"/>
  <c r="AD34" i="24" s="1"/>
  <c r="Y34" i="24"/>
  <c r="AL34" i="24" s="1"/>
  <c r="W34" i="24"/>
  <c r="AJ34" i="24" s="1"/>
  <c r="U34" i="24"/>
  <c r="AH34" i="24" s="1"/>
  <c r="T34" i="24"/>
  <c r="AG34" i="24" s="1"/>
  <c r="S34" i="24"/>
  <c r="AF34" i="24" s="1"/>
  <c r="Z33" i="24"/>
  <c r="AM33" i="24" s="1"/>
  <c r="W33" i="24"/>
  <c r="AJ33" i="24" s="1"/>
  <c r="U33" i="24"/>
  <c r="AH33" i="24" s="1"/>
  <c r="X33" i="24"/>
  <c r="AK33" i="24" s="1"/>
  <c r="S33" i="24"/>
  <c r="AF33" i="24" s="1"/>
  <c r="R33" i="24"/>
  <c r="AE33" i="24" s="1"/>
  <c r="P33" i="24"/>
  <c r="AC33" i="24" s="1"/>
  <c r="W32" i="24"/>
  <c r="AJ32" i="24" s="1"/>
  <c r="Y32" i="24"/>
  <c r="AL32" i="24" s="1"/>
  <c r="X32" i="24"/>
  <c r="AK32" i="24" s="1"/>
  <c r="U32" i="24"/>
  <c r="AH32" i="24" s="1"/>
  <c r="S32" i="24"/>
  <c r="AF32" i="24" s="1"/>
  <c r="Q32" i="24"/>
  <c r="AD32" i="24" s="1"/>
  <c r="P32" i="24"/>
  <c r="AC32" i="24" s="1"/>
  <c r="T31" i="24"/>
  <c r="AG31" i="24" s="1"/>
  <c r="Q31" i="24"/>
  <c r="AD31" i="24" s="1"/>
  <c r="Z31" i="24"/>
  <c r="AM31" i="24" s="1"/>
  <c r="W31" i="24"/>
  <c r="AJ31" i="24" s="1"/>
  <c r="V31" i="24"/>
  <c r="AI31" i="24" s="1"/>
  <c r="U31" i="24"/>
  <c r="AH31" i="24" s="1"/>
  <c r="P31" i="24"/>
  <c r="AC31" i="24" s="1"/>
  <c r="Z66" i="24"/>
  <c r="AM66" i="24" s="1"/>
  <c r="Y66" i="24"/>
  <c r="AL66" i="24" s="1"/>
  <c r="X66" i="24"/>
  <c r="AK66" i="24" s="1"/>
  <c r="S66" i="24"/>
  <c r="AF66" i="24" s="1"/>
  <c r="R66" i="24"/>
  <c r="AE66" i="24" s="1"/>
  <c r="Q66" i="24"/>
  <c r="AD66" i="24" s="1"/>
  <c r="P66" i="24"/>
  <c r="AC66" i="24" s="1"/>
  <c r="Z65" i="24"/>
  <c r="AM65" i="24" s="1"/>
  <c r="Y65" i="24"/>
  <c r="AL65" i="24" s="1"/>
  <c r="X65" i="24"/>
  <c r="AK65" i="24" s="1"/>
  <c r="W65" i="24"/>
  <c r="AJ65" i="24" s="1"/>
  <c r="V65" i="24"/>
  <c r="AI65" i="24" s="1"/>
  <c r="P65" i="24"/>
  <c r="AC65" i="24" s="1"/>
  <c r="Y64" i="24"/>
  <c r="AL64" i="24" s="1"/>
  <c r="W64" i="24"/>
  <c r="AJ64" i="24" s="1"/>
  <c r="V64" i="24"/>
  <c r="AI64" i="24" s="1"/>
  <c r="U64" i="24"/>
  <c r="AH64" i="24" s="1"/>
  <c r="T64" i="24"/>
  <c r="AG64" i="24" s="1"/>
  <c r="Y63" i="24"/>
  <c r="AL63" i="24" s="1"/>
  <c r="X63" i="24"/>
  <c r="AK63" i="24" s="1"/>
  <c r="W63" i="24"/>
  <c r="AJ63" i="24" s="1"/>
  <c r="U63" i="24"/>
  <c r="AH63" i="24" s="1"/>
  <c r="T63" i="24"/>
  <c r="AG63" i="24" s="1"/>
  <c r="S63" i="24"/>
  <c r="AF63" i="24" s="1"/>
  <c r="R63" i="24"/>
  <c r="AE63" i="24" s="1"/>
  <c r="X62" i="24"/>
  <c r="AK62" i="24" s="1"/>
  <c r="W62" i="24"/>
  <c r="AJ62" i="24" s="1"/>
  <c r="V62" i="24"/>
  <c r="AI62" i="24" s="1"/>
  <c r="U62" i="24"/>
  <c r="AH62" i="24" s="1"/>
  <c r="S62" i="24"/>
  <c r="AF62" i="24" s="1"/>
  <c r="R62" i="24"/>
  <c r="AE62" i="24" s="1"/>
  <c r="Q62" i="24"/>
  <c r="AD62" i="24" s="1"/>
  <c r="P62" i="24"/>
  <c r="AC62" i="24" s="1"/>
  <c r="Z61" i="24"/>
  <c r="AM61" i="24" s="1"/>
  <c r="U61" i="24"/>
  <c r="AH61" i="24" s="1"/>
  <c r="T61" i="24"/>
  <c r="AG61" i="24" s="1"/>
  <c r="S61" i="24"/>
  <c r="AF61" i="24" s="1"/>
  <c r="Q61" i="24"/>
  <c r="AD61" i="24" s="1"/>
  <c r="P61" i="24"/>
  <c r="AC61" i="24" s="1"/>
  <c r="Z60" i="24"/>
  <c r="AM60" i="24" s="1"/>
  <c r="Y60" i="24"/>
  <c r="AL60" i="24" s="1"/>
  <c r="X60" i="24"/>
  <c r="AK60" i="24" s="1"/>
  <c r="W60" i="24"/>
  <c r="AJ60" i="24" s="1"/>
  <c r="S60" i="24"/>
  <c r="AF60" i="24" s="1"/>
  <c r="R60" i="24"/>
  <c r="AE60" i="24" s="1"/>
  <c r="Q60" i="24"/>
  <c r="AD60" i="24" s="1"/>
  <c r="P60" i="24"/>
  <c r="AC60" i="24" s="1"/>
  <c r="Y5" i="24"/>
  <c r="AL5" i="24" s="1"/>
  <c r="W5" i="24"/>
  <c r="AJ5" i="24" s="1"/>
  <c r="Q5" i="24"/>
  <c r="AD5" i="24" s="1"/>
  <c r="Z59" i="24"/>
  <c r="AM59" i="24" s="1"/>
  <c r="Y59" i="24"/>
  <c r="AL59" i="24" s="1"/>
  <c r="X59" i="24"/>
  <c r="AK59" i="24" s="1"/>
  <c r="W59" i="24"/>
  <c r="AJ59" i="24" s="1"/>
  <c r="V59" i="24"/>
  <c r="AI59" i="24" s="1"/>
  <c r="T59" i="24"/>
  <c r="AG59" i="24" s="1"/>
  <c r="S59" i="24"/>
  <c r="AF59" i="24" s="1"/>
  <c r="Q59" i="24"/>
  <c r="AD59" i="24" s="1"/>
  <c r="P59" i="24"/>
  <c r="AC59" i="24" s="1"/>
  <c r="Z4" i="24"/>
  <c r="AM4" i="24" s="1"/>
  <c r="W4" i="24"/>
  <c r="AJ4" i="24" s="1"/>
  <c r="V4" i="24"/>
  <c r="AI4" i="24" s="1"/>
  <c r="T4" i="24"/>
  <c r="AG4" i="24" s="1"/>
  <c r="Z58" i="24"/>
  <c r="AM58" i="24" s="1"/>
  <c r="Y58" i="24"/>
  <c r="AL58" i="24" s="1"/>
  <c r="W58" i="24"/>
  <c r="AJ58" i="24" s="1"/>
  <c r="V58" i="24"/>
  <c r="AI58" i="24" s="1"/>
  <c r="U58" i="24"/>
  <c r="AH58" i="24" s="1"/>
  <c r="T58" i="24"/>
  <c r="AG58" i="24" s="1"/>
  <c r="R58" i="24"/>
  <c r="AE58" i="24" s="1"/>
  <c r="P58" i="24"/>
  <c r="AC58" i="24" s="1"/>
  <c r="U14" i="25" l="1"/>
  <c r="AH14" i="25" s="1"/>
  <c r="W10" i="25"/>
  <c r="AJ10" i="25" s="1"/>
  <c r="V72" i="25"/>
  <c r="AI72" i="25" s="1"/>
  <c r="U9" i="25"/>
  <c r="AH9" i="25" s="1"/>
  <c r="S68" i="25"/>
  <c r="AF68" i="25" s="1"/>
  <c r="Z74" i="25"/>
  <c r="AM74" i="25" s="1"/>
  <c r="R4" i="25"/>
  <c r="AE4" i="25" s="1"/>
  <c r="Q73" i="25"/>
  <c r="AD73" i="25" s="1"/>
  <c r="T11" i="25"/>
  <c r="AG11" i="25" s="1"/>
  <c r="U4" i="25"/>
  <c r="AH4" i="25" s="1"/>
  <c r="X7" i="25"/>
  <c r="AK7" i="25" s="1"/>
  <c r="Q12" i="25"/>
  <c r="AD12" i="25" s="1"/>
  <c r="S17" i="25"/>
  <c r="AF17" i="25" s="1"/>
  <c r="W21" i="25"/>
  <c r="AJ21" i="25" s="1"/>
  <c r="P7" i="24"/>
  <c r="S21" i="24"/>
  <c r="AF21" i="24" s="1"/>
  <c r="Q20" i="24"/>
  <c r="Z11" i="24"/>
  <c r="X10" i="24"/>
  <c r="V9" i="24"/>
  <c r="T8" i="24"/>
  <c r="AG8" i="24" s="1"/>
  <c r="R7" i="24"/>
  <c r="Z5" i="24"/>
  <c r="AM5" i="24" s="1"/>
  <c r="Z16" i="25"/>
  <c r="AM16" i="25" s="1"/>
  <c r="X16" i="25"/>
  <c r="AK16" i="25" s="1"/>
  <c r="T16" i="25"/>
  <c r="AG16" i="25" s="1"/>
  <c r="Q7" i="25"/>
  <c r="AD7" i="25" s="1"/>
  <c r="Q49" i="25"/>
  <c r="AD49" i="25" s="1"/>
  <c r="T12" i="25"/>
  <c r="AG12" i="25" s="1"/>
  <c r="Y18" i="25"/>
  <c r="AL18" i="25" s="1"/>
  <c r="S21" i="25"/>
  <c r="AF21" i="25" s="1"/>
  <c r="W16" i="25"/>
  <c r="AJ16" i="25" s="1"/>
  <c r="S35" i="25"/>
  <c r="AF35" i="25" s="1"/>
  <c r="R8" i="25"/>
  <c r="AE8" i="25" s="1"/>
  <c r="X11" i="25"/>
  <c r="AK11" i="25" s="1"/>
  <c r="P10" i="24"/>
  <c r="AC10" i="24" s="1"/>
  <c r="Z17" i="24"/>
  <c r="AM17" i="24" s="1"/>
  <c r="Q15" i="24"/>
  <c r="AD15" i="24" s="1"/>
  <c r="X17" i="25"/>
  <c r="AK17" i="25" s="1"/>
  <c r="P18" i="25"/>
  <c r="AC18" i="25" s="1"/>
  <c r="V12" i="24"/>
  <c r="AI12" i="24" s="1"/>
  <c r="T11" i="24"/>
  <c r="AG11" i="24" s="1"/>
  <c r="Z8" i="24"/>
  <c r="AM8" i="24" s="1"/>
  <c r="X7" i="24"/>
  <c r="V6" i="24"/>
  <c r="R10" i="24"/>
  <c r="P8" i="24"/>
  <c r="AC8" i="24" s="1"/>
  <c r="R64" i="24"/>
  <c r="AE64" i="24" s="1"/>
  <c r="V60" i="24"/>
  <c r="AI60" i="24" s="1"/>
  <c r="Y61" i="24"/>
  <c r="AL61" i="24" s="1"/>
  <c r="Q63" i="24"/>
  <c r="AD63" i="24" s="1"/>
  <c r="T70" i="25"/>
  <c r="AG70" i="25" s="1"/>
  <c r="W8" i="25"/>
  <c r="AJ8" i="25" s="1"/>
  <c r="U5" i="24"/>
  <c r="AH5" i="24" s="1"/>
  <c r="X64" i="24"/>
  <c r="AK64" i="24" s="1"/>
  <c r="S60" i="25"/>
  <c r="AF60" i="25" s="1"/>
  <c r="W14" i="25"/>
  <c r="AJ14" i="25" s="1"/>
  <c r="T62" i="24"/>
  <c r="AG62" i="24" s="1"/>
  <c r="V66" i="24"/>
  <c r="AI66" i="24" s="1"/>
  <c r="U13" i="25"/>
  <c r="AH13" i="25" s="1"/>
  <c r="V63" i="24"/>
  <c r="AI63" i="24" s="1"/>
  <c r="R61" i="24"/>
  <c r="AE61" i="24" s="1"/>
  <c r="T65" i="24"/>
  <c r="AG65" i="24" s="1"/>
  <c r="W66" i="24"/>
  <c r="AJ66" i="24" s="1"/>
  <c r="P5" i="25"/>
  <c r="AC5" i="25" s="1"/>
  <c r="U65" i="24"/>
  <c r="AH65" i="24" s="1"/>
  <c r="Z9" i="25"/>
  <c r="AM9" i="25" s="1"/>
  <c r="P64" i="24"/>
  <c r="AC64" i="24" s="1"/>
  <c r="X61" i="24"/>
  <c r="AK61" i="24" s="1"/>
  <c r="Z62" i="24"/>
  <c r="AM62" i="24" s="1"/>
  <c r="S64" i="24"/>
  <c r="AF64" i="24" s="1"/>
  <c r="P18" i="24"/>
  <c r="AC18" i="24" s="1"/>
  <c r="AE38" i="24"/>
  <c r="P9" i="24"/>
  <c r="R20" i="24"/>
  <c r="AE20" i="24" s="1"/>
  <c r="Q12" i="24"/>
  <c r="Y10" i="24"/>
  <c r="W9" i="24"/>
  <c r="AJ9" i="24" s="1"/>
  <c r="U8" i="24"/>
  <c r="AH8" i="24" s="1"/>
  <c r="S7" i="24"/>
  <c r="AF7" i="24" s="1"/>
  <c r="Q6" i="24"/>
  <c r="AD6" i="24" s="1"/>
  <c r="AJ48" i="24"/>
  <c r="AH47" i="24"/>
  <c r="AF46" i="24"/>
  <c r="R22" i="24"/>
  <c r="AE22" i="24" s="1"/>
  <c r="Q21" i="24"/>
  <c r="AD21" i="24" s="1"/>
  <c r="P20" i="24"/>
  <c r="Z18" i="24"/>
  <c r="AM18" i="24" s="1"/>
  <c r="Y17" i="24"/>
  <c r="AL17" i="24" s="1"/>
  <c r="X16" i="24"/>
  <c r="AK16" i="24" s="1"/>
  <c r="Z14" i="24"/>
  <c r="Y13" i="24"/>
  <c r="AL13" i="24" s="1"/>
  <c r="U76" i="24"/>
  <c r="AH76" i="24" s="1"/>
  <c r="S75" i="24"/>
  <c r="AF75" i="24" s="1"/>
  <c r="R74" i="24"/>
  <c r="AE74" i="24" s="1"/>
  <c r="Q73" i="24"/>
  <c r="P72" i="24"/>
  <c r="Z70" i="24"/>
  <c r="AM70" i="24" s="1"/>
  <c r="R69" i="24"/>
  <c r="AE69" i="24" s="1"/>
  <c r="P68" i="24"/>
  <c r="AC68" i="24" s="1"/>
  <c r="Q22" i="24"/>
  <c r="AD22" i="24" s="1"/>
  <c r="P21" i="24"/>
  <c r="AC21" i="24" s="1"/>
  <c r="Z19" i="24"/>
  <c r="Y18" i="24"/>
  <c r="AL18" i="24" s="1"/>
  <c r="X17" i="24"/>
  <c r="W16" i="24"/>
  <c r="AJ16" i="24" s="1"/>
  <c r="Y14" i="24"/>
  <c r="AL14" i="24" s="1"/>
  <c r="W13" i="24"/>
  <c r="AJ13" i="24" s="1"/>
  <c r="R75" i="24"/>
  <c r="Q74" i="24"/>
  <c r="AD74" i="24" s="1"/>
  <c r="P73" i="24"/>
  <c r="AC73" i="24" s="1"/>
  <c r="Z71" i="24"/>
  <c r="Y70" i="24"/>
  <c r="Q69" i="24"/>
  <c r="AD69" i="24" s="1"/>
  <c r="Z67" i="24"/>
  <c r="AM67" i="24" s="1"/>
  <c r="W61" i="24"/>
  <c r="AJ61" i="24" s="1"/>
  <c r="P63" i="24"/>
  <c r="AC63" i="24" s="1"/>
  <c r="AC14" i="24"/>
  <c r="P22" i="24"/>
  <c r="AC22" i="24" s="1"/>
  <c r="Z20" i="24"/>
  <c r="AM20" i="24" s="1"/>
  <c r="Y19" i="24"/>
  <c r="AL19" i="24" s="1"/>
  <c r="X18" i="24"/>
  <c r="AK18" i="24" s="1"/>
  <c r="W17" i="24"/>
  <c r="AJ17" i="24" s="1"/>
  <c r="V16" i="24"/>
  <c r="X14" i="24"/>
  <c r="AK14" i="24" s="1"/>
  <c r="V13" i="24"/>
  <c r="AI13" i="24" s="1"/>
  <c r="Z21" i="24"/>
  <c r="AM21" i="24" s="1"/>
  <c r="Y20" i="24"/>
  <c r="AL20" i="24" s="1"/>
  <c r="X19" i="24"/>
  <c r="AK19" i="24" s="1"/>
  <c r="W18" i="24"/>
  <c r="AJ18" i="24" s="1"/>
  <c r="V17" i="24"/>
  <c r="AI17" i="24" s="1"/>
  <c r="U16" i="24"/>
  <c r="AH16" i="24" s="1"/>
  <c r="W14" i="24"/>
  <c r="AJ14" i="24" s="1"/>
  <c r="U13" i="24"/>
  <c r="AH13" i="24" s="1"/>
  <c r="Q64" i="24"/>
  <c r="AD64" i="24" s="1"/>
  <c r="AG6" i="24"/>
  <c r="AC70" i="24"/>
  <c r="Y21" i="24"/>
  <c r="AL21" i="24" s="1"/>
  <c r="X20" i="24"/>
  <c r="AK20" i="24" s="1"/>
  <c r="V18" i="24"/>
  <c r="AI18" i="24" s="1"/>
  <c r="U17" i="24"/>
  <c r="AH17" i="24" s="1"/>
  <c r="T16" i="24"/>
  <c r="AG16" i="24" s="1"/>
  <c r="V14" i="24"/>
  <c r="AI14" i="24" s="1"/>
  <c r="T13" i="24"/>
  <c r="AG13" i="24" s="1"/>
  <c r="AJ19" i="24"/>
  <c r="X21" i="24"/>
  <c r="AK21" i="24" s="1"/>
  <c r="W20" i="24"/>
  <c r="AJ20" i="24" s="1"/>
  <c r="V19" i="24"/>
  <c r="AI19" i="24" s="1"/>
  <c r="U18" i="24"/>
  <c r="AH18" i="24" s="1"/>
  <c r="T17" i="24"/>
  <c r="AG17" i="24" s="1"/>
  <c r="S16" i="24"/>
  <c r="AF16" i="24" s="1"/>
  <c r="U14" i="24"/>
  <c r="AH14" i="24" s="1"/>
  <c r="S13" i="24"/>
  <c r="AF13" i="24" s="1"/>
  <c r="Q11" i="24"/>
  <c r="AD11" i="24" s="1"/>
  <c r="AC69" i="24"/>
  <c r="W21" i="24"/>
  <c r="AJ21" i="24" s="1"/>
  <c r="V20" i="24"/>
  <c r="AI20" i="24" s="1"/>
  <c r="U19" i="24"/>
  <c r="AH19" i="24" s="1"/>
  <c r="T18" i="24"/>
  <c r="AG18" i="24" s="1"/>
  <c r="S17" i="24"/>
  <c r="AF17" i="24" s="1"/>
  <c r="R16" i="24"/>
  <c r="T14" i="24"/>
  <c r="R13" i="24"/>
  <c r="AE13" i="24" s="1"/>
  <c r="Y8" i="24"/>
  <c r="AL8" i="24" s="1"/>
  <c r="W73" i="24"/>
  <c r="V21" i="24"/>
  <c r="AI21" i="24" s="1"/>
  <c r="U20" i="24"/>
  <c r="AH20" i="24" s="1"/>
  <c r="T19" i="24"/>
  <c r="AG19" i="24" s="1"/>
  <c r="S18" i="24"/>
  <c r="AF18" i="24" s="1"/>
  <c r="R17" i="24"/>
  <c r="AE17" i="24" s="1"/>
  <c r="Q16" i="24"/>
  <c r="S14" i="24"/>
  <c r="Q13" i="24"/>
  <c r="AD13" i="24" s="1"/>
  <c r="U21" i="24"/>
  <c r="AH21" i="24" s="1"/>
  <c r="T20" i="24"/>
  <c r="AG20" i="24" s="1"/>
  <c r="S19" i="24"/>
  <c r="AF19" i="24" s="1"/>
  <c r="R18" i="24"/>
  <c r="AE18" i="24" s="1"/>
  <c r="Q17" i="24"/>
  <c r="AD17" i="24" s="1"/>
  <c r="P16" i="24"/>
  <c r="R14" i="24"/>
  <c r="AE14" i="24" s="1"/>
  <c r="P13" i="24"/>
  <c r="AC13" i="24" s="1"/>
  <c r="U6" i="24"/>
  <c r="AH6" i="24" s="1"/>
  <c r="S71" i="24"/>
  <c r="AF71" i="24" s="1"/>
  <c r="T21" i="24"/>
  <c r="AG21" i="24" s="1"/>
  <c r="R19" i="24"/>
  <c r="AE19" i="24" s="1"/>
  <c r="Q18" i="24"/>
  <c r="AD18" i="24" s="1"/>
  <c r="P17" i="24"/>
  <c r="AC17" i="24" s="1"/>
  <c r="Y11" i="24"/>
  <c r="AL11" i="24" s="1"/>
  <c r="AI67" i="24"/>
  <c r="T66" i="24"/>
  <c r="AG66" i="24" s="1"/>
  <c r="Z63" i="24"/>
  <c r="AM63" i="24" s="1"/>
  <c r="V61" i="24"/>
  <c r="AI61" i="24" s="1"/>
  <c r="T60" i="24"/>
  <c r="AG60" i="24" s="1"/>
  <c r="R59" i="24"/>
  <c r="AE59" i="24" s="1"/>
  <c r="V22" i="24"/>
  <c r="AI22" i="24" s="1"/>
  <c r="AD19" i="24"/>
  <c r="P15" i="24"/>
  <c r="AC15" i="24" s="1"/>
  <c r="S74" i="24"/>
  <c r="AF74" i="24" s="1"/>
  <c r="W31" i="25"/>
  <c r="AJ31" i="25" s="1"/>
  <c r="X32" i="25"/>
  <c r="AK32" i="25" s="1"/>
  <c r="P36" i="25"/>
  <c r="AC36" i="25" s="1"/>
  <c r="T40" i="25"/>
  <c r="AG40" i="25" s="1"/>
  <c r="Q64" i="25"/>
  <c r="AD64" i="25" s="1"/>
  <c r="S66" i="25"/>
  <c r="AF66" i="25" s="1"/>
  <c r="Z34" i="25"/>
  <c r="AM34" i="25" s="1"/>
  <c r="V68" i="25"/>
  <c r="AI68" i="25" s="1"/>
  <c r="Y35" i="25"/>
  <c r="AL35" i="25" s="1"/>
  <c r="R40" i="25"/>
  <c r="AE40" i="25" s="1"/>
  <c r="T41" i="25"/>
  <c r="AG41" i="25" s="1"/>
  <c r="R43" i="25"/>
  <c r="AE43" i="25" s="1"/>
  <c r="T45" i="25"/>
  <c r="AG45" i="25" s="1"/>
  <c r="U46" i="25"/>
  <c r="AH46" i="25" s="1"/>
  <c r="V47" i="25"/>
  <c r="AI47" i="25" s="1"/>
  <c r="Y60" i="25"/>
  <c r="AL60" i="25" s="1"/>
  <c r="R13" i="25"/>
  <c r="AE13" i="25" s="1"/>
  <c r="T18" i="25"/>
  <c r="AG18" i="25" s="1"/>
  <c r="U31" i="25"/>
  <c r="AH31" i="25" s="1"/>
  <c r="Z36" i="25"/>
  <c r="AM36" i="25" s="1"/>
  <c r="S44" i="25"/>
  <c r="AF44" i="25" s="1"/>
  <c r="V20" i="25"/>
  <c r="AI20" i="25" s="1"/>
  <c r="S31" i="25"/>
  <c r="AF31" i="25" s="1"/>
  <c r="Y8" i="25"/>
  <c r="AL8" i="25" s="1"/>
  <c r="W13" i="25"/>
  <c r="AJ13" i="25" s="1"/>
  <c r="Y14" i="25"/>
  <c r="AL14" i="25" s="1"/>
  <c r="V32" i="25"/>
  <c r="AI32" i="25" s="1"/>
  <c r="P38" i="25"/>
  <c r="AC38" i="25" s="1"/>
  <c r="U19" i="25"/>
  <c r="AH19" i="25" s="1"/>
  <c r="X34" i="25"/>
  <c r="AK34" i="25" s="1"/>
  <c r="W48" i="25"/>
  <c r="AJ48" i="25" s="1"/>
  <c r="W6" i="25"/>
  <c r="AJ6" i="25" s="1"/>
  <c r="W60" i="25"/>
  <c r="AJ60" i="25" s="1"/>
  <c r="Q10" i="25"/>
  <c r="AD10" i="25" s="1"/>
  <c r="U66" i="25"/>
  <c r="AH66" i="25" s="1"/>
  <c r="Q69" i="25"/>
  <c r="AD69" i="25" s="1"/>
  <c r="Z72" i="25"/>
  <c r="AM72" i="25" s="1"/>
  <c r="Y68" i="25"/>
  <c r="AL68" i="25" s="1"/>
  <c r="Q4" i="25"/>
  <c r="AD4" i="25" s="1"/>
  <c r="R20" i="25"/>
  <c r="AE20" i="25" s="1"/>
  <c r="U6" i="25"/>
  <c r="AH6" i="25" s="1"/>
  <c r="T20" i="25"/>
  <c r="AG20" i="25" s="1"/>
  <c r="Z64" i="25"/>
  <c r="AM64" i="25" s="1"/>
  <c r="V4" i="25"/>
  <c r="AI4" i="25" s="1"/>
  <c r="Y5" i="25"/>
  <c r="AL5" i="25" s="1"/>
  <c r="P6" i="25"/>
  <c r="AC6" i="25" s="1"/>
  <c r="S7" i="25"/>
  <c r="AF7" i="25" s="1"/>
  <c r="V8" i="25"/>
  <c r="AI8" i="25" s="1"/>
  <c r="Y9" i="25"/>
  <c r="AL9" i="25" s="1"/>
  <c r="P10" i="25"/>
  <c r="AC10" i="25" s="1"/>
  <c r="S11" i="25"/>
  <c r="AF11" i="25" s="1"/>
  <c r="V12" i="25"/>
  <c r="AI12" i="25" s="1"/>
  <c r="Z13" i="25"/>
  <c r="AM13" i="25" s="1"/>
  <c r="R14" i="25"/>
  <c r="AE14" i="25" s="1"/>
  <c r="V19" i="25"/>
  <c r="AI19" i="25" s="1"/>
  <c r="V73" i="25"/>
  <c r="AI73" i="25" s="1"/>
  <c r="T66" i="25"/>
  <c r="AG66" i="25" s="1"/>
  <c r="U16" i="25"/>
  <c r="AH16" i="25" s="1"/>
  <c r="U70" i="25"/>
  <c r="AH70" i="25" s="1"/>
  <c r="Q74" i="25"/>
  <c r="AD74" i="25" s="1"/>
  <c r="Q20" i="25"/>
  <c r="AD20" i="25" s="1"/>
  <c r="W67" i="25"/>
  <c r="AJ67" i="25" s="1"/>
  <c r="X4" i="25"/>
  <c r="AK4" i="25" s="1"/>
  <c r="R6" i="25"/>
  <c r="AE6" i="25" s="1"/>
  <c r="U7" i="25"/>
  <c r="AH7" i="25" s="1"/>
  <c r="X8" i="25"/>
  <c r="AK8" i="25" s="1"/>
  <c r="R10" i="25"/>
  <c r="AE10" i="25" s="1"/>
  <c r="U11" i="25"/>
  <c r="AH11" i="25" s="1"/>
  <c r="X12" i="25"/>
  <c r="AK12" i="25" s="1"/>
  <c r="T14" i="25"/>
  <c r="AG14" i="25" s="1"/>
  <c r="V16" i="25"/>
  <c r="AI16" i="25" s="1"/>
  <c r="V70" i="25"/>
  <c r="AI70" i="25" s="1"/>
  <c r="X19" i="25"/>
  <c r="AK19" i="25" s="1"/>
  <c r="X73" i="25"/>
  <c r="AK73" i="25" s="1"/>
  <c r="S18" i="25"/>
  <c r="AF18" i="25" s="1"/>
  <c r="S72" i="25"/>
  <c r="AF72" i="25" s="1"/>
  <c r="Q65" i="25"/>
  <c r="AD65" i="25" s="1"/>
  <c r="Z4" i="25"/>
  <c r="AM4" i="25" s="1"/>
  <c r="Q5" i="25"/>
  <c r="AD5" i="25" s="1"/>
  <c r="T6" i="25"/>
  <c r="AG6" i="25" s="1"/>
  <c r="W7" i="25"/>
  <c r="AJ7" i="25" s="1"/>
  <c r="Z8" i="25"/>
  <c r="AM8" i="25" s="1"/>
  <c r="Q9" i="25"/>
  <c r="AD9" i="25" s="1"/>
  <c r="T10" i="25"/>
  <c r="AG10" i="25" s="1"/>
  <c r="W11" i="25"/>
  <c r="AJ11" i="25" s="1"/>
  <c r="Z12" i="25"/>
  <c r="AM12" i="25" s="1"/>
  <c r="Q13" i="25"/>
  <c r="AD13" i="25" s="1"/>
  <c r="V14" i="25"/>
  <c r="AI14" i="25" s="1"/>
  <c r="R15" i="25"/>
  <c r="AE15" i="25" s="1"/>
  <c r="Z73" i="25"/>
  <c r="AM73" i="25" s="1"/>
  <c r="Z19" i="25"/>
  <c r="AM19" i="25" s="1"/>
  <c r="P50" i="25"/>
  <c r="AC50" i="25" s="1"/>
  <c r="Y16" i="25"/>
  <c r="AL16" i="25" s="1"/>
  <c r="Y70" i="25"/>
  <c r="AL70" i="25" s="1"/>
  <c r="P17" i="25"/>
  <c r="AC17" i="25" s="1"/>
  <c r="P71" i="25"/>
  <c r="AC71" i="25" s="1"/>
  <c r="U18" i="25"/>
  <c r="AH18" i="25" s="1"/>
  <c r="U72" i="25"/>
  <c r="AH72" i="25" s="1"/>
  <c r="U22" i="25"/>
  <c r="AH22" i="25" s="1"/>
  <c r="U76" i="25"/>
  <c r="AH76" i="25" s="1"/>
  <c r="P4" i="25"/>
  <c r="AC4" i="25" s="1"/>
  <c r="S5" i="25"/>
  <c r="AF5" i="25" s="1"/>
  <c r="V6" i="25"/>
  <c r="AI6" i="25" s="1"/>
  <c r="Y7" i="25"/>
  <c r="AL7" i="25" s="1"/>
  <c r="P8" i="25"/>
  <c r="AC8" i="25" s="1"/>
  <c r="S9" i="25"/>
  <c r="AF9" i="25" s="1"/>
  <c r="V10" i="25"/>
  <c r="AI10" i="25" s="1"/>
  <c r="Y11" i="25"/>
  <c r="AL11" i="25" s="1"/>
  <c r="P12" i="25"/>
  <c r="AC12" i="25" s="1"/>
  <c r="S13" i="25"/>
  <c r="AF13" i="25" s="1"/>
  <c r="X14" i="25"/>
  <c r="AK14" i="25" s="1"/>
  <c r="P21" i="25"/>
  <c r="AC21" i="25" s="1"/>
  <c r="P75" i="25"/>
  <c r="AC75" i="25" s="1"/>
  <c r="T58" i="25"/>
  <c r="AG58" i="25" s="1"/>
  <c r="S70" i="25"/>
  <c r="AF70" i="25" s="1"/>
  <c r="R17" i="25"/>
  <c r="AE17" i="25" s="1"/>
  <c r="R71" i="25"/>
  <c r="AE71" i="25" s="1"/>
  <c r="W72" i="25"/>
  <c r="AJ72" i="25" s="1"/>
  <c r="W18" i="25"/>
  <c r="AJ18" i="25" s="1"/>
  <c r="W59" i="25"/>
  <c r="AJ59" i="25" s="1"/>
  <c r="V71" i="25"/>
  <c r="AI71" i="25" s="1"/>
  <c r="R16" i="25"/>
  <c r="AE16" i="25" s="1"/>
  <c r="R21" i="25"/>
  <c r="AE21" i="25" s="1"/>
  <c r="R75" i="25"/>
  <c r="AE75" i="25" s="1"/>
  <c r="Z41" i="25"/>
  <c r="AM41" i="25" s="1"/>
  <c r="X45" i="25"/>
  <c r="AK45" i="25" s="1"/>
  <c r="Z60" i="25"/>
  <c r="AM60" i="25" s="1"/>
  <c r="Q61" i="25"/>
  <c r="AD61" i="25" s="1"/>
  <c r="Y72" i="25"/>
  <c r="AL72" i="25" s="1"/>
  <c r="S4" i="25"/>
  <c r="AF4" i="25" s="1"/>
  <c r="V5" i="25"/>
  <c r="AI5" i="25" s="1"/>
  <c r="Y6" i="25"/>
  <c r="AL6" i="25" s="1"/>
  <c r="P7" i="25"/>
  <c r="AC7" i="25" s="1"/>
  <c r="S8" i="25"/>
  <c r="AF8" i="25" s="1"/>
  <c r="V9" i="25"/>
  <c r="AI9" i="25" s="1"/>
  <c r="Y10" i="25"/>
  <c r="AL10" i="25" s="1"/>
  <c r="P11" i="25"/>
  <c r="AC11" i="25" s="1"/>
  <c r="S12" i="25"/>
  <c r="AF12" i="25" s="1"/>
  <c r="V13" i="25"/>
  <c r="AI13" i="25" s="1"/>
  <c r="Q70" i="25"/>
  <c r="AD70" i="25" s="1"/>
  <c r="Q16" i="25"/>
  <c r="AD16" i="25" s="1"/>
  <c r="T71" i="25"/>
  <c r="AG71" i="25" s="1"/>
  <c r="T17" i="25"/>
  <c r="AG17" i="25" s="1"/>
  <c r="Y20" i="25"/>
  <c r="AL20" i="25" s="1"/>
  <c r="Y74" i="25"/>
  <c r="AL74" i="25" s="1"/>
  <c r="T62" i="25"/>
  <c r="AG62" i="25" s="1"/>
  <c r="P73" i="25"/>
  <c r="AC73" i="25" s="1"/>
  <c r="W9" i="25"/>
  <c r="AJ9" i="25" s="1"/>
  <c r="P14" i="25"/>
  <c r="AC14" i="25" s="1"/>
  <c r="T75" i="25"/>
  <c r="AG75" i="25" s="1"/>
  <c r="T21" i="25"/>
  <c r="AG21" i="25" s="1"/>
  <c r="S74" i="25"/>
  <c r="AF74" i="25" s="1"/>
  <c r="P76" i="25"/>
  <c r="AC76" i="25" s="1"/>
  <c r="X71" i="25"/>
  <c r="AK71" i="25" s="1"/>
  <c r="R73" i="25"/>
  <c r="AE73" i="25" s="1"/>
  <c r="U74" i="25"/>
  <c r="AH74" i="25" s="1"/>
  <c r="X75" i="25"/>
  <c r="AK75" i="25" s="1"/>
  <c r="Y71" i="25"/>
  <c r="AL71" i="25" s="1"/>
  <c r="P72" i="25"/>
  <c r="AC72" i="25" s="1"/>
  <c r="S73" i="25"/>
  <c r="AF73" i="25" s="1"/>
  <c r="V74" i="25"/>
  <c r="AI74" i="25" s="1"/>
  <c r="Y75" i="25"/>
  <c r="AL75" i="25" s="1"/>
  <c r="R76" i="25"/>
  <c r="AE76" i="25" s="1"/>
  <c r="Z71" i="25"/>
  <c r="AM71" i="25" s="1"/>
  <c r="Q72" i="25"/>
  <c r="AD72" i="25" s="1"/>
  <c r="T73" i="25"/>
  <c r="AG73" i="25" s="1"/>
  <c r="W74" i="25"/>
  <c r="AJ74" i="25" s="1"/>
  <c r="Z75" i="25"/>
  <c r="AM75" i="25" s="1"/>
  <c r="R72" i="25"/>
  <c r="AE72" i="25" s="1"/>
  <c r="U73" i="25"/>
  <c r="AH73" i="25" s="1"/>
  <c r="X74" i="25"/>
  <c r="AK74" i="25" s="1"/>
  <c r="V76" i="25"/>
  <c r="AI76" i="25" s="1"/>
  <c r="AK68" i="24"/>
  <c r="R65" i="24"/>
  <c r="AE65" i="24" s="1"/>
  <c r="AL68" i="24"/>
  <c r="AJ67" i="24"/>
  <c r="U66" i="24"/>
  <c r="AH66" i="24" s="1"/>
  <c r="S65" i="24"/>
  <c r="AF65" i="24" s="1"/>
  <c r="AE49" i="24"/>
  <c r="AM47" i="24"/>
  <c r="AK46" i="24"/>
  <c r="AM48" i="24"/>
  <c r="AI46" i="24"/>
  <c r="AG45" i="24"/>
  <c r="AE44" i="24"/>
  <c r="AI40" i="24"/>
  <c r="AG39" i="24"/>
  <c r="Z36" i="24"/>
  <c r="AM36" i="24" s="1"/>
  <c r="X35" i="24"/>
  <c r="AK35" i="24" s="1"/>
  <c r="V34" i="24"/>
  <c r="AI34" i="24" s="1"/>
  <c r="R32" i="24"/>
  <c r="AE32" i="24" s="1"/>
  <c r="AF68" i="24"/>
  <c r="AD67" i="24"/>
  <c r="AC45" i="24"/>
  <c r="AC43" i="24"/>
  <c r="AK41" i="24"/>
  <c r="AK47" i="24"/>
  <c r="AM9" i="24"/>
  <c r="T33" i="24"/>
  <c r="AG33" i="24" s="1"/>
  <c r="AG12" i="24"/>
  <c r="AC20" i="24"/>
  <c r="AC16" i="24"/>
  <c r="P34" i="24"/>
  <c r="AC34" i="24" s="1"/>
  <c r="AF11" i="24"/>
  <c r="AF20" i="24"/>
  <c r="AF14" i="24"/>
  <c r="U4" i="24"/>
  <c r="AH4" i="24" s="1"/>
  <c r="X5" i="24"/>
  <c r="AK5" i="24" s="1"/>
  <c r="AE7" i="24"/>
  <c r="AK9" i="24"/>
  <c r="AE11" i="24"/>
  <c r="AH12" i="24"/>
  <c r="AG70" i="24"/>
  <c r="AJ72" i="24"/>
  <c r="AH70" i="24"/>
  <c r="AD20" i="24"/>
  <c r="AH22" i="24"/>
  <c r="X4" i="24"/>
  <c r="AK4" i="24" s="1"/>
  <c r="AE6" i="24"/>
  <c r="AH7" i="24"/>
  <c r="AK8" i="24"/>
  <c r="AE10" i="24"/>
  <c r="AH11" i="24"/>
  <c r="AK12" i="24"/>
  <c r="AG14" i="24"/>
  <c r="AI16" i="24"/>
  <c r="AI70" i="24"/>
  <c r="AK45" i="24"/>
  <c r="AH48" i="24"/>
  <c r="Y4" i="24"/>
  <c r="AL4" i="24" s="1"/>
  <c r="P5" i="24"/>
  <c r="AC5" i="24" s="1"/>
  <c r="AF6" i="24"/>
  <c r="AI7" i="24"/>
  <c r="AC9" i="24"/>
  <c r="AF10" i="24"/>
  <c r="AI11" i="24"/>
  <c r="AL12" i="24"/>
  <c r="AJ70" i="24"/>
  <c r="AE71" i="24"/>
  <c r="AE15" i="24"/>
  <c r="AK70" i="24"/>
  <c r="R5" i="24"/>
  <c r="AE5" i="24" s="1"/>
  <c r="AK7" i="24"/>
  <c r="AE9" i="24"/>
  <c r="AH10" i="24"/>
  <c r="AK11" i="24"/>
  <c r="AG71" i="24"/>
  <c r="AK73" i="24"/>
  <c r="AC12" i="24"/>
  <c r="AE21" i="24"/>
  <c r="AE75" i="24"/>
  <c r="AH72" i="24"/>
  <c r="Q4" i="24"/>
  <c r="AD4" i="24" s="1"/>
  <c r="T5" i="24"/>
  <c r="AG5" i="24" s="1"/>
  <c r="AJ6" i="24"/>
  <c r="AM7" i="24"/>
  <c r="AD8" i="24"/>
  <c r="AG9" i="24"/>
  <c r="AJ10" i="24"/>
  <c r="AM11" i="24"/>
  <c r="AD12" i="24"/>
  <c r="AM73" i="24"/>
  <c r="AM19" i="24"/>
  <c r="AH44" i="24"/>
  <c r="R4" i="24"/>
  <c r="AE4" i="24" s="1"/>
  <c r="AE8" i="24"/>
  <c r="AH9" i="24"/>
  <c r="AK10" i="24"/>
  <c r="AE12" i="24"/>
  <c r="AM14" i="24"/>
  <c r="AE16" i="24"/>
  <c r="AG75" i="24"/>
  <c r="P4" i="24"/>
  <c r="AC4" i="24" s="1"/>
  <c r="AI6" i="24"/>
  <c r="S4" i="24"/>
  <c r="AF4" i="24" s="1"/>
  <c r="V5" i="24"/>
  <c r="AI5" i="24" s="1"/>
  <c r="AL6" i="24"/>
  <c r="AC7" i="24"/>
  <c r="AF8" i="24"/>
  <c r="AI9" i="24"/>
  <c r="AL10" i="24"/>
  <c r="AC11" i="24"/>
  <c r="AF12" i="24"/>
  <c r="AD70" i="24"/>
  <c r="AD16" i="24"/>
  <c r="AK17" i="24"/>
  <c r="AJ71" i="24"/>
  <c r="AM72" i="24"/>
  <c r="AD73" i="24"/>
  <c r="AG74" i="24"/>
  <c r="AJ75" i="24"/>
  <c r="AK71" i="24"/>
  <c r="AE73" i="24"/>
  <c r="AH74" i="24"/>
  <c r="AK75" i="24"/>
  <c r="AD76" i="24"/>
  <c r="AL71" i="24"/>
  <c r="AC72" i="24"/>
  <c r="AF73" i="24"/>
  <c r="AI74" i="24"/>
  <c r="AL75" i="24"/>
  <c r="AE76" i="24"/>
  <c r="AM71" i="24"/>
  <c r="AD72" i="24"/>
  <c r="AG73" i="24"/>
  <c r="AJ74" i="24"/>
  <c r="AM75" i="24"/>
  <c r="AE72" i="24"/>
  <c r="AH73" i="24"/>
  <c r="AK74" i="24"/>
  <c r="AL70" i="24"/>
  <c r="AC71" i="24"/>
  <c r="AF72" i="24"/>
  <c r="AI73" i="24"/>
  <c r="AL74" i="24"/>
  <c r="AC75" i="24"/>
  <c r="AI76" i="24"/>
  <c r="AD71" i="24"/>
  <c r="AG72" i="24"/>
  <c r="AJ73" i="24"/>
  <c r="AM74" i="24"/>
  <c r="AD75" i="24"/>
  <c r="M154" i="22" l="1"/>
  <c r="L154" i="22"/>
  <c r="K154" i="22"/>
  <c r="J154" i="22"/>
  <c r="I154" i="22"/>
  <c r="H154" i="22"/>
  <c r="G154" i="22"/>
  <c r="F154" i="22"/>
  <c r="E154" i="22"/>
  <c r="D154" i="22"/>
  <c r="C154" i="22"/>
  <c r="M153" i="22"/>
  <c r="L153" i="22"/>
  <c r="K153" i="22"/>
  <c r="J153" i="22"/>
  <c r="I153" i="22"/>
  <c r="H153" i="22"/>
  <c r="G153" i="22"/>
  <c r="F153" i="22"/>
  <c r="E153" i="22"/>
  <c r="D153" i="22"/>
  <c r="C153" i="22"/>
  <c r="M152" i="22"/>
  <c r="L152" i="22"/>
  <c r="K152" i="22"/>
  <c r="J152" i="22"/>
  <c r="I152" i="22"/>
  <c r="H152" i="22"/>
  <c r="G152" i="22"/>
  <c r="F152" i="22"/>
  <c r="E152" i="22"/>
  <c r="D152" i="22"/>
  <c r="C152" i="22"/>
  <c r="M151" i="22"/>
  <c r="L151" i="22"/>
  <c r="K151" i="22"/>
  <c r="J151" i="22"/>
  <c r="I151" i="22"/>
  <c r="H151" i="22"/>
  <c r="G151" i="22"/>
  <c r="F151" i="22"/>
  <c r="E151" i="22"/>
  <c r="D151" i="22"/>
  <c r="C151" i="22"/>
  <c r="M150" i="22"/>
  <c r="L150" i="22"/>
  <c r="K150" i="22"/>
  <c r="J150" i="22"/>
  <c r="I150" i="22"/>
  <c r="H150" i="22"/>
  <c r="G150" i="22"/>
  <c r="F150" i="22"/>
  <c r="E150" i="22"/>
  <c r="D150" i="22"/>
  <c r="C150" i="22"/>
  <c r="M149" i="22"/>
  <c r="L149" i="22"/>
  <c r="K149" i="22"/>
  <c r="J149" i="22"/>
  <c r="I149" i="22"/>
  <c r="H149" i="22"/>
  <c r="G149" i="22"/>
  <c r="F149" i="22"/>
  <c r="E149" i="22"/>
  <c r="D149" i="22"/>
  <c r="C149" i="22"/>
  <c r="M148" i="22"/>
  <c r="L148" i="22"/>
  <c r="K148" i="22"/>
  <c r="J148" i="22"/>
  <c r="I148" i="22"/>
  <c r="H148" i="22"/>
  <c r="G148" i="22"/>
  <c r="F148" i="22"/>
  <c r="E148" i="22"/>
  <c r="D148" i="22"/>
  <c r="C148" i="22"/>
  <c r="M147" i="22"/>
  <c r="L147" i="22"/>
  <c r="K147" i="22"/>
  <c r="J147" i="22"/>
  <c r="I147" i="22"/>
  <c r="H147" i="22"/>
  <c r="G147" i="22"/>
  <c r="F147" i="22"/>
  <c r="E147" i="22"/>
  <c r="D147" i="22"/>
  <c r="C147" i="22"/>
  <c r="M146" i="22"/>
  <c r="L146" i="22"/>
  <c r="K146" i="22"/>
  <c r="J146" i="22"/>
  <c r="I146" i="22"/>
  <c r="H146" i="22"/>
  <c r="G146" i="22"/>
  <c r="F146" i="22"/>
  <c r="E146" i="22"/>
  <c r="D146" i="22"/>
  <c r="C146" i="22"/>
  <c r="M145" i="22"/>
  <c r="L145" i="22"/>
  <c r="K145" i="22"/>
  <c r="J145" i="22"/>
  <c r="I145" i="22"/>
  <c r="H145" i="22"/>
  <c r="G145" i="22"/>
  <c r="F145" i="22"/>
  <c r="E145" i="22"/>
  <c r="D145" i="22"/>
  <c r="C145" i="22"/>
  <c r="M144" i="22"/>
  <c r="L144" i="22"/>
  <c r="K144" i="22"/>
  <c r="J144" i="22"/>
  <c r="I144" i="22"/>
  <c r="H144" i="22"/>
  <c r="G144" i="22"/>
  <c r="F144" i="22"/>
  <c r="E144" i="22"/>
  <c r="D144" i="22"/>
  <c r="C144" i="22"/>
  <c r="M143" i="22"/>
  <c r="L143" i="22"/>
  <c r="K143" i="22"/>
  <c r="J143" i="22"/>
  <c r="I143" i="22"/>
  <c r="H143" i="22"/>
  <c r="G143" i="22"/>
  <c r="F143" i="22"/>
  <c r="E143" i="22"/>
  <c r="D143" i="22"/>
  <c r="C143" i="22"/>
  <c r="M142" i="22"/>
  <c r="L142" i="22"/>
  <c r="K142" i="22"/>
  <c r="J142" i="22"/>
  <c r="I142" i="22"/>
  <c r="H142" i="22"/>
  <c r="G142" i="22"/>
  <c r="F142" i="22"/>
  <c r="E142" i="22"/>
  <c r="D142" i="22"/>
  <c r="C142" i="22"/>
  <c r="M141" i="22"/>
  <c r="L141" i="22"/>
  <c r="K141" i="22"/>
  <c r="J141" i="22"/>
  <c r="I141" i="22"/>
  <c r="H141" i="22"/>
  <c r="G141" i="22"/>
  <c r="F141" i="22"/>
  <c r="E141" i="22"/>
  <c r="D141" i="22"/>
  <c r="C141" i="22"/>
  <c r="M140" i="22"/>
  <c r="L140" i="22"/>
  <c r="K140" i="22"/>
  <c r="J140" i="22"/>
  <c r="I140" i="22"/>
  <c r="H140" i="22"/>
  <c r="G140" i="22"/>
  <c r="F140" i="22"/>
  <c r="E140" i="22"/>
  <c r="D140" i="22"/>
  <c r="C140" i="22"/>
  <c r="M139" i="22"/>
  <c r="L139" i="22"/>
  <c r="K139" i="22"/>
  <c r="J139" i="22"/>
  <c r="I139" i="22"/>
  <c r="H139" i="22"/>
  <c r="G139" i="22"/>
  <c r="F139" i="22"/>
  <c r="E139" i="22"/>
  <c r="D139" i="22"/>
  <c r="C139" i="22"/>
  <c r="M138" i="22"/>
  <c r="L138" i="22"/>
  <c r="K138" i="22"/>
  <c r="J138" i="22"/>
  <c r="I138" i="22"/>
  <c r="H138" i="22"/>
  <c r="G138" i="22"/>
  <c r="F138" i="22"/>
  <c r="E138" i="22"/>
  <c r="D138" i="22"/>
  <c r="C138" i="22"/>
  <c r="M137" i="22"/>
  <c r="L137" i="22"/>
  <c r="K137" i="22"/>
  <c r="J137" i="22"/>
  <c r="I137" i="22"/>
  <c r="H137" i="22"/>
  <c r="G137" i="22"/>
  <c r="F137" i="22"/>
  <c r="E137" i="22"/>
  <c r="D137" i="22"/>
  <c r="C137" i="22"/>
  <c r="M136" i="22"/>
  <c r="L136" i="22"/>
  <c r="K136" i="22"/>
  <c r="J136" i="22"/>
  <c r="I136" i="22"/>
  <c r="H136" i="22"/>
  <c r="G136" i="22"/>
  <c r="F136" i="22"/>
  <c r="E136" i="22"/>
  <c r="D136" i="22"/>
  <c r="C136" i="22"/>
  <c r="Z154" i="22"/>
  <c r="Y154" i="22"/>
  <c r="X154" i="22"/>
  <c r="W154" i="22"/>
  <c r="V154" i="22"/>
  <c r="U154" i="22"/>
  <c r="T154" i="22"/>
  <c r="S154" i="22"/>
  <c r="R154" i="22"/>
  <c r="Q154" i="22"/>
  <c r="P154" i="22"/>
  <c r="Z153" i="22"/>
  <c r="Y153" i="22"/>
  <c r="X153" i="22"/>
  <c r="W153" i="22"/>
  <c r="V153" i="22"/>
  <c r="U153" i="22"/>
  <c r="T153" i="22"/>
  <c r="S153" i="22"/>
  <c r="R153" i="22"/>
  <c r="Q153" i="22"/>
  <c r="P153" i="22"/>
  <c r="Z152" i="22"/>
  <c r="Y152" i="22"/>
  <c r="X152" i="22"/>
  <c r="W152" i="22"/>
  <c r="V152" i="22"/>
  <c r="U152" i="22"/>
  <c r="T152" i="22"/>
  <c r="S152" i="22"/>
  <c r="R152" i="22"/>
  <c r="Q152" i="22"/>
  <c r="P152" i="22"/>
  <c r="Z151" i="22"/>
  <c r="Y151" i="22"/>
  <c r="X151" i="22"/>
  <c r="W151" i="22"/>
  <c r="V151" i="22"/>
  <c r="U151" i="22"/>
  <c r="T151" i="22"/>
  <c r="S151" i="22"/>
  <c r="R151" i="22"/>
  <c r="Q151" i="22"/>
  <c r="P151" i="22"/>
  <c r="Z150" i="22"/>
  <c r="Y150" i="22"/>
  <c r="X150" i="22"/>
  <c r="W150" i="22"/>
  <c r="V150" i="22"/>
  <c r="U150" i="22"/>
  <c r="T150" i="22"/>
  <c r="S150" i="22"/>
  <c r="R150" i="22"/>
  <c r="Q150" i="22"/>
  <c r="P150" i="22"/>
  <c r="Z149" i="22"/>
  <c r="Y149" i="22"/>
  <c r="X149" i="22"/>
  <c r="W149" i="22"/>
  <c r="V149" i="22"/>
  <c r="U149" i="22"/>
  <c r="T149" i="22"/>
  <c r="S149" i="22"/>
  <c r="R149" i="22"/>
  <c r="Q149" i="22"/>
  <c r="P149" i="22"/>
  <c r="Z148" i="22"/>
  <c r="Y148" i="22"/>
  <c r="X148" i="22"/>
  <c r="W148" i="22"/>
  <c r="V148" i="22"/>
  <c r="U148" i="22"/>
  <c r="T148" i="22"/>
  <c r="S148" i="22"/>
  <c r="R148" i="22"/>
  <c r="Q148" i="22"/>
  <c r="P148" i="22"/>
  <c r="Z147" i="22"/>
  <c r="Y147" i="22"/>
  <c r="X147" i="22"/>
  <c r="W147" i="22"/>
  <c r="V147" i="22"/>
  <c r="U147" i="22"/>
  <c r="T147" i="22"/>
  <c r="S147" i="22"/>
  <c r="R147" i="22"/>
  <c r="Q147" i="22"/>
  <c r="P147" i="22"/>
  <c r="Z146" i="22"/>
  <c r="Y146" i="22"/>
  <c r="X146" i="22"/>
  <c r="W146" i="22"/>
  <c r="V146" i="22"/>
  <c r="U146" i="22"/>
  <c r="T146" i="22"/>
  <c r="S146" i="22"/>
  <c r="R146" i="22"/>
  <c r="Q146" i="22"/>
  <c r="P146" i="22"/>
  <c r="Z145" i="22"/>
  <c r="Y145" i="22"/>
  <c r="X145" i="22"/>
  <c r="W145" i="22"/>
  <c r="V145" i="22"/>
  <c r="U145" i="22"/>
  <c r="T145" i="22"/>
  <c r="S145" i="22"/>
  <c r="R145" i="22"/>
  <c r="Q145" i="22"/>
  <c r="P145" i="22"/>
  <c r="Z144" i="22"/>
  <c r="Y144" i="22"/>
  <c r="X144" i="22"/>
  <c r="W144" i="22"/>
  <c r="V144" i="22"/>
  <c r="U144" i="22"/>
  <c r="T144" i="22"/>
  <c r="S144" i="22"/>
  <c r="R144" i="22"/>
  <c r="Q144" i="22"/>
  <c r="P144" i="22"/>
  <c r="Z143" i="22"/>
  <c r="Y143" i="22"/>
  <c r="X143" i="22"/>
  <c r="W143" i="22"/>
  <c r="V143" i="22"/>
  <c r="U143" i="22"/>
  <c r="T143" i="22"/>
  <c r="S143" i="22"/>
  <c r="R143" i="22"/>
  <c r="Q143" i="22"/>
  <c r="P143" i="22"/>
  <c r="Z142" i="22"/>
  <c r="Y142" i="22"/>
  <c r="X142" i="22"/>
  <c r="W142" i="22"/>
  <c r="V142" i="22"/>
  <c r="U142" i="22"/>
  <c r="T142" i="22"/>
  <c r="S142" i="22"/>
  <c r="R142" i="22"/>
  <c r="Q142" i="22"/>
  <c r="P142" i="22"/>
  <c r="Z141" i="22"/>
  <c r="Y141" i="22"/>
  <c r="X141" i="22"/>
  <c r="W141" i="22"/>
  <c r="V141" i="22"/>
  <c r="U141" i="22"/>
  <c r="T141" i="22"/>
  <c r="S141" i="22"/>
  <c r="R141" i="22"/>
  <c r="Q141" i="22"/>
  <c r="P141" i="22"/>
  <c r="Z140" i="22"/>
  <c r="Y140" i="22"/>
  <c r="X140" i="22"/>
  <c r="W140" i="22"/>
  <c r="V140" i="22"/>
  <c r="U140" i="22"/>
  <c r="T140" i="22"/>
  <c r="S140" i="22"/>
  <c r="R140" i="22"/>
  <c r="Q140" i="22"/>
  <c r="P140" i="22"/>
  <c r="Z139" i="22"/>
  <c r="Y139" i="22"/>
  <c r="X139" i="22"/>
  <c r="W139" i="22"/>
  <c r="V139" i="22"/>
  <c r="U139" i="22"/>
  <c r="T139" i="22"/>
  <c r="S139" i="22"/>
  <c r="R139" i="22"/>
  <c r="Q139" i="22"/>
  <c r="P139" i="22"/>
  <c r="Z138" i="22"/>
  <c r="Y138" i="22"/>
  <c r="X138" i="22"/>
  <c r="W138" i="22"/>
  <c r="V138" i="22"/>
  <c r="U138" i="22"/>
  <c r="T138" i="22"/>
  <c r="S138" i="22"/>
  <c r="R138" i="22"/>
  <c r="Q138" i="22"/>
  <c r="P138" i="22"/>
  <c r="Z137" i="22"/>
  <c r="Y137" i="22"/>
  <c r="X137" i="22"/>
  <c r="W137" i="22"/>
  <c r="V137" i="22"/>
  <c r="U137" i="22"/>
  <c r="T137" i="22"/>
  <c r="S137" i="22"/>
  <c r="R137" i="22"/>
  <c r="Q137" i="22"/>
  <c r="P137" i="22"/>
  <c r="Z136" i="22"/>
  <c r="Y136" i="22"/>
  <c r="X136" i="22"/>
  <c r="W136" i="22"/>
  <c r="V136" i="22"/>
  <c r="U136" i="22"/>
  <c r="T136" i="22"/>
  <c r="S136" i="22"/>
  <c r="R136" i="22"/>
  <c r="Q136" i="22"/>
  <c r="P136" i="22"/>
  <c r="AM154" i="22"/>
  <c r="AL154" i="22"/>
  <c r="AK154" i="22"/>
  <c r="AJ154" i="22"/>
  <c r="AI154" i="22"/>
  <c r="AH154" i="22"/>
  <c r="AG154" i="22"/>
  <c r="AF154" i="22"/>
  <c r="AE154" i="22"/>
  <c r="AD154" i="22"/>
  <c r="AC154" i="22"/>
  <c r="AM153" i="22"/>
  <c r="AL153" i="22"/>
  <c r="AK153" i="22"/>
  <c r="AJ153" i="22"/>
  <c r="AI153" i="22"/>
  <c r="AH153" i="22"/>
  <c r="AG153" i="22"/>
  <c r="AF153" i="22"/>
  <c r="AE153" i="22"/>
  <c r="AD153" i="22"/>
  <c r="AC153" i="22"/>
  <c r="AM152" i="22"/>
  <c r="AL152" i="22"/>
  <c r="AK152" i="22"/>
  <c r="AJ152" i="22"/>
  <c r="AI152" i="22"/>
  <c r="AH152" i="22"/>
  <c r="AG152" i="22"/>
  <c r="AF152" i="22"/>
  <c r="AE152" i="22"/>
  <c r="AD152" i="22"/>
  <c r="AC152" i="22"/>
  <c r="AM151" i="22"/>
  <c r="AL151" i="22"/>
  <c r="AK151" i="22"/>
  <c r="AJ151" i="22"/>
  <c r="AI151" i="22"/>
  <c r="AH151" i="22"/>
  <c r="AG151" i="22"/>
  <c r="AF151" i="22"/>
  <c r="AE151" i="22"/>
  <c r="AD151" i="22"/>
  <c r="AC151" i="22"/>
  <c r="AM150" i="22"/>
  <c r="AL150" i="22"/>
  <c r="AK150" i="22"/>
  <c r="AJ150" i="22"/>
  <c r="AI150" i="22"/>
  <c r="AH150" i="22"/>
  <c r="AG150" i="22"/>
  <c r="AF150" i="22"/>
  <c r="AE150" i="22"/>
  <c r="AD150" i="22"/>
  <c r="AC150" i="22"/>
  <c r="AM149" i="22"/>
  <c r="AL149" i="22"/>
  <c r="AK149" i="22"/>
  <c r="AJ149" i="22"/>
  <c r="AI149" i="22"/>
  <c r="AH149" i="22"/>
  <c r="AG149" i="22"/>
  <c r="AF149" i="22"/>
  <c r="AE149" i="22"/>
  <c r="AD149" i="22"/>
  <c r="AC149" i="22"/>
  <c r="AM148" i="22"/>
  <c r="AL148" i="22"/>
  <c r="AK148" i="22"/>
  <c r="AJ148" i="22"/>
  <c r="AI148" i="22"/>
  <c r="AH148" i="22"/>
  <c r="AG148" i="22"/>
  <c r="AF148" i="22"/>
  <c r="AE148" i="22"/>
  <c r="AD148" i="22"/>
  <c r="AC148" i="22"/>
  <c r="AM147" i="22"/>
  <c r="AL147" i="22"/>
  <c r="AK147" i="22"/>
  <c r="AJ147" i="22"/>
  <c r="AI147" i="22"/>
  <c r="AH147" i="22"/>
  <c r="AG147" i="22"/>
  <c r="AF147" i="22"/>
  <c r="AE147" i="22"/>
  <c r="AD147" i="22"/>
  <c r="AC147" i="22"/>
  <c r="AM146" i="22"/>
  <c r="AL146" i="22"/>
  <c r="AK146" i="22"/>
  <c r="AJ146" i="22"/>
  <c r="AI146" i="22"/>
  <c r="AH146" i="22"/>
  <c r="AG146" i="22"/>
  <c r="AF146" i="22"/>
  <c r="AE146" i="22"/>
  <c r="AD146" i="22"/>
  <c r="AC146" i="22"/>
  <c r="AM145" i="22"/>
  <c r="AL145" i="22"/>
  <c r="AK145" i="22"/>
  <c r="AJ145" i="22"/>
  <c r="AI145" i="22"/>
  <c r="AH145" i="22"/>
  <c r="AG145" i="22"/>
  <c r="AF145" i="22"/>
  <c r="AE145" i="22"/>
  <c r="AD145" i="22"/>
  <c r="AC145" i="22"/>
  <c r="AM144" i="22"/>
  <c r="AL144" i="22"/>
  <c r="AK144" i="22"/>
  <c r="AJ144" i="22"/>
  <c r="AI144" i="22"/>
  <c r="AH144" i="22"/>
  <c r="AG144" i="22"/>
  <c r="AF144" i="22"/>
  <c r="AE144" i="22"/>
  <c r="AD144" i="22"/>
  <c r="AC144" i="22"/>
  <c r="AM143" i="22"/>
  <c r="AL143" i="22"/>
  <c r="AK143" i="22"/>
  <c r="AJ143" i="22"/>
  <c r="AI143" i="22"/>
  <c r="AH143" i="22"/>
  <c r="AG143" i="22"/>
  <c r="AF143" i="22"/>
  <c r="AE143" i="22"/>
  <c r="AD143" i="22"/>
  <c r="AC143" i="22"/>
  <c r="AM142" i="22"/>
  <c r="AL142" i="22"/>
  <c r="AK142" i="22"/>
  <c r="AJ142" i="22"/>
  <c r="AI142" i="22"/>
  <c r="AH142" i="22"/>
  <c r="AG142" i="22"/>
  <c r="AF142" i="22"/>
  <c r="AE142" i="22"/>
  <c r="AD142" i="22"/>
  <c r="AC142" i="22"/>
  <c r="AM141" i="22"/>
  <c r="AL141" i="22"/>
  <c r="AK141" i="22"/>
  <c r="AJ141" i="22"/>
  <c r="AI141" i="22"/>
  <c r="AH141" i="22"/>
  <c r="AG141" i="22"/>
  <c r="AF141" i="22"/>
  <c r="AE141" i="22"/>
  <c r="AD141" i="22"/>
  <c r="AC141" i="22"/>
  <c r="AM140" i="22"/>
  <c r="AL140" i="22"/>
  <c r="AK140" i="22"/>
  <c r="AJ140" i="22"/>
  <c r="AI140" i="22"/>
  <c r="AH140" i="22"/>
  <c r="AG140" i="22"/>
  <c r="AF140" i="22"/>
  <c r="AE140" i="22"/>
  <c r="AD140" i="22"/>
  <c r="AC140" i="22"/>
  <c r="AM139" i="22"/>
  <c r="AL139" i="22"/>
  <c r="AK139" i="22"/>
  <c r="AJ139" i="22"/>
  <c r="AI139" i="22"/>
  <c r="AH139" i="22"/>
  <c r="AG139" i="22"/>
  <c r="AF139" i="22"/>
  <c r="AE139" i="22"/>
  <c r="AD139" i="22"/>
  <c r="AC139" i="22"/>
  <c r="AM138" i="22"/>
  <c r="AL138" i="22"/>
  <c r="AK138" i="22"/>
  <c r="AJ138" i="22"/>
  <c r="AI138" i="22"/>
  <c r="AH138" i="22"/>
  <c r="AG138" i="22"/>
  <c r="AF138" i="22"/>
  <c r="AE138" i="22"/>
  <c r="AD138" i="22"/>
  <c r="AC138" i="22"/>
  <c r="AM137" i="22"/>
  <c r="AL137" i="22"/>
  <c r="AK137" i="22"/>
  <c r="AJ137" i="22"/>
  <c r="AI137" i="22"/>
  <c r="AH137" i="22"/>
  <c r="AG137" i="22"/>
  <c r="AF137" i="22"/>
  <c r="AE137" i="22"/>
  <c r="AD137" i="22"/>
  <c r="AC137" i="22"/>
  <c r="AM136" i="22"/>
  <c r="AL136" i="22"/>
  <c r="AK136" i="22"/>
  <c r="AJ136" i="22"/>
  <c r="AI136" i="22"/>
  <c r="AH136" i="22"/>
  <c r="AG136" i="22"/>
  <c r="AF136" i="22"/>
  <c r="AE136" i="22"/>
  <c r="AD136" i="22"/>
  <c r="AC136" i="22"/>
  <c r="AM128" i="22"/>
  <c r="AL128" i="22"/>
  <c r="AK128" i="22"/>
  <c r="AJ128" i="22"/>
  <c r="AI128" i="22"/>
  <c r="AH128" i="22"/>
  <c r="AG128" i="22"/>
  <c r="AF128" i="22"/>
  <c r="AE128" i="22"/>
  <c r="AD128" i="22"/>
  <c r="AC128" i="22"/>
  <c r="AM127" i="22"/>
  <c r="AL127" i="22"/>
  <c r="AK127" i="22"/>
  <c r="AJ127" i="22"/>
  <c r="AI127" i="22"/>
  <c r="AH127" i="22"/>
  <c r="AG127" i="22"/>
  <c r="AF127" i="22"/>
  <c r="AE127" i="22"/>
  <c r="AD127" i="22"/>
  <c r="AC127" i="22"/>
  <c r="AM126" i="22"/>
  <c r="AL126" i="22"/>
  <c r="AK126" i="22"/>
  <c r="AJ126" i="22"/>
  <c r="AI126" i="22"/>
  <c r="AH126" i="22"/>
  <c r="AG126" i="22"/>
  <c r="AF126" i="22"/>
  <c r="AE126" i="22"/>
  <c r="AD126" i="22"/>
  <c r="AC126" i="22"/>
  <c r="AM125" i="22"/>
  <c r="AL125" i="22"/>
  <c r="AK125" i="22"/>
  <c r="AJ125" i="22"/>
  <c r="AI125" i="22"/>
  <c r="AH125" i="22"/>
  <c r="AG125" i="22"/>
  <c r="AF125" i="22"/>
  <c r="AE125" i="22"/>
  <c r="AD125" i="22"/>
  <c r="AC125" i="22"/>
  <c r="AM124" i="22"/>
  <c r="AL124" i="22"/>
  <c r="AK124" i="22"/>
  <c r="AJ124" i="22"/>
  <c r="AI124" i="22"/>
  <c r="AH124" i="22"/>
  <c r="AG124" i="22"/>
  <c r="AF124" i="22"/>
  <c r="AE124" i="22"/>
  <c r="AD124" i="22"/>
  <c r="AC124" i="22"/>
  <c r="AM123" i="22"/>
  <c r="AL123" i="22"/>
  <c r="AK123" i="22"/>
  <c r="AJ123" i="22"/>
  <c r="AI123" i="22"/>
  <c r="AH123" i="22"/>
  <c r="AG123" i="22"/>
  <c r="AF123" i="22"/>
  <c r="AE123" i="22"/>
  <c r="AD123" i="22"/>
  <c r="AC123" i="22"/>
  <c r="AM122" i="22"/>
  <c r="AL122" i="22"/>
  <c r="AK122" i="22"/>
  <c r="AJ122" i="22"/>
  <c r="AI122" i="22"/>
  <c r="AH122" i="22"/>
  <c r="AG122" i="22"/>
  <c r="AF122" i="22"/>
  <c r="AE122" i="22"/>
  <c r="AD122" i="22"/>
  <c r="AC122" i="22"/>
  <c r="AM121" i="22"/>
  <c r="AL121" i="22"/>
  <c r="AK121" i="22"/>
  <c r="AJ121" i="22"/>
  <c r="AI121" i="22"/>
  <c r="AH121" i="22"/>
  <c r="AG121" i="22"/>
  <c r="AF121" i="22"/>
  <c r="AE121" i="22"/>
  <c r="AD121" i="22"/>
  <c r="AC121" i="22"/>
  <c r="AM120" i="22"/>
  <c r="AL120" i="22"/>
  <c r="AK120" i="22"/>
  <c r="AJ120" i="22"/>
  <c r="AI120" i="22"/>
  <c r="AH120" i="22"/>
  <c r="AG120" i="22"/>
  <c r="AF120" i="22"/>
  <c r="AE120" i="22"/>
  <c r="AD120" i="22"/>
  <c r="AC120" i="22"/>
  <c r="AM119" i="22"/>
  <c r="AL119" i="22"/>
  <c r="AK119" i="22"/>
  <c r="AJ119" i="22"/>
  <c r="AI119" i="22"/>
  <c r="AH119" i="22"/>
  <c r="AG119" i="22"/>
  <c r="AF119" i="22"/>
  <c r="AE119" i="22"/>
  <c r="AD119" i="22"/>
  <c r="AC119" i="22"/>
  <c r="AM118" i="22"/>
  <c r="AL118" i="22"/>
  <c r="AK118" i="22"/>
  <c r="AJ118" i="22"/>
  <c r="AI118" i="22"/>
  <c r="AH118" i="22"/>
  <c r="AG118" i="22"/>
  <c r="AF118" i="22"/>
  <c r="AE118" i="22"/>
  <c r="AD118" i="22"/>
  <c r="AC118" i="22"/>
  <c r="AM117" i="22"/>
  <c r="AL117" i="22"/>
  <c r="AK117" i="22"/>
  <c r="AJ117" i="22"/>
  <c r="AI117" i="22"/>
  <c r="AH117" i="22"/>
  <c r="AG117" i="22"/>
  <c r="AF117" i="22"/>
  <c r="AE117" i="22"/>
  <c r="AD117" i="22"/>
  <c r="AC117" i="22"/>
  <c r="AM116" i="22"/>
  <c r="AL116" i="22"/>
  <c r="AK116" i="22"/>
  <c r="AJ116" i="22"/>
  <c r="AI116" i="22"/>
  <c r="AH116" i="22"/>
  <c r="AG116" i="22"/>
  <c r="AF116" i="22"/>
  <c r="AE116" i="22"/>
  <c r="AD116" i="22"/>
  <c r="AC116" i="22"/>
  <c r="AM115" i="22"/>
  <c r="AL115" i="22"/>
  <c r="AK115" i="22"/>
  <c r="AJ115" i="22"/>
  <c r="AI115" i="22"/>
  <c r="AH115" i="22"/>
  <c r="AG115" i="22"/>
  <c r="AF115" i="22"/>
  <c r="AE115" i="22"/>
  <c r="AD115" i="22"/>
  <c r="AC115" i="22"/>
  <c r="AM114" i="22"/>
  <c r="AL114" i="22"/>
  <c r="AK114" i="22"/>
  <c r="AJ114" i="22"/>
  <c r="AI114" i="22"/>
  <c r="AH114" i="22"/>
  <c r="AG114" i="22"/>
  <c r="AF114" i="22"/>
  <c r="AE114" i="22"/>
  <c r="AD114" i="22"/>
  <c r="AC114" i="22"/>
  <c r="AM113" i="22"/>
  <c r="AL113" i="22"/>
  <c r="AK113" i="22"/>
  <c r="AJ113" i="22"/>
  <c r="AI113" i="22"/>
  <c r="AH113" i="22"/>
  <c r="AG113" i="22"/>
  <c r="AF113" i="22"/>
  <c r="AE113" i="22"/>
  <c r="AD113" i="22"/>
  <c r="AC113" i="22"/>
  <c r="AM112" i="22"/>
  <c r="AL112" i="22"/>
  <c r="AK112" i="22"/>
  <c r="AJ112" i="22"/>
  <c r="AI112" i="22"/>
  <c r="AH112" i="22"/>
  <c r="AG112" i="22"/>
  <c r="AF112" i="22"/>
  <c r="AE112" i="22"/>
  <c r="AD112" i="22"/>
  <c r="AC112" i="22"/>
  <c r="AM111" i="22"/>
  <c r="AL111" i="22"/>
  <c r="AK111" i="22"/>
  <c r="AJ111" i="22"/>
  <c r="AI111" i="22"/>
  <c r="AH111" i="22"/>
  <c r="AG111" i="22"/>
  <c r="AF111" i="22"/>
  <c r="AE111" i="22"/>
  <c r="AD111" i="22"/>
  <c r="AC111" i="22"/>
  <c r="AM110" i="22"/>
  <c r="AL110" i="22"/>
  <c r="AK110" i="22"/>
  <c r="AJ110" i="22"/>
  <c r="AI110" i="22"/>
  <c r="AH110" i="22"/>
  <c r="AG110" i="22"/>
  <c r="AF110" i="22"/>
  <c r="AE110" i="22"/>
  <c r="AD110" i="22"/>
  <c r="AC110" i="22"/>
  <c r="Z128" i="22"/>
  <c r="Y128" i="22"/>
  <c r="X128" i="22"/>
  <c r="W128" i="22"/>
  <c r="V128" i="22"/>
  <c r="U128" i="22"/>
  <c r="T128" i="22"/>
  <c r="S128" i="22"/>
  <c r="R128" i="22"/>
  <c r="Q128" i="22"/>
  <c r="P128" i="22"/>
  <c r="Z127" i="22"/>
  <c r="Y127" i="22"/>
  <c r="X127" i="22"/>
  <c r="W127" i="22"/>
  <c r="V127" i="22"/>
  <c r="U127" i="22"/>
  <c r="T127" i="22"/>
  <c r="S127" i="22"/>
  <c r="R127" i="22"/>
  <c r="Q127" i="22"/>
  <c r="P127" i="22"/>
  <c r="Z126" i="22"/>
  <c r="Y126" i="22"/>
  <c r="X126" i="22"/>
  <c r="W126" i="22"/>
  <c r="V126" i="22"/>
  <c r="U126" i="22"/>
  <c r="T126" i="22"/>
  <c r="S126" i="22"/>
  <c r="R126" i="22"/>
  <c r="Q126" i="22"/>
  <c r="P126" i="22"/>
  <c r="Z125" i="22"/>
  <c r="Y125" i="22"/>
  <c r="X125" i="22"/>
  <c r="W125" i="22"/>
  <c r="V125" i="22"/>
  <c r="U125" i="22"/>
  <c r="T125" i="22"/>
  <c r="S125" i="22"/>
  <c r="R125" i="22"/>
  <c r="Q125" i="22"/>
  <c r="P125" i="22"/>
  <c r="Z124" i="22"/>
  <c r="Y124" i="22"/>
  <c r="X124" i="22"/>
  <c r="W124" i="22"/>
  <c r="V124" i="22"/>
  <c r="U124" i="22"/>
  <c r="T124" i="22"/>
  <c r="S124" i="22"/>
  <c r="R124" i="22"/>
  <c r="Q124" i="22"/>
  <c r="P124" i="22"/>
  <c r="Z123" i="22"/>
  <c r="Y123" i="22"/>
  <c r="X123" i="22"/>
  <c r="W123" i="22"/>
  <c r="V123" i="22"/>
  <c r="U123" i="22"/>
  <c r="T123" i="22"/>
  <c r="S123" i="22"/>
  <c r="R123" i="22"/>
  <c r="Q123" i="22"/>
  <c r="P123" i="22"/>
  <c r="Z122" i="22"/>
  <c r="Y122" i="22"/>
  <c r="X122" i="22"/>
  <c r="W122" i="22"/>
  <c r="V122" i="22"/>
  <c r="U122" i="22"/>
  <c r="T122" i="22"/>
  <c r="S122" i="22"/>
  <c r="R122" i="22"/>
  <c r="Q122" i="22"/>
  <c r="P122" i="22"/>
  <c r="Z121" i="22"/>
  <c r="Y121" i="22"/>
  <c r="X121" i="22"/>
  <c r="W121" i="22"/>
  <c r="V121" i="22"/>
  <c r="U121" i="22"/>
  <c r="T121" i="22"/>
  <c r="S121" i="22"/>
  <c r="R121" i="22"/>
  <c r="Q121" i="22"/>
  <c r="P121" i="22"/>
  <c r="Z120" i="22"/>
  <c r="Y120" i="22"/>
  <c r="X120" i="22"/>
  <c r="W120" i="22"/>
  <c r="V120" i="22"/>
  <c r="U120" i="22"/>
  <c r="T120" i="22"/>
  <c r="S120" i="22"/>
  <c r="R120" i="22"/>
  <c r="Q120" i="22"/>
  <c r="P120" i="22"/>
  <c r="Z119" i="22"/>
  <c r="Y119" i="22"/>
  <c r="X119" i="22"/>
  <c r="W119" i="22"/>
  <c r="V119" i="22"/>
  <c r="U119" i="22"/>
  <c r="T119" i="22"/>
  <c r="S119" i="22"/>
  <c r="R119" i="22"/>
  <c r="Q119" i="22"/>
  <c r="P119" i="22"/>
  <c r="Z118" i="22"/>
  <c r="Y118" i="22"/>
  <c r="X118" i="22"/>
  <c r="W118" i="22"/>
  <c r="V118" i="22"/>
  <c r="U118" i="22"/>
  <c r="T118" i="22"/>
  <c r="S118" i="22"/>
  <c r="R118" i="22"/>
  <c r="Q118" i="22"/>
  <c r="P118" i="22"/>
  <c r="Z117" i="22"/>
  <c r="Y117" i="22"/>
  <c r="X117" i="22"/>
  <c r="W117" i="22"/>
  <c r="V117" i="22"/>
  <c r="U117" i="22"/>
  <c r="T117" i="22"/>
  <c r="S117" i="22"/>
  <c r="R117" i="22"/>
  <c r="Q117" i="22"/>
  <c r="P117" i="22"/>
  <c r="Z116" i="22"/>
  <c r="Y116" i="22"/>
  <c r="X116" i="22"/>
  <c r="W116" i="22"/>
  <c r="V116" i="22"/>
  <c r="U116" i="22"/>
  <c r="T116" i="22"/>
  <c r="S116" i="22"/>
  <c r="R116" i="22"/>
  <c r="Q116" i="22"/>
  <c r="P116" i="22"/>
  <c r="Z115" i="22"/>
  <c r="Y115" i="22"/>
  <c r="X115" i="22"/>
  <c r="W115" i="22"/>
  <c r="V115" i="22"/>
  <c r="U115" i="22"/>
  <c r="T115" i="22"/>
  <c r="S115" i="22"/>
  <c r="R115" i="22"/>
  <c r="Q115" i="22"/>
  <c r="P115" i="22"/>
  <c r="Z114" i="22"/>
  <c r="Y114" i="22"/>
  <c r="X114" i="22"/>
  <c r="W114" i="22"/>
  <c r="V114" i="22"/>
  <c r="U114" i="22"/>
  <c r="T114" i="22"/>
  <c r="S114" i="22"/>
  <c r="R114" i="22"/>
  <c r="Q114" i="22"/>
  <c r="P114" i="22"/>
  <c r="Z113" i="22"/>
  <c r="Y113" i="22"/>
  <c r="X113" i="22"/>
  <c r="W113" i="22"/>
  <c r="V113" i="22"/>
  <c r="U113" i="22"/>
  <c r="T113" i="22"/>
  <c r="S113" i="22"/>
  <c r="R113" i="22"/>
  <c r="Q113" i="22"/>
  <c r="P113" i="22"/>
  <c r="Z112" i="22"/>
  <c r="Y112" i="22"/>
  <c r="X112" i="22"/>
  <c r="W112" i="22"/>
  <c r="V112" i="22"/>
  <c r="U112" i="22"/>
  <c r="T112" i="22"/>
  <c r="S112" i="22"/>
  <c r="R112" i="22"/>
  <c r="Q112" i="22"/>
  <c r="P112" i="22"/>
  <c r="Z111" i="22"/>
  <c r="Y111" i="22"/>
  <c r="X111" i="22"/>
  <c r="W111" i="22"/>
  <c r="V111" i="22"/>
  <c r="U111" i="22"/>
  <c r="T111" i="22"/>
  <c r="S111" i="22"/>
  <c r="R111" i="22"/>
  <c r="Q111" i="22"/>
  <c r="P111" i="22"/>
  <c r="Z110" i="22"/>
  <c r="Y110" i="22"/>
  <c r="X110" i="22"/>
  <c r="W110" i="22"/>
  <c r="V110" i="22"/>
  <c r="U110" i="22"/>
  <c r="T110" i="22"/>
  <c r="S110" i="22"/>
  <c r="R110" i="22"/>
  <c r="Q110" i="22"/>
  <c r="P110" i="22"/>
  <c r="M128" i="22"/>
  <c r="L128" i="22"/>
  <c r="K128" i="22"/>
  <c r="J128" i="22"/>
  <c r="I128" i="22"/>
  <c r="H128" i="22"/>
  <c r="G128" i="22"/>
  <c r="F128" i="22"/>
  <c r="E128" i="22"/>
  <c r="D128" i="22"/>
  <c r="C128" i="22"/>
  <c r="M127" i="22"/>
  <c r="L127" i="22"/>
  <c r="K127" i="22"/>
  <c r="J127" i="22"/>
  <c r="I127" i="22"/>
  <c r="H127" i="22"/>
  <c r="G127" i="22"/>
  <c r="F127" i="22"/>
  <c r="E127" i="22"/>
  <c r="D127" i="22"/>
  <c r="C127" i="22"/>
  <c r="M126" i="22"/>
  <c r="L126" i="22"/>
  <c r="K126" i="22"/>
  <c r="J126" i="22"/>
  <c r="I126" i="22"/>
  <c r="H126" i="22"/>
  <c r="G126" i="22"/>
  <c r="F126" i="22"/>
  <c r="E126" i="22"/>
  <c r="D126" i="22"/>
  <c r="C126" i="22"/>
  <c r="M125" i="22"/>
  <c r="L125" i="22"/>
  <c r="K125" i="22"/>
  <c r="J125" i="22"/>
  <c r="I125" i="22"/>
  <c r="H125" i="22"/>
  <c r="G125" i="22"/>
  <c r="F125" i="22"/>
  <c r="E125" i="22"/>
  <c r="D125" i="22"/>
  <c r="C125" i="22"/>
  <c r="M124" i="22"/>
  <c r="L124" i="22"/>
  <c r="K124" i="22"/>
  <c r="J124" i="22"/>
  <c r="I124" i="22"/>
  <c r="H124" i="22"/>
  <c r="G124" i="22"/>
  <c r="F124" i="22"/>
  <c r="E124" i="22"/>
  <c r="D124" i="22"/>
  <c r="C124" i="22"/>
  <c r="M123" i="22"/>
  <c r="L123" i="22"/>
  <c r="K123" i="22"/>
  <c r="J123" i="22"/>
  <c r="I123" i="22"/>
  <c r="H123" i="22"/>
  <c r="G123" i="22"/>
  <c r="F123" i="22"/>
  <c r="E123" i="22"/>
  <c r="D123" i="22"/>
  <c r="C123" i="22"/>
  <c r="M122" i="22"/>
  <c r="L122" i="22"/>
  <c r="K122" i="22"/>
  <c r="J122" i="22"/>
  <c r="I122" i="22"/>
  <c r="H122" i="22"/>
  <c r="G122" i="22"/>
  <c r="F122" i="22"/>
  <c r="E122" i="22"/>
  <c r="D122" i="22"/>
  <c r="C122" i="22"/>
  <c r="M121" i="22"/>
  <c r="L121" i="22"/>
  <c r="K121" i="22"/>
  <c r="J121" i="22"/>
  <c r="I121" i="22"/>
  <c r="H121" i="22"/>
  <c r="G121" i="22"/>
  <c r="F121" i="22"/>
  <c r="E121" i="22"/>
  <c r="D121" i="22"/>
  <c r="C121" i="22"/>
  <c r="M120" i="22"/>
  <c r="L120" i="22"/>
  <c r="K120" i="22"/>
  <c r="J120" i="22"/>
  <c r="I120" i="22"/>
  <c r="H120" i="22"/>
  <c r="G120" i="22"/>
  <c r="F120" i="22"/>
  <c r="E120" i="22"/>
  <c r="D120" i="22"/>
  <c r="C120" i="22"/>
  <c r="M119" i="22"/>
  <c r="L119" i="22"/>
  <c r="K119" i="22"/>
  <c r="J119" i="22"/>
  <c r="I119" i="22"/>
  <c r="H119" i="22"/>
  <c r="G119" i="22"/>
  <c r="F119" i="22"/>
  <c r="E119" i="22"/>
  <c r="D119" i="22"/>
  <c r="C119" i="22"/>
  <c r="M118" i="22"/>
  <c r="L118" i="22"/>
  <c r="K118" i="22"/>
  <c r="J118" i="22"/>
  <c r="I118" i="22"/>
  <c r="H118" i="22"/>
  <c r="G118" i="22"/>
  <c r="F118" i="22"/>
  <c r="E118" i="22"/>
  <c r="D118" i="22"/>
  <c r="C118" i="22"/>
  <c r="M117" i="22"/>
  <c r="L117" i="22"/>
  <c r="K117" i="22"/>
  <c r="J117" i="22"/>
  <c r="I117" i="22"/>
  <c r="H117" i="22"/>
  <c r="G117" i="22"/>
  <c r="F117" i="22"/>
  <c r="E117" i="22"/>
  <c r="D117" i="22"/>
  <c r="C117" i="22"/>
  <c r="M116" i="22"/>
  <c r="L116" i="22"/>
  <c r="K116" i="22"/>
  <c r="J116" i="22"/>
  <c r="I116" i="22"/>
  <c r="H116" i="22"/>
  <c r="G116" i="22"/>
  <c r="F116" i="22"/>
  <c r="E116" i="22"/>
  <c r="D116" i="22"/>
  <c r="C116" i="22"/>
  <c r="M115" i="22"/>
  <c r="L115" i="22"/>
  <c r="K115" i="22"/>
  <c r="J115" i="22"/>
  <c r="I115" i="22"/>
  <c r="H115" i="22"/>
  <c r="G115" i="22"/>
  <c r="F115" i="22"/>
  <c r="E115" i="22"/>
  <c r="D115" i="22"/>
  <c r="C115" i="22"/>
  <c r="M114" i="22"/>
  <c r="L114" i="22"/>
  <c r="K114" i="22"/>
  <c r="J114" i="22"/>
  <c r="I114" i="22"/>
  <c r="H114" i="22"/>
  <c r="G114" i="22"/>
  <c r="F114" i="22"/>
  <c r="E114" i="22"/>
  <c r="D114" i="22"/>
  <c r="C114" i="22"/>
  <c r="M113" i="22"/>
  <c r="L113" i="22"/>
  <c r="K113" i="22"/>
  <c r="J113" i="22"/>
  <c r="I113" i="22"/>
  <c r="H113" i="22"/>
  <c r="G113" i="22"/>
  <c r="F113" i="22"/>
  <c r="E113" i="22"/>
  <c r="D113" i="22"/>
  <c r="C113" i="22"/>
  <c r="M112" i="22"/>
  <c r="L112" i="22"/>
  <c r="K112" i="22"/>
  <c r="J112" i="22"/>
  <c r="I112" i="22"/>
  <c r="H112" i="22"/>
  <c r="G112" i="22"/>
  <c r="F112" i="22"/>
  <c r="E112" i="22"/>
  <c r="D112" i="22"/>
  <c r="C112" i="22"/>
  <c r="M111" i="22"/>
  <c r="L111" i="22"/>
  <c r="K111" i="22"/>
  <c r="J111" i="22"/>
  <c r="I111" i="22"/>
  <c r="H111" i="22"/>
  <c r="G111" i="22"/>
  <c r="F111" i="22"/>
  <c r="E111" i="22"/>
  <c r="D111" i="22"/>
  <c r="C111" i="22"/>
  <c r="M110" i="22"/>
  <c r="L110" i="22"/>
  <c r="K110" i="22"/>
  <c r="J110" i="22"/>
  <c r="I110" i="22"/>
  <c r="H110" i="22"/>
  <c r="G110" i="22"/>
  <c r="F110" i="22"/>
  <c r="E110" i="22"/>
  <c r="D110" i="22"/>
  <c r="C110" i="22"/>
  <c r="M101" i="22"/>
  <c r="L101" i="22"/>
  <c r="K101" i="22"/>
  <c r="J101" i="22"/>
  <c r="I101" i="22"/>
  <c r="H101" i="22"/>
  <c r="G101" i="22"/>
  <c r="F101" i="22"/>
  <c r="E101" i="22"/>
  <c r="D101" i="22"/>
  <c r="C101" i="22"/>
  <c r="M100" i="22"/>
  <c r="L100" i="22"/>
  <c r="K100" i="22"/>
  <c r="J100" i="22"/>
  <c r="I100" i="22"/>
  <c r="H100" i="22"/>
  <c r="G100" i="22"/>
  <c r="F100" i="22"/>
  <c r="E100" i="22"/>
  <c r="D100" i="22"/>
  <c r="C100" i="22"/>
  <c r="M99" i="22"/>
  <c r="L99" i="22"/>
  <c r="K99" i="22"/>
  <c r="J99" i="22"/>
  <c r="I99" i="22"/>
  <c r="H99" i="22"/>
  <c r="G99" i="22"/>
  <c r="F99" i="22"/>
  <c r="E99" i="22"/>
  <c r="D99" i="22"/>
  <c r="C99" i="22"/>
  <c r="M98" i="22"/>
  <c r="L98" i="22"/>
  <c r="K98" i="22"/>
  <c r="J98" i="22"/>
  <c r="I98" i="22"/>
  <c r="H98" i="22"/>
  <c r="G98" i="22"/>
  <c r="F98" i="22"/>
  <c r="E98" i="22"/>
  <c r="D98" i="22"/>
  <c r="C98" i="22"/>
  <c r="M97" i="22"/>
  <c r="L97" i="22"/>
  <c r="K97" i="22"/>
  <c r="J97" i="22"/>
  <c r="I97" i="22"/>
  <c r="H97" i="22"/>
  <c r="G97" i="22"/>
  <c r="F97" i="22"/>
  <c r="E97" i="22"/>
  <c r="D97" i="22"/>
  <c r="C97" i="22"/>
  <c r="M96" i="22"/>
  <c r="L96" i="22"/>
  <c r="K96" i="22"/>
  <c r="J96" i="22"/>
  <c r="I96" i="22"/>
  <c r="H96" i="22"/>
  <c r="G96" i="22"/>
  <c r="F96" i="22"/>
  <c r="E96" i="22"/>
  <c r="D96" i="22"/>
  <c r="C96" i="22"/>
  <c r="M95" i="22"/>
  <c r="L95" i="22"/>
  <c r="K95" i="22"/>
  <c r="J95" i="22"/>
  <c r="I95" i="22"/>
  <c r="H95" i="22"/>
  <c r="G95" i="22"/>
  <c r="F95" i="22"/>
  <c r="E95" i="22"/>
  <c r="D95" i="22"/>
  <c r="C95" i="22"/>
  <c r="M94" i="22"/>
  <c r="L94" i="22"/>
  <c r="K94" i="22"/>
  <c r="J94" i="22"/>
  <c r="I94" i="22"/>
  <c r="H94" i="22"/>
  <c r="G94" i="22"/>
  <c r="F94" i="22"/>
  <c r="E94" i="22"/>
  <c r="D94" i="22"/>
  <c r="C94" i="22"/>
  <c r="M93" i="22"/>
  <c r="L93" i="22"/>
  <c r="K93" i="22"/>
  <c r="J93" i="22"/>
  <c r="I93" i="22"/>
  <c r="H93" i="22"/>
  <c r="G93" i="22"/>
  <c r="F93" i="22"/>
  <c r="E93" i="22"/>
  <c r="D93" i="22"/>
  <c r="C93" i="22"/>
  <c r="M92" i="22"/>
  <c r="L92" i="22"/>
  <c r="K92" i="22"/>
  <c r="J92" i="22"/>
  <c r="I92" i="22"/>
  <c r="H92" i="22"/>
  <c r="G92" i="22"/>
  <c r="F92" i="22"/>
  <c r="E92" i="22"/>
  <c r="D92" i="22"/>
  <c r="C92" i="22"/>
  <c r="M91" i="22"/>
  <c r="L91" i="22"/>
  <c r="K91" i="22"/>
  <c r="J91" i="22"/>
  <c r="I91" i="22"/>
  <c r="H91" i="22"/>
  <c r="G91" i="22"/>
  <c r="F91" i="22"/>
  <c r="E91" i="22"/>
  <c r="D91" i="22"/>
  <c r="C91" i="22"/>
  <c r="M90" i="22"/>
  <c r="L90" i="22"/>
  <c r="K90" i="22"/>
  <c r="J90" i="22"/>
  <c r="I90" i="22"/>
  <c r="H90" i="22"/>
  <c r="G90" i="22"/>
  <c r="F90" i="22"/>
  <c r="E90" i="22"/>
  <c r="D90" i="22"/>
  <c r="C90" i="22"/>
  <c r="M89" i="22"/>
  <c r="L89" i="22"/>
  <c r="K89" i="22"/>
  <c r="J89" i="22"/>
  <c r="I89" i="22"/>
  <c r="H89" i="22"/>
  <c r="G89" i="22"/>
  <c r="F89" i="22"/>
  <c r="E89" i="22"/>
  <c r="D89" i="22"/>
  <c r="C89" i="22"/>
  <c r="M88" i="22"/>
  <c r="L88" i="22"/>
  <c r="K88" i="22"/>
  <c r="J88" i="22"/>
  <c r="I88" i="22"/>
  <c r="H88" i="22"/>
  <c r="G88" i="22"/>
  <c r="F88" i="22"/>
  <c r="E88" i="22"/>
  <c r="D88" i="22"/>
  <c r="C88" i="22"/>
  <c r="M87" i="22"/>
  <c r="L87" i="22"/>
  <c r="K87" i="22"/>
  <c r="J87" i="22"/>
  <c r="I87" i="22"/>
  <c r="H87" i="22"/>
  <c r="G87" i="22"/>
  <c r="F87" i="22"/>
  <c r="E87" i="22"/>
  <c r="D87" i="22"/>
  <c r="C87" i="22"/>
  <c r="M86" i="22"/>
  <c r="L86" i="22"/>
  <c r="K86" i="22"/>
  <c r="J86" i="22"/>
  <c r="I86" i="22"/>
  <c r="H86" i="22"/>
  <c r="G86" i="22"/>
  <c r="F86" i="22"/>
  <c r="E86" i="22"/>
  <c r="D86" i="22"/>
  <c r="C86" i="22"/>
  <c r="M85" i="22"/>
  <c r="L85" i="22"/>
  <c r="K85" i="22"/>
  <c r="J85" i="22"/>
  <c r="I85" i="22"/>
  <c r="H85" i="22"/>
  <c r="G85" i="22"/>
  <c r="F85" i="22"/>
  <c r="E85" i="22"/>
  <c r="D85" i="22"/>
  <c r="C85" i="22"/>
  <c r="M84" i="22"/>
  <c r="L84" i="22"/>
  <c r="K84" i="22"/>
  <c r="J84" i="22"/>
  <c r="I84" i="22"/>
  <c r="H84" i="22"/>
  <c r="G84" i="22"/>
  <c r="F84" i="22"/>
  <c r="E84" i="22"/>
  <c r="D84" i="22"/>
  <c r="C84" i="22"/>
  <c r="M83" i="22"/>
  <c r="L83" i="22"/>
  <c r="K83" i="22"/>
  <c r="J83" i="22"/>
  <c r="I83" i="22"/>
  <c r="H83" i="22"/>
  <c r="G83" i="22"/>
  <c r="F83" i="22"/>
  <c r="E83" i="22"/>
  <c r="D83" i="22"/>
  <c r="C83" i="22"/>
  <c r="Z101" i="22"/>
  <c r="Y101" i="22"/>
  <c r="X101" i="22"/>
  <c r="W101" i="22"/>
  <c r="V101" i="22"/>
  <c r="U101" i="22"/>
  <c r="T101" i="22"/>
  <c r="S101" i="22"/>
  <c r="R101" i="22"/>
  <c r="Q101" i="22"/>
  <c r="P101" i="22"/>
  <c r="Z100" i="22"/>
  <c r="Y100" i="22"/>
  <c r="X100" i="22"/>
  <c r="W100" i="22"/>
  <c r="V100" i="22"/>
  <c r="U100" i="22"/>
  <c r="T100" i="22"/>
  <c r="S100" i="22"/>
  <c r="R100" i="22"/>
  <c r="Q100" i="22"/>
  <c r="P100" i="22"/>
  <c r="Z99" i="22"/>
  <c r="Y99" i="22"/>
  <c r="X99" i="22"/>
  <c r="W99" i="22"/>
  <c r="V99" i="22"/>
  <c r="U99" i="22"/>
  <c r="T99" i="22"/>
  <c r="S99" i="22"/>
  <c r="R99" i="22"/>
  <c r="Q99" i="22"/>
  <c r="P99" i="22"/>
  <c r="Z98" i="22"/>
  <c r="Y98" i="22"/>
  <c r="X98" i="22"/>
  <c r="W98" i="22"/>
  <c r="V98" i="22"/>
  <c r="U98" i="22"/>
  <c r="T98" i="22"/>
  <c r="S98" i="22"/>
  <c r="R98" i="22"/>
  <c r="Q98" i="22"/>
  <c r="P98" i="22"/>
  <c r="Z97" i="22"/>
  <c r="Y97" i="22"/>
  <c r="X97" i="22"/>
  <c r="W97" i="22"/>
  <c r="V97" i="22"/>
  <c r="U97" i="22"/>
  <c r="T97" i="22"/>
  <c r="S97" i="22"/>
  <c r="R97" i="22"/>
  <c r="Q97" i="22"/>
  <c r="P97" i="22"/>
  <c r="Z96" i="22"/>
  <c r="Y96" i="22"/>
  <c r="X96" i="22"/>
  <c r="W96" i="22"/>
  <c r="V96" i="22"/>
  <c r="U96" i="22"/>
  <c r="T96" i="22"/>
  <c r="S96" i="22"/>
  <c r="R96" i="22"/>
  <c r="Q96" i="22"/>
  <c r="P96" i="22"/>
  <c r="Z95" i="22"/>
  <c r="Y95" i="22"/>
  <c r="X95" i="22"/>
  <c r="W95" i="22"/>
  <c r="V95" i="22"/>
  <c r="U95" i="22"/>
  <c r="T95" i="22"/>
  <c r="S95" i="22"/>
  <c r="R95" i="22"/>
  <c r="Q95" i="22"/>
  <c r="P95" i="22"/>
  <c r="Z94" i="22"/>
  <c r="Y94" i="22"/>
  <c r="X94" i="22"/>
  <c r="W94" i="22"/>
  <c r="V94" i="22"/>
  <c r="U94" i="22"/>
  <c r="T94" i="22"/>
  <c r="S94" i="22"/>
  <c r="R94" i="22"/>
  <c r="Q94" i="22"/>
  <c r="P94" i="22"/>
  <c r="Z93" i="22"/>
  <c r="Y93" i="22"/>
  <c r="X93" i="22"/>
  <c r="W93" i="22"/>
  <c r="V93" i="22"/>
  <c r="U93" i="22"/>
  <c r="T93" i="22"/>
  <c r="S93" i="22"/>
  <c r="R93" i="22"/>
  <c r="Q93" i="22"/>
  <c r="P93" i="22"/>
  <c r="Z92" i="22"/>
  <c r="Y92" i="22"/>
  <c r="X92" i="22"/>
  <c r="W92" i="22"/>
  <c r="V92" i="22"/>
  <c r="U92" i="22"/>
  <c r="T92" i="22"/>
  <c r="S92" i="22"/>
  <c r="R92" i="22"/>
  <c r="Q92" i="22"/>
  <c r="P92" i="22"/>
  <c r="Z91" i="22"/>
  <c r="Y91" i="22"/>
  <c r="X91" i="22"/>
  <c r="W91" i="22"/>
  <c r="V91" i="22"/>
  <c r="U91" i="22"/>
  <c r="T91" i="22"/>
  <c r="S91" i="22"/>
  <c r="R91" i="22"/>
  <c r="Q91" i="22"/>
  <c r="P91" i="22"/>
  <c r="Z90" i="22"/>
  <c r="Y90" i="22"/>
  <c r="X90" i="22"/>
  <c r="W90" i="22"/>
  <c r="V90" i="22"/>
  <c r="U90" i="22"/>
  <c r="T90" i="22"/>
  <c r="S90" i="22"/>
  <c r="R90" i="22"/>
  <c r="Q90" i="22"/>
  <c r="P90" i="22"/>
  <c r="Z89" i="22"/>
  <c r="Y89" i="22"/>
  <c r="X89" i="22"/>
  <c r="W89" i="22"/>
  <c r="V89" i="22"/>
  <c r="U89" i="22"/>
  <c r="T89" i="22"/>
  <c r="S89" i="22"/>
  <c r="R89" i="22"/>
  <c r="Q89" i="22"/>
  <c r="P89" i="22"/>
  <c r="Z88" i="22"/>
  <c r="Y88" i="22"/>
  <c r="X88" i="22"/>
  <c r="W88" i="22"/>
  <c r="V88" i="22"/>
  <c r="U88" i="22"/>
  <c r="T88" i="22"/>
  <c r="S88" i="22"/>
  <c r="R88" i="22"/>
  <c r="Q88" i="22"/>
  <c r="P88" i="22"/>
  <c r="Z87" i="22"/>
  <c r="Y87" i="22"/>
  <c r="X87" i="22"/>
  <c r="W87" i="22"/>
  <c r="V87" i="22"/>
  <c r="U87" i="22"/>
  <c r="T87" i="22"/>
  <c r="S87" i="22"/>
  <c r="R87" i="22"/>
  <c r="Q87" i="22"/>
  <c r="P87" i="22"/>
  <c r="Z86" i="22"/>
  <c r="Y86" i="22"/>
  <c r="X86" i="22"/>
  <c r="W86" i="22"/>
  <c r="V86" i="22"/>
  <c r="U86" i="22"/>
  <c r="T86" i="22"/>
  <c r="S86" i="22"/>
  <c r="R86" i="22"/>
  <c r="Q86" i="22"/>
  <c r="P86" i="22"/>
  <c r="Z85" i="22"/>
  <c r="Y85" i="22"/>
  <c r="X85" i="22"/>
  <c r="W85" i="22"/>
  <c r="V85" i="22"/>
  <c r="U85" i="22"/>
  <c r="T85" i="22"/>
  <c r="S85" i="22"/>
  <c r="R85" i="22"/>
  <c r="Q85" i="22"/>
  <c r="P85" i="22"/>
  <c r="Z84" i="22"/>
  <c r="Y84" i="22"/>
  <c r="X84" i="22"/>
  <c r="W84" i="22"/>
  <c r="V84" i="22"/>
  <c r="U84" i="22"/>
  <c r="T84" i="22"/>
  <c r="S84" i="22"/>
  <c r="R84" i="22"/>
  <c r="Q84" i="22"/>
  <c r="P84" i="22"/>
  <c r="Z83" i="22"/>
  <c r="Y83" i="22"/>
  <c r="X83" i="22"/>
  <c r="W83" i="22"/>
  <c r="V83" i="22"/>
  <c r="U83" i="22"/>
  <c r="T83" i="22"/>
  <c r="S83" i="22"/>
  <c r="R83" i="22"/>
  <c r="Q83" i="22"/>
  <c r="P83" i="22"/>
  <c r="AM101" i="22"/>
  <c r="AL101" i="22"/>
  <c r="AK101" i="22"/>
  <c r="AJ101" i="22"/>
  <c r="AI101" i="22"/>
  <c r="AH101" i="22"/>
  <c r="AG101" i="22"/>
  <c r="AF101" i="22"/>
  <c r="AE101" i="22"/>
  <c r="AD101" i="22"/>
  <c r="AC101" i="22"/>
  <c r="AM100" i="22"/>
  <c r="AL100" i="22"/>
  <c r="AK100" i="22"/>
  <c r="AJ100" i="22"/>
  <c r="AI100" i="22"/>
  <c r="AH100" i="22"/>
  <c r="AG100" i="22"/>
  <c r="AF100" i="22"/>
  <c r="AE100" i="22"/>
  <c r="AD100" i="22"/>
  <c r="AC100" i="22"/>
  <c r="AM99" i="22"/>
  <c r="AL99" i="22"/>
  <c r="AK99" i="22"/>
  <c r="AJ99" i="22"/>
  <c r="AI99" i="22"/>
  <c r="AH99" i="22"/>
  <c r="AG99" i="22"/>
  <c r="AF99" i="22"/>
  <c r="AE99" i="22"/>
  <c r="AD99" i="22"/>
  <c r="AC99" i="22"/>
  <c r="AM98" i="22"/>
  <c r="AL98" i="22"/>
  <c r="AK98" i="22"/>
  <c r="AJ98" i="22"/>
  <c r="AI98" i="22"/>
  <c r="AH98" i="22"/>
  <c r="AG98" i="22"/>
  <c r="AF98" i="22"/>
  <c r="AE98" i="22"/>
  <c r="AD98" i="22"/>
  <c r="AC98" i="22"/>
  <c r="AM97" i="22"/>
  <c r="AL97" i="22"/>
  <c r="AK97" i="22"/>
  <c r="AJ97" i="22"/>
  <c r="AI97" i="22"/>
  <c r="AH97" i="22"/>
  <c r="AG97" i="22"/>
  <c r="AF97" i="22"/>
  <c r="AE97" i="22"/>
  <c r="AD97" i="22"/>
  <c r="AC97" i="22"/>
  <c r="AM96" i="22"/>
  <c r="AL96" i="22"/>
  <c r="AK96" i="22"/>
  <c r="AJ96" i="22"/>
  <c r="AI96" i="22"/>
  <c r="AH96" i="22"/>
  <c r="AG96" i="22"/>
  <c r="AF96" i="22"/>
  <c r="AE96" i="22"/>
  <c r="AD96" i="22"/>
  <c r="AC96" i="22"/>
  <c r="AM95" i="22"/>
  <c r="AL95" i="22"/>
  <c r="AK95" i="22"/>
  <c r="AJ95" i="22"/>
  <c r="AI95" i="22"/>
  <c r="AH95" i="22"/>
  <c r="AG95" i="22"/>
  <c r="AF95" i="22"/>
  <c r="AE95" i="22"/>
  <c r="AD95" i="22"/>
  <c r="AC95" i="22"/>
  <c r="AM94" i="22"/>
  <c r="AL94" i="22"/>
  <c r="AK94" i="22"/>
  <c r="AJ94" i="22"/>
  <c r="AI94" i="22"/>
  <c r="AH94" i="22"/>
  <c r="AG94" i="22"/>
  <c r="AF94" i="22"/>
  <c r="AE94" i="22"/>
  <c r="AD94" i="22"/>
  <c r="AC94" i="22"/>
  <c r="AM93" i="22"/>
  <c r="AL93" i="22"/>
  <c r="AK93" i="22"/>
  <c r="AJ93" i="22"/>
  <c r="AI93" i="22"/>
  <c r="AH93" i="22"/>
  <c r="AG93" i="22"/>
  <c r="AF93" i="22"/>
  <c r="AE93" i="22"/>
  <c r="AD93" i="22"/>
  <c r="AC93" i="22"/>
  <c r="AM92" i="22"/>
  <c r="AL92" i="22"/>
  <c r="AK92" i="22"/>
  <c r="AJ92" i="22"/>
  <c r="AI92" i="22"/>
  <c r="AH92" i="22"/>
  <c r="AG92" i="22"/>
  <c r="AF92" i="22"/>
  <c r="AE92" i="22"/>
  <c r="AD92" i="22"/>
  <c r="AC92" i="22"/>
  <c r="AM91" i="22"/>
  <c r="AL91" i="22"/>
  <c r="AK91" i="22"/>
  <c r="AJ91" i="22"/>
  <c r="AI91" i="22"/>
  <c r="AH91" i="22"/>
  <c r="AG91" i="22"/>
  <c r="AF91" i="22"/>
  <c r="AE91" i="22"/>
  <c r="AD91" i="22"/>
  <c r="AC91" i="22"/>
  <c r="AM90" i="22"/>
  <c r="AL90" i="22"/>
  <c r="AK90" i="22"/>
  <c r="AJ90" i="22"/>
  <c r="AI90" i="22"/>
  <c r="AH90" i="22"/>
  <c r="AG90" i="22"/>
  <c r="AF90" i="22"/>
  <c r="AE90" i="22"/>
  <c r="AD90" i="22"/>
  <c r="AC90" i="22"/>
  <c r="AM89" i="22"/>
  <c r="AL89" i="22"/>
  <c r="AK89" i="22"/>
  <c r="AJ89" i="22"/>
  <c r="AI89" i="22"/>
  <c r="AH89" i="22"/>
  <c r="AG89" i="22"/>
  <c r="AF89" i="22"/>
  <c r="AE89" i="22"/>
  <c r="AD89" i="22"/>
  <c r="AC89" i="22"/>
  <c r="AM88" i="22"/>
  <c r="AL88" i="22"/>
  <c r="AK88" i="22"/>
  <c r="AJ88" i="22"/>
  <c r="AI88" i="22"/>
  <c r="AH88" i="22"/>
  <c r="AG88" i="22"/>
  <c r="AF88" i="22"/>
  <c r="AE88" i="22"/>
  <c r="AD88" i="22"/>
  <c r="AC88" i="22"/>
  <c r="AM87" i="22"/>
  <c r="AL87" i="22"/>
  <c r="AK87" i="22"/>
  <c r="AJ87" i="22"/>
  <c r="AI87" i="22"/>
  <c r="AH87" i="22"/>
  <c r="AG87" i="22"/>
  <c r="AF87" i="22"/>
  <c r="AE87" i="22"/>
  <c r="AD87" i="22"/>
  <c r="AC87" i="22"/>
  <c r="AM86" i="22"/>
  <c r="AL86" i="22"/>
  <c r="AK86" i="22"/>
  <c r="AJ86" i="22"/>
  <c r="AI86" i="22"/>
  <c r="AH86" i="22"/>
  <c r="AG86" i="22"/>
  <c r="AF86" i="22"/>
  <c r="AE86" i="22"/>
  <c r="AD86" i="22"/>
  <c r="AC86" i="22"/>
  <c r="AM85" i="22"/>
  <c r="AL85" i="22"/>
  <c r="AK85" i="22"/>
  <c r="AJ85" i="22"/>
  <c r="AI85" i="22"/>
  <c r="AH85" i="22"/>
  <c r="AG85" i="22"/>
  <c r="AF85" i="22"/>
  <c r="AE85" i="22"/>
  <c r="AD85" i="22"/>
  <c r="AC85" i="22"/>
  <c r="AM84" i="22"/>
  <c r="AL84" i="22"/>
  <c r="AK84" i="22"/>
  <c r="AJ84" i="22"/>
  <c r="AI84" i="22"/>
  <c r="AH84" i="22"/>
  <c r="AG84" i="22"/>
  <c r="AF84" i="22"/>
  <c r="AE84" i="22"/>
  <c r="AD84" i="22"/>
  <c r="AC84" i="22"/>
  <c r="AM83" i="22"/>
  <c r="AL83" i="22"/>
  <c r="AK83" i="22"/>
  <c r="AJ83" i="22"/>
  <c r="AI83" i="22"/>
  <c r="AH83" i="22"/>
  <c r="AG83" i="22"/>
  <c r="AF83" i="22"/>
  <c r="AE83" i="22"/>
  <c r="AD83" i="22"/>
  <c r="AC83" i="22"/>
  <c r="AM75" i="22"/>
  <c r="AL75" i="22"/>
  <c r="AK75" i="22"/>
  <c r="AJ75" i="22"/>
  <c r="AI75" i="22"/>
  <c r="AH75" i="22"/>
  <c r="AG75" i="22"/>
  <c r="AF75" i="22"/>
  <c r="AE75" i="22"/>
  <c r="AD75" i="22"/>
  <c r="AC75" i="22"/>
  <c r="AM74" i="22"/>
  <c r="AL74" i="22"/>
  <c r="AK74" i="22"/>
  <c r="AJ74" i="22"/>
  <c r="AI74" i="22"/>
  <c r="AH74" i="22"/>
  <c r="AG74" i="22"/>
  <c r="AF74" i="22"/>
  <c r="AE74" i="22"/>
  <c r="AD74" i="22"/>
  <c r="AC74" i="22"/>
  <c r="AM73" i="22"/>
  <c r="AL73" i="22"/>
  <c r="AK73" i="22"/>
  <c r="AJ73" i="22"/>
  <c r="AI73" i="22"/>
  <c r="AH73" i="22"/>
  <c r="AG73" i="22"/>
  <c r="AF73" i="22"/>
  <c r="AE73" i="22"/>
  <c r="AD73" i="22"/>
  <c r="AC73" i="22"/>
  <c r="AM72" i="22"/>
  <c r="AL72" i="22"/>
  <c r="AK72" i="22"/>
  <c r="AJ72" i="22"/>
  <c r="AI72" i="22"/>
  <c r="AH72" i="22"/>
  <c r="AG72" i="22"/>
  <c r="AF72" i="22"/>
  <c r="AE72" i="22"/>
  <c r="AD72" i="22"/>
  <c r="AC72" i="22"/>
  <c r="AM71" i="22"/>
  <c r="AL71" i="22"/>
  <c r="AK71" i="22"/>
  <c r="AJ71" i="22"/>
  <c r="AI71" i="22"/>
  <c r="AH71" i="22"/>
  <c r="AG71" i="22"/>
  <c r="AF71" i="22"/>
  <c r="AE71" i="22"/>
  <c r="AD71" i="22"/>
  <c r="AC71" i="22"/>
  <c r="AM70" i="22"/>
  <c r="AL70" i="22"/>
  <c r="AK70" i="22"/>
  <c r="AJ70" i="22"/>
  <c r="AI70" i="22"/>
  <c r="AH70" i="22"/>
  <c r="AG70" i="22"/>
  <c r="AF70" i="22"/>
  <c r="AE70" i="22"/>
  <c r="AD70" i="22"/>
  <c r="AC70" i="22"/>
  <c r="AM69" i="22"/>
  <c r="AL69" i="22"/>
  <c r="AK69" i="22"/>
  <c r="AJ69" i="22"/>
  <c r="AI69" i="22"/>
  <c r="AH69" i="22"/>
  <c r="AG69" i="22"/>
  <c r="AF69" i="22"/>
  <c r="AE69" i="22"/>
  <c r="AD69" i="22"/>
  <c r="AC69" i="22"/>
  <c r="AM68" i="22"/>
  <c r="AL68" i="22"/>
  <c r="AK68" i="22"/>
  <c r="AJ68" i="22"/>
  <c r="AI68" i="22"/>
  <c r="AH68" i="22"/>
  <c r="AG68" i="22"/>
  <c r="AF68" i="22"/>
  <c r="AE68" i="22"/>
  <c r="AD68" i="22"/>
  <c r="AC68" i="22"/>
  <c r="AM67" i="22"/>
  <c r="AL67" i="22"/>
  <c r="AK67" i="22"/>
  <c r="AJ67" i="22"/>
  <c r="AI67" i="22"/>
  <c r="AH67" i="22"/>
  <c r="AG67" i="22"/>
  <c r="AF67" i="22"/>
  <c r="AE67" i="22"/>
  <c r="AD67" i="22"/>
  <c r="AC67" i="22"/>
  <c r="AM66" i="22"/>
  <c r="AL66" i="22"/>
  <c r="AK66" i="22"/>
  <c r="AJ66" i="22"/>
  <c r="AI66" i="22"/>
  <c r="AH66" i="22"/>
  <c r="AG66" i="22"/>
  <c r="AF66" i="22"/>
  <c r="AE66" i="22"/>
  <c r="AD66" i="22"/>
  <c r="AC66" i="22"/>
  <c r="AM65" i="22"/>
  <c r="AL65" i="22"/>
  <c r="AK65" i="22"/>
  <c r="AJ65" i="22"/>
  <c r="AI65" i="22"/>
  <c r="AH65" i="22"/>
  <c r="AG65" i="22"/>
  <c r="AF65" i="22"/>
  <c r="AE65" i="22"/>
  <c r="AD65" i="22"/>
  <c r="AC65" i="22"/>
  <c r="AM64" i="22"/>
  <c r="AL64" i="22"/>
  <c r="AK64" i="22"/>
  <c r="AJ64" i="22"/>
  <c r="AI64" i="22"/>
  <c r="AH64" i="22"/>
  <c r="AG64" i="22"/>
  <c r="AF64" i="22"/>
  <c r="AE64" i="22"/>
  <c r="AD64" i="22"/>
  <c r="AC64" i="22"/>
  <c r="AM63" i="22"/>
  <c r="AL63" i="22"/>
  <c r="AK63" i="22"/>
  <c r="AJ63" i="22"/>
  <c r="AI63" i="22"/>
  <c r="AH63" i="22"/>
  <c r="AG63" i="22"/>
  <c r="AF63" i="22"/>
  <c r="AE63" i="22"/>
  <c r="AD63" i="22"/>
  <c r="AC63" i="22"/>
  <c r="AM62" i="22"/>
  <c r="AL62" i="22"/>
  <c r="AK62" i="22"/>
  <c r="AJ62" i="22"/>
  <c r="AI62" i="22"/>
  <c r="AH62" i="22"/>
  <c r="AG62" i="22"/>
  <c r="AF62" i="22"/>
  <c r="AE62" i="22"/>
  <c r="AD62" i="22"/>
  <c r="AC62" i="22"/>
  <c r="AM61" i="22"/>
  <c r="AL61" i="22"/>
  <c r="AK61" i="22"/>
  <c r="AJ61" i="22"/>
  <c r="AI61" i="22"/>
  <c r="AH61" i="22"/>
  <c r="AG61" i="22"/>
  <c r="AF61" i="22"/>
  <c r="AE61" i="22"/>
  <c r="AD61" i="22"/>
  <c r="AC61" i="22"/>
  <c r="AM60" i="22"/>
  <c r="AL60" i="22"/>
  <c r="AK60" i="22"/>
  <c r="AJ60" i="22"/>
  <c r="AI60" i="22"/>
  <c r="AH60" i="22"/>
  <c r="AG60" i="22"/>
  <c r="AF60" i="22"/>
  <c r="AE60" i="22"/>
  <c r="AD60" i="22"/>
  <c r="AC60" i="22"/>
  <c r="AM59" i="22"/>
  <c r="AL59" i="22"/>
  <c r="AK59" i="22"/>
  <c r="AJ59" i="22"/>
  <c r="AI59" i="22"/>
  <c r="AH59" i="22"/>
  <c r="AG59" i="22"/>
  <c r="AF59" i="22"/>
  <c r="AE59" i="22"/>
  <c r="AD59" i="22"/>
  <c r="AC59" i="22"/>
  <c r="AM58" i="22"/>
  <c r="AL58" i="22"/>
  <c r="AK58" i="22"/>
  <c r="AJ58" i="22"/>
  <c r="AI58" i="22"/>
  <c r="AH58" i="22"/>
  <c r="AG58" i="22"/>
  <c r="AF58" i="22"/>
  <c r="AE58" i="22"/>
  <c r="AD58" i="22"/>
  <c r="AC58" i="22"/>
  <c r="AM57" i="22"/>
  <c r="AL57" i="22"/>
  <c r="AK57" i="22"/>
  <c r="AJ57" i="22"/>
  <c r="AI57" i="22"/>
  <c r="AH57" i="22"/>
  <c r="AG57" i="22"/>
  <c r="AF57" i="22"/>
  <c r="AE57" i="22"/>
  <c r="AD57" i="22"/>
  <c r="AC57" i="22"/>
  <c r="Z75" i="22"/>
  <c r="Y75" i="22"/>
  <c r="X75" i="22"/>
  <c r="W75" i="22"/>
  <c r="V75" i="22"/>
  <c r="U75" i="22"/>
  <c r="T75" i="22"/>
  <c r="S75" i="22"/>
  <c r="R75" i="22"/>
  <c r="Q75" i="22"/>
  <c r="P75" i="22"/>
  <c r="Z74" i="22"/>
  <c r="Y74" i="22"/>
  <c r="X74" i="22"/>
  <c r="W74" i="22"/>
  <c r="V74" i="22"/>
  <c r="U74" i="22"/>
  <c r="T74" i="22"/>
  <c r="S74" i="22"/>
  <c r="R74" i="22"/>
  <c r="Q74" i="22"/>
  <c r="P74" i="22"/>
  <c r="Z73" i="22"/>
  <c r="Y73" i="22"/>
  <c r="X73" i="22"/>
  <c r="W73" i="22"/>
  <c r="V73" i="22"/>
  <c r="U73" i="22"/>
  <c r="T73" i="22"/>
  <c r="S73" i="22"/>
  <c r="R73" i="22"/>
  <c r="Q73" i="22"/>
  <c r="P73" i="22"/>
  <c r="Z72" i="22"/>
  <c r="Y72" i="22"/>
  <c r="X72" i="22"/>
  <c r="W72" i="22"/>
  <c r="V72" i="22"/>
  <c r="U72" i="22"/>
  <c r="T72" i="22"/>
  <c r="S72" i="22"/>
  <c r="R72" i="22"/>
  <c r="Q72" i="22"/>
  <c r="P72" i="22"/>
  <c r="Z71" i="22"/>
  <c r="Y71" i="22"/>
  <c r="X71" i="22"/>
  <c r="W71" i="22"/>
  <c r="V71" i="22"/>
  <c r="U71" i="22"/>
  <c r="T71" i="22"/>
  <c r="S71" i="22"/>
  <c r="R71" i="22"/>
  <c r="Q71" i="22"/>
  <c r="P71" i="22"/>
  <c r="Z70" i="22"/>
  <c r="Y70" i="22"/>
  <c r="X70" i="22"/>
  <c r="W70" i="22"/>
  <c r="V70" i="22"/>
  <c r="U70" i="22"/>
  <c r="T70" i="22"/>
  <c r="S70" i="22"/>
  <c r="R70" i="22"/>
  <c r="Q70" i="22"/>
  <c r="P70" i="22"/>
  <c r="Z69" i="22"/>
  <c r="Y69" i="22"/>
  <c r="X69" i="22"/>
  <c r="W69" i="22"/>
  <c r="V69" i="22"/>
  <c r="U69" i="22"/>
  <c r="T69" i="22"/>
  <c r="S69" i="22"/>
  <c r="R69" i="22"/>
  <c r="Q69" i="22"/>
  <c r="P69" i="22"/>
  <c r="Z68" i="22"/>
  <c r="Y68" i="22"/>
  <c r="X68" i="22"/>
  <c r="W68" i="22"/>
  <c r="V68" i="22"/>
  <c r="U68" i="22"/>
  <c r="T68" i="22"/>
  <c r="S68" i="22"/>
  <c r="R68" i="22"/>
  <c r="Q68" i="22"/>
  <c r="P68" i="22"/>
  <c r="Z67" i="22"/>
  <c r="Y67" i="22"/>
  <c r="X67" i="22"/>
  <c r="W67" i="22"/>
  <c r="V67" i="22"/>
  <c r="U67" i="22"/>
  <c r="T67" i="22"/>
  <c r="S67" i="22"/>
  <c r="R67" i="22"/>
  <c r="Q67" i="22"/>
  <c r="P67" i="22"/>
  <c r="Z66" i="22"/>
  <c r="Y66" i="22"/>
  <c r="X66" i="22"/>
  <c r="W66" i="22"/>
  <c r="V66" i="22"/>
  <c r="U66" i="22"/>
  <c r="T66" i="22"/>
  <c r="S66" i="22"/>
  <c r="R66" i="22"/>
  <c r="Q66" i="22"/>
  <c r="P66" i="22"/>
  <c r="Z65" i="22"/>
  <c r="Y65" i="22"/>
  <c r="X65" i="22"/>
  <c r="W65" i="22"/>
  <c r="V65" i="22"/>
  <c r="U65" i="22"/>
  <c r="T65" i="22"/>
  <c r="S65" i="22"/>
  <c r="R65" i="22"/>
  <c r="Q65" i="22"/>
  <c r="P65" i="22"/>
  <c r="Z64" i="22"/>
  <c r="Y64" i="22"/>
  <c r="X64" i="22"/>
  <c r="W64" i="22"/>
  <c r="V64" i="22"/>
  <c r="U64" i="22"/>
  <c r="T64" i="22"/>
  <c r="S64" i="22"/>
  <c r="R64" i="22"/>
  <c r="Q64" i="22"/>
  <c r="P64" i="22"/>
  <c r="Z63" i="22"/>
  <c r="Y63" i="22"/>
  <c r="X63" i="22"/>
  <c r="W63" i="22"/>
  <c r="V63" i="22"/>
  <c r="U63" i="22"/>
  <c r="T63" i="22"/>
  <c r="S63" i="22"/>
  <c r="R63" i="22"/>
  <c r="Q63" i="22"/>
  <c r="P63" i="22"/>
  <c r="Z62" i="22"/>
  <c r="Y62" i="22"/>
  <c r="X62" i="22"/>
  <c r="W62" i="22"/>
  <c r="V62" i="22"/>
  <c r="U62" i="22"/>
  <c r="T62" i="22"/>
  <c r="S62" i="22"/>
  <c r="R62" i="22"/>
  <c r="Q62" i="22"/>
  <c r="P62" i="22"/>
  <c r="Z61" i="22"/>
  <c r="Y61" i="22"/>
  <c r="X61" i="22"/>
  <c r="W61" i="22"/>
  <c r="V61" i="22"/>
  <c r="U61" i="22"/>
  <c r="T61" i="22"/>
  <c r="S61" i="22"/>
  <c r="R61" i="22"/>
  <c r="Q61" i="22"/>
  <c r="P61" i="22"/>
  <c r="Z60" i="22"/>
  <c r="Y60" i="22"/>
  <c r="X60" i="22"/>
  <c r="W60" i="22"/>
  <c r="V60" i="22"/>
  <c r="U60" i="22"/>
  <c r="T60" i="22"/>
  <c r="S60" i="22"/>
  <c r="R60" i="22"/>
  <c r="Q60" i="22"/>
  <c r="P60" i="22"/>
  <c r="Z59" i="22"/>
  <c r="Y59" i="22"/>
  <c r="X59" i="22"/>
  <c r="W59" i="22"/>
  <c r="V59" i="22"/>
  <c r="U59" i="22"/>
  <c r="T59" i="22"/>
  <c r="S59" i="22"/>
  <c r="R59" i="22"/>
  <c r="Q59" i="22"/>
  <c r="P59" i="22"/>
  <c r="Z58" i="22"/>
  <c r="Y58" i="22"/>
  <c r="X58" i="22"/>
  <c r="W58" i="22"/>
  <c r="V58" i="22"/>
  <c r="U58" i="22"/>
  <c r="T58" i="22"/>
  <c r="S58" i="22"/>
  <c r="R58" i="22"/>
  <c r="Q58" i="22"/>
  <c r="P58" i="22"/>
  <c r="Z57" i="22"/>
  <c r="Y57" i="22"/>
  <c r="X57" i="22"/>
  <c r="W57" i="22"/>
  <c r="V57" i="22"/>
  <c r="U57" i="22"/>
  <c r="T57" i="22"/>
  <c r="S57" i="22"/>
  <c r="R57" i="22"/>
  <c r="Q57" i="22"/>
  <c r="P57" i="22"/>
  <c r="M75" i="22"/>
  <c r="L75" i="22"/>
  <c r="K75" i="22"/>
  <c r="J75" i="22"/>
  <c r="I75" i="22"/>
  <c r="H75" i="22"/>
  <c r="G75" i="22"/>
  <c r="F75" i="22"/>
  <c r="E75" i="22"/>
  <c r="D75" i="22"/>
  <c r="C75" i="22"/>
  <c r="M74" i="22"/>
  <c r="L74" i="22"/>
  <c r="K74" i="22"/>
  <c r="J74" i="22"/>
  <c r="I74" i="22"/>
  <c r="H74" i="22"/>
  <c r="G74" i="22"/>
  <c r="F74" i="22"/>
  <c r="E74" i="22"/>
  <c r="D74" i="22"/>
  <c r="C74" i="22"/>
  <c r="M73" i="22"/>
  <c r="L73" i="22"/>
  <c r="K73" i="22"/>
  <c r="J73" i="22"/>
  <c r="I73" i="22"/>
  <c r="H73" i="22"/>
  <c r="G73" i="22"/>
  <c r="F73" i="22"/>
  <c r="E73" i="22"/>
  <c r="D73" i="22"/>
  <c r="C73" i="22"/>
  <c r="M72" i="22"/>
  <c r="L72" i="22"/>
  <c r="K72" i="22"/>
  <c r="J72" i="22"/>
  <c r="I72" i="22"/>
  <c r="H72" i="22"/>
  <c r="G72" i="22"/>
  <c r="F72" i="22"/>
  <c r="E72" i="22"/>
  <c r="D72" i="22"/>
  <c r="C72" i="22"/>
  <c r="M71" i="22"/>
  <c r="L71" i="22"/>
  <c r="K71" i="22"/>
  <c r="J71" i="22"/>
  <c r="I71" i="22"/>
  <c r="H71" i="22"/>
  <c r="G71" i="22"/>
  <c r="F71" i="22"/>
  <c r="E71" i="22"/>
  <c r="D71" i="22"/>
  <c r="C71" i="22"/>
  <c r="M70" i="22"/>
  <c r="L70" i="22"/>
  <c r="K70" i="22"/>
  <c r="J70" i="22"/>
  <c r="I70" i="22"/>
  <c r="H70" i="22"/>
  <c r="G70" i="22"/>
  <c r="F70" i="22"/>
  <c r="E70" i="22"/>
  <c r="D70" i="22"/>
  <c r="C70" i="22"/>
  <c r="M69" i="22"/>
  <c r="L69" i="22"/>
  <c r="K69" i="22"/>
  <c r="J69" i="22"/>
  <c r="I69" i="22"/>
  <c r="H69" i="22"/>
  <c r="G69" i="22"/>
  <c r="F69" i="22"/>
  <c r="E69" i="22"/>
  <c r="D69" i="22"/>
  <c r="C69" i="22"/>
  <c r="M68" i="22"/>
  <c r="L68" i="22"/>
  <c r="K68" i="22"/>
  <c r="J68" i="22"/>
  <c r="I68" i="22"/>
  <c r="H68" i="22"/>
  <c r="G68" i="22"/>
  <c r="F68" i="22"/>
  <c r="E68" i="22"/>
  <c r="D68" i="22"/>
  <c r="C68" i="22"/>
  <c r="M67" i="22"/>
  <c r="L67" i="22"/>
  <c r="K67" i="22"/>
  <c r="J67" i="22"/>
  <c r="I67" i="22"/>
  <c r="H67" i="22"/>
  <c r="G67" i="22"/>
  <c r="F67" i="22"/>
  <c r="E67" i="22"/>
  <c r="D67" i="22"/>
  <c r="C67" i="22"/>
  <c r="M66" i="22"/>
  <c r="L66" i="22"/>
  <c r="K66" i="22"/>
  <c r="J66" i="22"/>
  <c r="I66" i="22"/>
  <c r="H66" i="22"/>
  <c r="G66" i="22"/>
  <c r="F66" i="22"/>
  <c r="E66" i="22"/>
  <c r="D66" i="22"/>
  <c r="C66" i="22"/>
  <c r="M65" i="22"/>
  <c r="L65" i="22"/>
  <c r="K65" i="22"/>
  <c r="J65" i="22"/>
  <c r="I65" i="22"/>
  <c r="H65" i="22"/>
  <c r="G65" i="22"/>
  <c r="F65" i="22"/>
  <c r="E65" i="22"/>
  <c r="D65" i="22"/>
  <c r="C65" i="22"/>
  <c r="M64" i="22"/>
  <c r="L64" i="22"/>
  <c r="K64" i="22"/>
  <c r="J64" i="22"/>
  <c r="I64" i="22"/>
  <c r="H64" i="22"/>
  <c r="G64" i="22"/>
  <c r="F64" i="22"/>
  <c r="E64" i="22"/>
  <c r="D64" i="22"/>
  <c r="C64" i="22"/>
  <c r="M63" i="22"/>
  <c r="L63" i="22"/>
  <c r="K63" i="22"/>
  <c r="J63" i="22"/>
  <c r="I63" i="22"/>
  <c r="H63" i="22"/>
  <c r="G63" i="22"/>
  <c r="F63" i="22"/>
  <c r="E63" i="22"/>
  <c r="D63" i="22"/>
  <c r="C63" i="22"/>
  <c r="M62" i="22"/>
  <c r="L62" i="22"/>
  <c r="K62" i="22"/>
  <c r="J62" i="22"/>
  <c r="I62" i="22"/>
  <c r="H62" i="22"/>
  <c r="G62" i="22"/>
  <c r="F62" i="22"/>
  <c r="E62" i="22"/>
  <c r="D62" i="22"/>
  <c r="C62" i="22"/>
  <c r="M61" i="22"/>
  <c r="L61" i="22"/>
  <c r="K61" i="22"/>
  <c r="J61" i="22"/>
  <c r="I61" i="22"/>
  <c r="H61" i="22"/>
  <c r="G61" i="22"/>
  <c r="F61" i="22"/>
  <c r="E61" i="22"/>
  <c r="D61" i="22"/>
  <c r="C61" i="22"/>
  <c r="M60" i="22"/>
  <c r="L60" i="22"/>
  <c r="K60" i="22"/>
  <c r="J60" i="22"/>
  <c r="I60" i="22"/>
  <c r="H60" i="22"/>
  <c r="G60" i="22"/>
  <c r="F60" i="22"/>
  <c r="E60" i="22"/>
  <c r="D60" i="22"/>
  <c r="C60" i="22"/>
  <c r="M59" i="22"/>
  <c r="L59" i="22"/>
  <c r="K59" i="22"/>
  <c r="J59" i="22"/>
  <c r="I59" i="22"/>
  <c r="H59" i="22"/>
  <c r="G59" i="22"/>
  <c r="F59" i="22"/>
  <c r="E59" i="22"/>
  <c r="D59" i="22"/>
  <c r="C59" i="22"/>
  <c r="M58" i="22"/>
  <c r="L58" i="22"/>
  <c r="K58" i="22"/>
  <c r="J58" i="22"/>
  <c r="I58" i="22"/>
  <c r="H58" i="22"/>
  <c r="G58" i="22"/>
  <c r="F58" i="22"/>
  <c r="E58" i="22"/>
  <c r="D58" i="22"/>
  <c r="C58" i="22"/>
  <c r="M57" i="22"/>
  <c r="L57" i="22"/>
  <c r="K57" i="22"/>
  <c r="J57" i="22"/>
  <c r="I57" i="22"/>
  <c r="H57" i="22"/>
  <c r="G57" i="22"/>
  <c r="F57" i="22"/>
  <c r="E57" i="22"/>
  <c r="D57" i="22"/>
  <c r="C57" i="22"/>
  <c r="M48" i="22"/>
  <c r="L48" i="22"/>
  <c r="K48" i="22"/>
  <c r="J48" i="22"/>
  <c r="I48" i="22"/>
  <c r="H48" i="22"/>
  <c r="G48" i="22"/>
  <c r="F48" i="22"/>
  <c r="E48" i="22"/>
  <c r="D48" i="22"/>
  <c r="C48" i="22"/>
  <c r="M47" i="22"/>
  <c r="L47" i="22"/>
  <c r="K47" i="22"/>
  <c r="J47" i="22"/>
  <c r="I47" i="22"/>
  <c r="H47" i="22"/>
  <c r="G47" i="22"/>
  <c r="F47" i="22"/>
  <c r="E47" i="22"/>
  <c r="D47" i="22"/>
  <c r="C47" i="22"/>
  <c r="M46" i="22"/>
  <c r="L46" i="22"/>
  <c r="K46" i="22"/>
  <c r="J46" i="22"/>
  <c r="I46" i="22"/>
  <c r="H46" i="22"/>
  <c r="G46" i="22"/>
  <c r="F46" i="22"/>
  <c r="E46" i="22"/>
  <c r="D46" i="22"/>
  <c r="C46" i="22"/>
  <c r="M45" i="22"/>
  <c r="L45" i="22"/>
  <c r="K45" i="22"/>
  <c r="J45" i="22"/>
  <c r="I45" i="22"/>
  <c r="H45" i="22"/>
  <c r="G45" i="22"/>
  <c r="F45" i="22"/>
  <c r="E45" i="22"/>
  <c r="D45" i="22"/>
  <c r="C45" i="22"/>
  <c r="M44" i="22"/>
  <c r="L44" i="22"/>
  <c r="K44" i="22"/>
  <c r="J44" i="22"/>
  <c r="I44" i="22"/>
  <c r="H44" i="22"/>
  <c r="G44" i="22"/>
  <c r="F44" i="22"/>
  <c r="E44" i="22"/>
  <c r="D44" i="22"/>
  <c r="C44" i="22"/>
  <c r="M43" i="22"/>
  <c r="L43" i="22"/>
  <c r="K43" i="22"/>
  <c r="J43" i="22"/>
  <c r="I43" i="22"/>
  <c r="H43" i="22"/>
  <c r="G43" i="22"/>
  <c r="F43" i="22"/>
  <c r="E43" i="22"/>
  <c r="D43" i="22"/>
  <c r="C43" i="22"/>
  <c r="M42" i="22"/>
  <c r="L42" i="22"/>
  <c r="K42" i="22"/>
  <c r="J42" i="22"/>
  <c r="I42" i="22"/>
  <c r="H42" i="22"/>
  <c r="G42" i="22"/>
  <c r="F42" i="22"/>
  <c r="E42" i="22"/>
  <c r="D42" i="22"/>
  <c r="C42" i="22"/>
  <c r="M41" i="22"/>
  <c r="L41" i="22"/>
  <c r="K41" i="22"/>
  <c r="J41" i="22"/>
  <c r="I41" i="22"/>
  <c r="H41" i="22"/>
  <c r="G41" i="22"/>
  <c r="F41" i="22"/>
  <c r="E41" i="22"/>
  <c r="D41" i="22"/>
  <c r="C41" i="22"/>
  <c r="M40" i="22"/>
  <c r="L40" i="22"/>
  <c r="K40" i="22"/>
  <c r="J40" i="22"/>
  <c r="I40" i="22"/>
  <c r="H40" i="22"/>
  <c r="G40" i="22"/>
  <c r="F40" i="22"/>
  <c r="E40" i="22"/>
  <c r="D40" i="22"/>
  <c r="C40" i="22"/>
  <c r="M39" i="22"/>
  <c r="L39" i="22"/>
  <c r="K39" i="22"/>
  <c r="J39" i="22"/>
  <c r="I39" i="22"/>
  <c r="H39" i="22"/>
  <c r="G39" i="22"/>
  <c r="F39" i="22"/>
  <c r="E39" i="22"/>
  <c r="D39" i="22"/>
  <c r="C39" i="22"/>
  <c r="M38" i="22"/>
  <c r="L38" i="22"/>
  <c r="K38" i="22"/>
  <c r="J38" i="22"/>
  <c r="I38" i="22"/>
  <c r="H38" i="22"/>
  <c r="G38" i="22"/>
  <c r="F38" i="22"/>
  <c r="E38" i="22"/>
  <c r="D38" i="22"/>
  <c r="C38" i="22"/>
  <c r="M37" i="22"/>
  <c r="L37" i="22"/>
  <c r="K37" i="22"/>
  <c r="J37" i="22"/>
  <c r="I37" i="22"/>
  <c r="H37" i="22"/>
  <c r="G37" i="22"/>
  <c r="F37" i="22"/>
  <c r="E37" i="22"/>
  <c r="D37" i="22"/>
  <c r="C37" i="22"/>
  <c r="M36" i="22"/>
  <c r="L36" i="22"/>
  <c r="K36" i="22"/>
  <c r="J36" i="22"/>
  <c r="I36" i="22"/>
  <c r="H36" i="22"/>
  <c r="G36" i="22"/>
  <c r="F36" i="22"/>
  <c r="E36" i="22"/>
  <c r="D36" i="22"/>
  <c r="C36" i="22"/>
  <c r="M35" i="22"/>
  <c r="L35" i="22"/>
  <c r="K35" i="22"/>
  <c r="J35" i="22"/>
  <c r="I35" i="22"/>
  <c r="H35" i="22"/>
  <c r="G35" i="22"/>
  <c r="F35" i="22"/>
  <c r="E35" i="22"/>
  <c r="D35" i="22"/>
  <c r="C35" i="22"/>
  <c r="M34" i="22"/>
  <c r="L34" i="22"/>
  <c r="K34" i="22"/>
  <c r="J34" i="22"/>
  <c r="I34" i="22"/>
  <c r="H34" i="22"/>
  <c r="G34" i="22"/>
  <c r="F34" i="22"/>
  <c r="E34" i="22"/>
  <c r="D34" i="22"/>
  <c r="C34" i="22"/>
  <c r="M33" i="22"/>
  <c r="L33" i="22"/>
  <c r="K33" i="22"/>
  <c r="J33" i="22"/>
  <c r="I33" i="22"/>
  <c r="H33" i="22"/>
  <c r="G33" i="22"/>
  <c r="F33" i="22"/>
  <c r="E33" i="22"/>
  <c r="D33" i="22"/>
  <c r="C33" i="22"/>
  <c r="M32" i="22"/>
  <c r="L32" i="22"/>
  <c r="K32" i="22"/>
  <c r="J32" i="22"/>
  <c r="I32" i="22"/>
  <c r="H32" i="22"/>
  <c r="G32" i="22"/>
  <c r="F32" i="22"/>
  <c r="E32" i="22"/>
  <c r="D32" i="22"/>
  <c r="C32" i="22"/>
  <c r="M31" i="22"/>
  <c r="L31" i="22"/>
  <c r="K31" i="22"/>
  <c r="J31" i="22"/>
  <c r="I31" i="22"/>
  <c r="H31" i="22"/>
  <c r="G31" i="22"/>
  <c r="F31" i="22"/>
  <c r="E31" i="22"/>
  <c r="D31" i="22"/>
  <c r="C31" i="22"/>
  <c r="M30" i="22"/>
  <c r="L30" i="22"/>
  <c r="K30" i="22"/>
  <c r="J30" i="22"/>
  <c r="I30" i="22"/>
  <c r="H30" i="22"/>
  <c r="G30" i="22"/>
  <c r="F30" i="22"/>
  <c r="E30" i="22"/>
  <c r="D30" i="22"/>
  <c r="C30" i="22"/>
  <c r="Z48" i="22"/>
  <c r="Y48" i="22"/>
  <c r="X48" i="22"/>
  <c r="W48" i="22"/>
  <c r="V48" i="22"/>
  <c r="U48" i="22"/>
  <c r="T48" i="22"/>
  <c r="S48" i="22"/>
  <c r="R48" i="22"/>
  <c r="Q48" i="22"/>
  <c r="P48" i="22"/>
  <c r="Z47" i="22"/>
  <c r="Y47" i="22"/>
  <c r="X47" i="22"/>
  <c r="W47" i="22"/>
  <c r="V47" i="22"/>
  <c r="U47" i="22"/>
  <c r="T47" i="22"/>
  <c r="S47" i="22"/>
  <c r="R47" i="22"/>
  <c r="Q47" i="22"/>
  <c r="P47" i="22"/>
  <c r="Z46" i="22"/>
  <c r="Y46" i="22"/>
  <c r="X46" i="22"/>
  <c r="W46" i="22"/>
  <c r="V46" i="22"/>
  <c r="U46" i="22"/>
  <c r="T46" i="22"/>
  <c r="S46" i="22"/>
  <c r="R46" i="22"/>
  <c r="Q46" i="22"/>
  <c r="P46" i="22"/>
  <c r="Z45" i="22"/>
  <c r="Y45" i="22"/>
  <c r="X45" i="22"/>
  <c r="W45" i="22"/>
  <c r="V45" i="22"/>
  <c r="U45" i="22"/>
  <c r="T45" i="22"/>
  <c r="S45" i="22"/>
  <c r="R45" i="22"/>
  <c r="Q45" i="22"/>
  <c r="P45" i="22"/>
  <c r="Z44" i="22"/>
  <c r="Y44" i="22"/>
  <c r="X44" i="22"/>
  <c r="W44" i="22"/>
  <c r="V44" i="22"/>
  <c r="U44" i="22"/>
  <c r="T44" i="22"/>
  <c r="S44" i="22"/>
  <c r="R44" i="22"/>
  <c r="Q44" i="22"/>
  <c r="P44" i="22"/>
  <c r="Z43" i="22"/>
  <c r="Y43" i="22"/>
  <c r="X43" i="22"/>
  <c r="W43" i="22"/>
  <c r="V43" i="22"/>
  <c r="U43" i="22"/>
  <c r="T43" i="22"/>
  <c r="S43" i="22"/>
  <c r="R43" i="22"/>
  <c r="Q43" i="22"/>
  <c r="P43" i="22"/>
  <c r="Z42" i="22"/>
  <c r="Y42" i="22"/>
  <c r="X42" i="22"/>
  <c r="W42" i="22"/>
  <c r="V42" i="22"/>
  <c r="U42" i="22"/>
  <c r="T42" i="22"/>
  <c r="S42" i="22"/>
  <c r="R42" i="22"/>
  <c r="Q42" i="22"/>
  <c r="P42" i="22"/>
  <c r="Z41" i="22"/>
  <c r="Y41" i="22"/>
  <c r="X41" i="22"/>
  <c r="W41" i="22"/>
  <c r="V41" i="22"/>
  <c r="U41" i="22"/>
  <c r="T41" i="22"/>
  <c r="S41" i="22"/>
  <c r="R41" i="22"/>
  <c r="Q41" i="22"/>
  <c r="P41" i="22"/>
  <c r="Z40" i="22"/>
  <c r="Y40" i="22"/>
  <c r="X40" i="22"/>
  <c r="W40" i="22"/>
  <c r="V40" i="22"/>
  <c r="U40" i="22"/>
  <c r="T40" i="22"/>
  <c r="S40" i="22"/>
  <c r="R40" i="22"/>
  <c r="Q40" i="22"/>
  <c r="P40" i="22"/>
  <c r="Z39" i="22"/>
  <c r="Y39" i="22"/>
  <c r="X39" i="22"/>
  <c r="W39" i="22"/>
  <c r="V39" i="22"/>
  <c r="U39" i="22"/>
  <c r="T39" i="22"/>
  <c r="S39" i="22"/>
  <c r="R39" i="22"/>
  <c r="Q39" i="22"/>
  <c r="P39" i="22"/>
  <c r="Z38" i="22"/>
  <c r="Y38" i="22"/>
  <c r="X38" i="22"/>
  <c r="W38" i="22"/>
  <c r="V38" i="22"/>
  <c r="U38" i="22"/>
  <c r="T38" i="22"/>
  <c r="S38" i="22"/>
  <c r="R38" i="22"/>
  <c r="Q38" i="22"/>
  <c r="P38" i="22"/>
  <c r="Z37" i="22"/>
  <c r="Y37" i="22"/>
  <c r="X37" i="22"/>
  <c r="W37" i="22"/>
  <c r="V37" i="22"/>
  <c r="U37" i="22"/>
  <c r="T37" i="22"/>
  <c r="S37" i="22"/>
  <c r="R37" i="22"/>
  <c r="Q37" i="22"/>
  <c r="P37" i="22"/>
  <c r="Z36" i="22"/>
  <c r="Y36" i="22"/>
  <c r="X36" i="22"/>
  <c r="W36" i="22"/>
  <c r="V36" i="22"/>
  <c r="U36" i="22"/>
  <c r="T36" i="22"/>
  <c r="S36" i="22"/>
  <c r="R36" i="22"/>
  <c r="Q36" i="22"/>
  <c r="P36" i="22"/>
  <c r="Z35" i="22"/>
  <c r="Y35" i="22"/>
  <c r="X35" i="22"/>
  <c r="W35" i="22"/>
  <c r="V35" i="22"/>
  <c r="U35" i="22"/>
  <c r="T35" i="22"/>
  <c r="S35" i="22"/>
  <c r="R35" i="22"/>
  <c r="Q35" i="22"/>
  <c r="P35" i="22"/>
  <c r="Z34" i="22"/>
  <c r="Y34" i="22"/>
  <c r="X34" i="22"/>
  <c r="W34" i="22"/>
  <c r="V34" i="22"/>
  <c r="U34" i="22"/>
  <c r="T34" i="22"/>
  <c r="S34" i="22"/>
  <c r="R34" i="22"/>
  <c r="Q34" i="22"/>
  <c r="P34" i="22"/>
  <c r="Z33" i="22"/>
  <c r="Y33" i="22"/>
  <c r="X33" i="22"/>
  <c r="W33" i="22"/>
  <c r="V33" i="22"/>
  <c r="U33" i="22"/>
  <c r="T33" i="22"/>
  <c r="S33" i="22"/>
  <c r="R33" i="22"/>
  <c r="Q33" i="22"/>
  <c r="P33" i="22"/>
  <c r="Z32" i="22"/>
  <c r="Y32" i="22"/>
  <c r="X32" i="22"/>
  <c r="W32" i="22"/>
  <c r="V32" i="22"/>
  <c r="U32" i="22"/>
  <c r="T32" i="22"/>
  <c r="S32" i="22"/>
  <c r="R32" i="22"/>
  <c r="Q32" i="22"/>
  <c r="P32" i="22"/>
  <c r="Z31" i="22"/>
  <c r="Y31" i="22"/>
  <c r="X31" i="22"/>
  <c r="W31" i="22"/>
  <c r="V31" i="22"/>
  <c r="U31" i="22"/>
  <c r="T31" i="22"/>
  <c r="S31" i="22"/>
  <c r="R31" i="22"/>
  <c r="Q31" i="22"/>
  <c r="P31" i="22"/>
  <c r="Z30" i="22"/>
  <c r="Y30" i="22"/>
  <c r="X30" i="22"/>
  <c r="W30" i="22"/>
  <c r="V30" i="22"/>
  <c r="U30" i="22"/>
  <c r="T30" i="22"/>
  <c r="S30" i="22"/>
  <c r="R30" i="22"/>
  <c r="Q30" i="22"/>
  <c r="P30" i="22"/>
  <c r="AM48" i="22"/>
  <c r="AL48" i="22"/>
  <c r="AK48" i="22"/>
  <c r="AJ48" i="22"/>
  <c r="AI48" i="22"/>
  <c r="AH48" i="22"/>
  <c r="AG48" i="22"/>
  <c r="AF48" i="22"/>
  <c r="AE48" i="22"/>
  <c r="AD48" i="22"/>
  <c r="AC48" i="22"/>
  <c r="AM47" i="22"/>
  <c r="AL47" i="22"/>
  <c r="AK47" i="22"/>
  <c r="AJ47" i="22"/>
  <c r="AI47" i="22"/>
  <c r="AH47" i="22"/>
  <c r="AG47" i="22"/>
  <c r="AF47" i="22"/>
  <c r="AE47" i="22"/>
  <c r="AD47" i="22"/>
  <c r="AC47" i="22"/>
  <c r="AM46" i="22"/>
  <c r="AL46" i="22"/>
  <c r="AK46" i="22"/>
  <c r="AJ46" i="22"/>
  <c r="AI46" i="22"/>
  <c r="AH46" i="22"/>
  <c r="AG46" i="22"/>
  <c r="AF46" i="22"/>
  <c r="AE46" i="22"/>
  <c r="AD46" i="22"/>
  <c r="AC46" i="22"/>
  <c r="AM45" i="22"/>
  <c r="AL45" i="22"/>
  <c r="AK45" i="22"/>
  <c r="AJ45" i="22"/>
  <c r="AI45" i="22"/>
  <c r="AH45" i="22"/>
  <c r="AG45" i="22"/>
  <c r="AF45" i="22"/>
  <c r="AE45" i="22"/>
  <c r="AD45" i="22"/>
  <c r="AC45" i="22"/>
  <c r="AM44" i="22"/>
  <c r="AL44" i="22"/>
  <c r="AK44" i="22"/>
  <c r="AJ44" i="22"/>
  <c r="AI44" i="22"/>
  <c r="AH44" i="22"/>
  <c r="AG44" i="22"/>
  <c r="AF44" i="22"/>
  <c r="AE44" i="22"/>
  <c r="AD44" i="22"/>
  <c r="AC44" i="22"/>
  <c r="AM43" i="22"/>
  <c r="AL43" i="22"/>
  <c r="AK43" i="22"/>
  <c r="AJ43" i="22"/>
  <c r="AI43" i="22"/>
  <c r="AH43" i="22"/>
  <c r="AG43" i="22"/>
  <c r="AF43" i="22"/>
  <c r="AE43" i="22"/>
  <c r="AD43" i="22"/>
  <c r="AC43" i="22"/>
  <c r="AM42" i="22"/>
  <c r="AL42" i="22"/>
  <c r="AK42" i="22"/>
  <c r="AJ42" i="22"/>
  <c r="AI42" i="22"/>
  <c r="AH42" i="22"/>
  <c r="AG42" i="22"/>
  <c r="AF42" i="22"/>
  <c r="AE42" i="22"/>
  <c r="AD42" i="22"/>
  <c r="AC42" i="22"/>
  <c r="AM41" i="22"/>
  <c r="AL41" i="22"/>
  <c r="AK41" i="22"/>
  <c r="AJ41" i="22"/>
  <c r="AI41" i="22"/>
  <c r="AH41" i="22"/>
  <c r="AG41" i="22"/>
  <c r="AF41" i="22"/>
  <c r="AE41" i="22"/>
  <c r="AD41" i="22"/>
  <c r="AC41" i="22"/>
  <c r="AM40" i="22"/>
  <c r="AL40" i="22"/>
  <c r="AK40" i="22"/>
  <c r="AJ40" i="22"/>
  <c r="AI40" i="22"/>
  <c r="AH40" i="22"/>
  <c r="AG40" i="22"/>
  <c r="AF40" i="22"/>
  <c r="AE40" i="22"/>
  <c r="AD40" i="22"/>
  <c r="AC40" i="22"/>
  <c r="AM39" i="22"/>
  <c r="AL39" i="22"/>
  <c r="AK39" i="22"/>
  <c r="AJ39" i="22"/>
  <c r="AI39" i="22"/>
  <c r="AH39" i="22"/>
  <c r="AG39" i="22"/>
  <c r="AF39" i="22"/>
  <c r="AE39" i="22"/>
  <c r="AD39" i="22"/>
  <c r="AC39" i="22"/>
  <c r="AM38" i="22"/>
  <c r="AL38" i="22"/>
  <c r="AK38" i="22"/>
  <c r="AJ38" i="22"/>
  <c r="AI38" i="22"/>
  <c r="AH38" i="22"/>
  <c r="AG38" i="22"/>
  <c r="AF38" i="22"/>
  <c r="AE38" i="22"/>
  <c r="AD38" i="22"/>
  <c r="AC38" i="22"/>
  <c r="AM37" i="22"/>
  <c r="AL37" i="22"/>
  <c r="AK37" i="22"/>
  <c r="AJ37" i="22"/>
  <c r="AI37" i="22"/>
  <c r="AH37" i="22"/>
  <c r="AG37" i="22"/>
  <c r="AF37" i="22"/>
  <c r="AE37" i="22"/>
  <c r="AD37" i="22"/>
  <c r="AC37" i="22"/>
  <c r="AM36" i="22"/>
  <c r="AL36" i="22"/>
  <c r="AK36" i="22"/>
  <c r="AJ36" i="22"/>
  <c r="AI36" i="22"/>
  <c r="AH36" i="22"/>
  <c r="AG36" i="22"/>
  <c r="AF36" i="22"/>
  <c r="AE36" i="22"/>
  <c r="AD36" i="22"/>
  <c r="AC36" i="22"/>
  <c r="AM35" i="22"/>
  <c r="AL35" i="22"/>
  <c r="AK35" i="22"/>
  <c r="AJ35" i="22"/>
  <c r="AI35" i="22"/>
  <c r="AH35" i="22"/>
  <c r="AG35" i="22"/>
  <c r="AF35" i="22"/>
  <c r="AE35" i="22"/>
  <c r="AD35" i="22"/>
  <c r="AC35" i="22"/>
  <c r="AM34" i="22"/>
  <c r="AL34" i="22"/>
  <c r="AK34" i="22"/>
  <c r="AJ34" i="22"/>
  <c r="AI34" i="22"/>
  <c r="AH34" i="22"/>
  <c r="AG34" i="22"/>
  <c r="AF34" i="22"/>
  <c r="AE34" i="22"/>
  <c r="AD34" i="22"/>
  <c r="AC34" i="22"/>
  <c r="AM33" i="22"/>
  <c r="AL33" i="22"/>
  <c r="AK33" i="22"/>
  <c r="AJ33" i="22"/>
  <c r="AI33" i="22"/>
  <c r="AH33" i="22"/>
  <c r="AG33" i="22"/>
  <c r="AF33" i="22"/>
  <c r="AE33" i="22"/>
  <c r="AD33" i="22"/>
  <c r="AC33" i="22"/>
  <c r="AM32" i="22"/>
  <c r="AL32" i="22"/>
  <c r="AK32" i="22"/>
  <c r="AJ32" i="22"/>
  <c r="AI32" i="22"/>
  <c r="AH32" i="22"/>
  <c r="AG32" i="22"/>
  <c r="AF32" i="22"/>
  <c r="AE32" i="22"/>
  <c r="AD32" i="22"/>
  <c r="AC32" i="22"/>
  <c r="AM31" i="22"/>
  <c r="AL31" i="22"/>
  <c r="AK31" i="22"/>
  <c r="AJ31" i="22"/>
  <c r="AI31" i="22"/>
  <c r="AH31" i="22"/>
  <c r="AG31" i="22"/>
  <c r="AF31" i="22"/>
  <c r="AE31" i="22"/>
  <c r="AD31" i="22"/>
  <c r="AC31" i="22"/>
  <c r="AM30" i="22"/>
  <c r="AL30" i="22"/>
  <c r="AK30" i="22"/>
  <c r="AJ30" i="22"/>
  <c r="AI30" i="22"/>
  <c r="AH30" i="22"/>
  <c r="AG30" i="22"/>
  <c r="AF30" i="22"/>
  <c r="AE30" i="22"/>
  <c r="AD30" i="22"/>
  <c r="AC30" i="22"/>
  <c r="AM22" i="22"/>
  <c r="AL22" i="22"/>
  <c r="AK22" i="22"/>
  <c r="AJ22" i="22"/>
  <c r="AI22" i="22"/>
  <c r="AH22" i="22"/>
  <c r="AG22" i="22"/>
  <c r="AF22" i="22"/>
  <c r="AE22" i="22"/>
  <c r="AD22" i="22"/>
  <c r="AC22" i="22"/>
  <c r="AM21" i="22"/>
  <c r="AL21" i="22"/>
  <c r="AK21" i="22"/>
  <c r="AJ21" i="22"/>
  <c r="AI21" i="22"/>
  <c r="AH21" i="22"/>
  <c r="AG21" i="22"/>
  <c r="AF21" i="22"/>
  <c r="AE21" i="22"/>
  <c r="AD21" i="22"/>
  <c r="AC21" i="22"/>
  <c r="AM20" i="22"/>
  <c r="AL20" i="22"/>
  <c r="AK20" i="22"/>
  <c r="AJ20" i="22"/>
  <c r="AI20" i="22"/>
  <c r="AH20" i="22"/>
  <c r="AG20" i="22"/>
  <c r="AF20" i="22"/>
  <c r="AE20" i="22"/>
  <c r="AD20" i="22"/>
  <c r="AC20" i="22"/>
  <c r="AM19" i="22"/>
  <c r="AL19" i="22"/>
  <c r="AK19" i="22"/>
  <c r="AJ19" i="22"/>
  <c r="AI19" i="22"/>
  <c r="AH19" i="22"/>
  <c r="AG19" i="22"/>
  <c r="AF19" i="22"/>
  <c r="AE19" i="22"/>
  <c r="AD19" i="22"/>
  <c r="AC19" i="22"/>
  <c r="AM18" i="22"/>
  <c r="AL18" i="22"/>
  <c r="AK18" i="22"/>
  <c r="AJ18" i="22"/>
  <c r="AI18" i="22"/>
  <c r="AH18" i="22"/>
  <c r="AG18" i="22"/>
  <c r="AF18" i="22"/>
  <c r="AE18" i="22"/>
  <c r="AD18" i="22"/>
  <c r="AC18" i="22"/>
  <c r="AM17" i="22"/>
  <c r="AL17" i="22"/>
  <c r="AK17" i="22"/>
  <c r="AJ17" i="22"/>
  <c r="AI17" i="22"/>
  <c r="AH17" i="22"/>
  <c r="AG17" i="22"/>
  <c r="AF17" i="22"/>
  <c r="AE17" i="22"/>
  <c r="AD17" i="22"/>
  <c r="AC17" i="22"/>
  <c r="AM16" i="22"/>
  <c r="AL16" i="22"/>
  <c r="AK16" i="22"/>
  <c r="AJ16" i="22"/>
  <c r="AI16" i="22"/>
  <c r="AH16" i="22"/>
  <c r="AG16" i="22"/>
  <c r="AF16" i="22"/>
  <c r="AE16" i="22"/>
  <c r="AD16" i="22"/>
  <c r="AC16" i="22"/>
  <c r="AM15" i="22"/>
  <c r="AL15" i="22"/>
  <c r="AK15" i="22"/>
  <c r="AJ15" i="22"/>
  <c r="AI15" i="22"/>
  <c r="AH15" i="22"/>
  <c r="AG15" i="22"/>
  <c r="AF15" i="22"/>
  <c r="AE15" i="22"/>
  <c r="AD15" i="22"/>
  <c r="AC15" i="22"/>
  <c r="AM14" i="22"/>
  <c r="AL14" i="22"/>
  <c r="AK14" i="22"/>
  <c r="AJ14" i="22"/>
  <c r="AI14" i="22"/>
  <c r="AH14" i="22"/>
  <c r="AG14" i="22"/>
  <c r="AF14" i="22"/>
  <c r="AE14" i="22"/>
  <c r="AD14" i="22"/>
  <c r="AC14" i="22"/>
  <c r="AM13" i="22"/>
  <c r="AL13" i="22"/>
  <c r="AK13" i="22"/>
  <c r="AJ13" i="22"/>
  <c r="AI13" i="22"/>
  <c r="AH13" i="22"/>
  <c r="AG13" i="22"/>
  <c r="AF13" i="22"/>
  <c r="AE13" i="22"/>
  <c r="AD13" i="22"/>
  <c r="AC13" i="22"/>
  <c r="AM12" i="22"/>
  <c r="AL12" i="22"/>
  <c r="AK12" i="22"/>
  <c r="AJ12" i="22"/>
  <c r="AI12" i="22"/>
  <c r="AH12" i="22"/>
  <c r="AG12" i="22"/>
  <c r="AF12" i="22"/>
  <c r="AE12" i="22"/>
  <c r="AD12" i="22"/>
  <c r="AC12" i="22"/>
  <c r="AM11" i="22"/>
  <c r="AL11" i="22"/>
  <c r="AK11" i="22"/>
  <c r="AJ11" i="22"/>
  <c r="AI11" i="22"/>
  <c r="AH11" i="22"/>
  <c r="AG11" i="22"/>
  <c r="AF11" i="22"/>
  <c r="AE11" i="22"/>
  <c r="AD11" i="22"/>
  <c r="AC11" i="22"/>
  <c r="AM10" i="22"/>
  <c r="AL10" i="22"/>
  <c r="AK10" i="22"/>
  <c r="AJ10" i="22"/>
  <c r="AI10" i="22"/>
  <c r="AH10" i="22"/>
  <c r="AG10" i="22"/>
  <c r="AF10" i="22"/>
  <c r="AE10" i="22"/>
  <c r="AD10" i="22"/>
  <c r="AC10" i="22"/>
  <c r="AM9" i="22"/>
  <c r="AL9" i="22"/>
  <c r="AK9" i="22"/>
  <c r="AJ9" i="22"/>
  <c r="AI9" i="22"/>
  <c r="AH9" i="22"/>
  <c r="AG9" i="22"/>
  <c r="AF9" i="22"/>
  <c r="AE9" i="22"/>
  <c r="AD9" i="22"/>
  <c r="AC9" i="22"/>
  <c r="AM8" i="22"/>
  <c r="AL8" i="22"/>
  <c r="AK8" i="22"/>
  <c r="AJ8" i="22"/>
  <c r="AI8" i="22"/>
  <c r="AH8" i="22"/>
  <c r="AG8" i="22"/>
  <c r="AF8" i="22"/>
  <c r="AE8" i="22"/>
  <c r="AD8" i="22"/>
  <c r="AC8" i="22"/>
  <c r="AM7" i="22"/>
  <c r="AL7" i="22"/>
  <c r="AK7" i="22"/>
  <c r="AJ7" i="22"/>
  <c r="AI7" i="22"/>
  <c r="AH7" i="22"/>
  <c r="AG7" i="22"/>
  <c r="AF7" i="22"/>
  <c r="AE7" i="22"/>
  <c r="AD7" i="22"/>
  <c r="AC7" i="22"/>
  <c r="AM6" i="22"/>
  <c r="AL6" i="22"/>
  <c r="AK6" i="22"/>
  <c r="AJ6" i="22"/>
  <c r="AI6" i="22"/>
  <c r="AH6" i="22"/>
  <c r="AG6" i="22"/>
  <c r="AF6" i="22"/>
  <c r="AE6" i="22"/>
  <c r="AD6" i="22"/>
  <c r="AC6" i="22"/>
  <c r="AM5" i="22"/>
  <c r="AL5" i="22"/>
  <c r="AK5" i="22"/>
  <c r="AJ5" i="22"/>
  <c r="AI5" i="22"/>
  <c r="AH5" i="22"/>
  <c r="AG5" i="22"/>
  <c r="AF5" i="22"/>
  <c r="AE5" i="22"/>
  <c r="AD5" i="22"/>
  <c r="AC5" i="22"/>
  <c r="AM4" i="22"/>
  <c r="AL4" i="22"/>
  <c r="AK4" i="22"/>
  <c r="AJ4" i="22"/>
  <c r="AI4" i="22"/>
  <c r="AH4" i="22"/>
  <c r="AG4" i="22"/>
  <c r="AF4" i="22"/>
  <c r="AE4" i="22"/>
  <c r="AD4" i="22"/>
  <c r="AC4" i="22"/>
  <c r="Z22" i="22"/>
  <c r="Y22" i="22"/>
  <c r="X22" i="22"/>
  <c r="W22" i="22"/>
  <c r="V22" i="22"/>
  <c r="U22" i="22"/>
  <c r="T22" i="22"/>
  <c r="S22" i="22"/>
  <c r="R22" i="22"/>
  <c r="Q22" i="22"/>
  <c r="P22" i="22"/>
  <c r="Z21" i="22"/>
  <c r="Y21" i="22"/>
  <c r="X21" i="22"/>
  <c r="W21" i="22"/>
  <c r="V21" i="22"/>
  <c r="U21" i="22"/>
  <c r="T21" i="22"/>
  <c r="S21" i="22"/>
  <c r="R21" i="22"/>
  <c r="Q21" i="22"/>
  <c r="P21" i="22"/>
  <c r="Z20" i="22"/>
  <c r="Y20" i="22"/>
  <c r="X20" i="22"/>
  <c r="W20" i="22"/>
  <c r="V20" i="22"/>
  <c r="U20" i="22"/>
  <c r="T20" i="22"/>
  <c r="S20" i="22"/>
  <c r="R20" i="22"/>
  <c r="Q20" i="22"/>
  <c r="P20" i="22"/>
  <c r="Z19" i="22"/>
  <c r="Y19" i="22"/>
  <c r="X19" i="22"/>
  <c r="W19" i="22"/>
  <c r="V19" i="22"/>
  <c r="U19" i="22"/>
  <c r="T19" i="22"/>
  <c r="S19" i="22"/>
  <c r="R19" i="22"/>
  <c r="Q19" i="22"/>
  <c r="P19" i="22"/>
  <c r="Z18" i="22"/>
  <c r="Y18" i="22"/>
  <c r="X18" i="22"/>
  <c r="W18" i="22"/>
  <c r="V18" i="22"/>
  <c r="U18" i="22"/>
  <c r="T18" i="22"/>
  <c r="S18" i="22"/>
  <c r="R18" i="22"/>
  <c r="Q18" i="22"/>
  <c r="P18" i="22"/>
  <c r="Z17" i="22"/>
  <c r="Y17" i="22"/>
  <c r="X17" i="22"/>
  <c r="W17" i="22"/>
  <c r="V17" i="22"/>
  <c r="U17" i="22"/>
  <c r="T17" i="22"/>
  <c r="S17" i="22"/>
  <c r="R17" i="22"/>
  <c r="Q17" i="22"/>
  <c r="P17" i="22"/>
  <c r="Z16" i="22"/>
  <c r="Y16" i="22"/>
  <c r="X16" i="22"/>
  <c r="W16" i="22"/>
  <c r="V16" i="22"/>
  <c r="U16" i="22"/>
  <c r="T16" i="22"/>
  <c r="S16" i="22"/>
  <c r="R16" i="22"/>
  <c r="Q16" i="22"/>
  <c r="P16" i="22"/>
  <c r="Z15" i="22"/>
  <c r="Y15" i="22"/>
  <c r="X15" i="22"/>
  <c r="W15" i="22"/>
  <c r="V15" i="22"/>
  <c r="U15" i="22"/>
  <c r="T15" i="22"/>
  <c r="S15" i="22"/>
  <c r="R15" i="22"/>
  <c r="Q15" i="22"/>
  <c r="P15" i="22"/>
  <c r="Z14" i="22"/>
  <c r="Y14" i="22"/>
  <c r="X14" i="22"/>
  <c r="W14" i="22"/>
  <c r="V14" i="22"/>
  <c r="U14" i="22"/>
  <c r="T14" i="22"/>
  <c r="S14" i="22"/>
  <c r="R14" i="22"/>
  <c r="Q14" i="22"/>
  <c r="P14" i="22"/>
  <c r="Z13" i="22"/>
  <c r="Y13" i="22"/>
  <c r="X13" i="22"/>
  <c r="W13" i="22"/>
  <c r="V13" i="22"/>
  <c r="U13" i="22"/>
  <c r="T13" i="22"/>
  <c r="S13" i="22"/>
  <c r="R13" i="22"/>
  <c r="Q13" i="22"/>
  <c r="P13" i="22"/>
  <c r="Z12" i="22"/>
  <c r="Y12" i="22"/>
  <c r="X12" i="22"/>
  <c r="W12" i="22"/>
  <c r="V12" i="22"/>
  <c r="U12" i="22"/>
  <c r="T12" i="22"/>
  <c r="S12" i="22"/>
  <c r="R12" i="22"/>
  <c r="Q12" i="22"/>
  <c r="P12" i="22"/>
  <c r="Z11" i="22"/>
  <c r="Y11" i="22"/>
  <c r="X11" i="22"/>
  <c r="W11" i="22"/>
  <c r="V11" i="22"/>
  <c r="U11" i="22"/>
  <c r="T11" i="22"/>
  <c r="S11" i="22"/>
  <c r="R11" i="22"/>
  <c r="Q11" i="22"/>
  <c r="P11" i="22"/>
  <c r="Z10" i="22"/>
  <c r="Y10" i="22"/>
  <c r="X10" i="22"/>
  <c r="W10" i="22"/>
  <c r="V10" i="22"/>
  <c r="U10" i="22"/>
  <c r="T10" i="22"/>
  <c r="S10" i="22"/>
  <c r="R10" i="22"/>
  <c r="Q10" i="22"/>
  <c r="P10" i="22"/>
  <c r="Z9" i="22"/>
  <c r="Y9" i="22"/>
  <c r="X9" i="22"/>
  <c r="W9" i="22"/>
  <c r="V9" i="22"/>
  <c r="U9" i="22"/>
  <c r="T9" i="22"/>
  <c r="S9" i="22"/>
  <c r="R9" i="22"/>
  <c r="Q9" i="22"/>
  <c r="P9" i="22"/>
  <c r="Z8" i="22"/>
  <c r="Y8" i="22"/>
  <c r="X8" i="22"/>
  <c r="W8" i="22"/>
  <c r="V8" i="22"/>
  <c r="U8" i="22"/>
  <c r="T8" i="22"/>
  <c r="S8" i="22"/>
  <c r="R8" i="22"/>
  <c r="Q8" i="22"/>
  <c r="P8" i="22"/>
  <c r="Z7" i="22"/>
  <c r="Y7" i="22"/>
  <c r="X7" i="22"/>
  <c r="W7" i="22"/>
  <c r="V7" i="22"/>
  <c r="U7" i="22"/>
  <c r="T7" i="22"/>
  <c r="S7" i="22"/>
  <c r="R7" i="22"/>
  <c r="Q7" i="22"/>
  <c r="P7" i="22"/>
  <c r="Z6" i="22"/>
  <c r="Y6" i="22"/>
  <c r="X6" i="22"/>
  <c r="W6" i="22"/>
  <c r="V6" i="22"/>
  <c r="U6" i="22"/>
  <c r="T6" i="22"/>
  <c r="S6" i="22"/>
  <c r="R6" i="22"/>
  <c r="Q6" i="22"/>
  <c r="P6" i="22"/>
  <c r="Z5" i="22"/>
  <c r="Y5" i="22"/>
  <c r="X5" i="22"/>
  <c r="W5" i="22"/>
  <c r="V5" i="22"/>
  <c r="U5" i="22"/>
  <c r="T5" i="22"/>
  <c r="S5" i="22"/>
  <c r="R5" i="22"/>
  <c r="Q5" i="22"/>
  <c r="P5" i="22"/>
  <c r="Z4" i="22"/>
  <c r="Y4" i="22"/>
  <c r="X4" i="22"/>
  <c r="W4" i="22"/>
  <c r="V4" i="22"/>
  <c r="U4" i="22"/>
  <c r="T4" i="22"/>
  <c r="S4" i="22"/>
  <c r="R4" i="22"/>
  <c r="Q4" i="22"/>
  <c r="P4" i="22"/>
  <c r="C5" i="22"/>
  <c r="D5" i="22"/>
  <c r="E5" i="22"/>
  <c r="F5" i="22"/>
  <c r="G5" i="22"/>
  <c r="H5" i="22"/>
  <c r="I5" i="22"/>
  <c r="J5" i="22"/>
  <c r="K5" i="22"/>
  <c r="L5" i="22"/>
  <c r="M5" i="22"/>
  <c r="C6" i="22"/>
  <c r="D6" i="22"/>
  <c r="E6" i="22"/>
  <c r="F6" i="22"/>
  <c r="G6" i="22"/>
  <c r="H6" i="22"/>
  <c r="I6" i="22"/>
  <c r="J6" i="22"/>
  <c r="K6" i="22"/>
  <c r="L6" i="22"/>
  <c r="M6" i="22"/>
  <c r="C7" i="22"/>
  <c r="D7" i="22"/>
  <c r="E7" i="22"/>
  <c r="F7" i="22"/>
  <c r="G7" i="22"/>
  <c r="H7" i="22"/>
  <c r="I7" i="22"/>
  <c r="J7" i="22"/>
  <c r="K7" i="22"/>
  <c r="L7" i="22"/>
  <c r="M7" i="22"/>
  <c r="C8" i="22"/>
  <c r="D8" i="22"/>
  <c r="E8" i="22"/>
  <c r="F8" i="22"/>
  <c r="G8" i="22"/>
  <c r="H8" i="22"/>
  <c r="I8" i="22"/>
  <c r="J8" i="22"/>
  <c r="K8" i="22"/>
  <c r="L8" i="22"/>
  <c r="M8" i="22"/>
  <c r="C9" i="22"/>
  <c r="D9" i="22"/>
  <c r="E9" i="22"/>
  <c r="F9" i="22"/>
  <c r="G9" i="22"/>
  <c r="H9" i="22"/>
  <c r="I9" i="22"/>
  <c r="J9" i="22"/>
  <c r="K9" i="22"/>
  <c r="L9" i="22"/>
  <c r="M9" i="22"/>
  <c r="C10" i="22"/>
  <c r="D10" i="22"/>
  <c r="E10" i="22"/>
  <c r="F10" i="22"/>
  <c r="G10" i="22"/>
  <c r="H10" i="22"/>
  <c r="I10" i="22"/>
  <c r="J10" i="22"/>
  <c r="K10" i="22"/>
  <c r="L10" i="22"/>
  <c r="M10" i="22"/>
  <c r="C11" i="22"/>
  <c r="D11" i="22"/>
  <c r="E11" i="22"/>
  <c r="F11" i="22"/>
  <c r="G11" i="22"/>
  <c r="H11" i="22"/>
  <c r="I11" i="22"/>
  <c r="J11" i="22"/>
  <c r="K11" i="22"/>
  <c r="L11" i="22"/>
  <c r="M11" i="22"/>
  <c r="C12" i="22"/>
  <c r="D12" i="22"/>
  <c r="E12" i="22"/>
  <c r="F12" i="22"/>
  <c r="G12" i="22"/>
  <c r="H12" i="22"/>
  <c r="I12" i="22"/>
  <c r="J12" i="22"/>
  <c r="K12" i="22"/>
  <c r="L12" i="22"/>
  <c r="M12" i="22"/>
  <c r="C13" i="22"/>
  <c r="D13" i="22"/>
  <c r="E13" i="22"/>
  <c r="F13" i="22"/>
  <c r="G13" i="22"/>
  <c r="H13" i="22"/>
  <c r="I13" i="22"/>
  <c r="J13" i="22"/>
  <c r="K13" i="22"/>
  <c r="L13" i="22"/>
  <c r="M13" i="22"/>
  <c r="C14" i="22"/>
  <c r="D14" i="22"/>
  <c r="E14" i="22"/>
  <c r="F14" i="22"/>
  <c r="G14" i="22"/>
  <c r="H14" i="22"/>
  <c r="I14" i="22"/>
  <c r="J14" i="22"/>
  <c r="K14" i="22"/>
  <c r="L14" i="22"/>
  <c r="M14" i="22"/>
  <c r="C15" i="22"/>
  <c r="D15" i="22"/>
  <c r="E15" i="22"/>
  <c r="F15" i="22"/>
  <c r="G15" i="22"/>
  <c r="H15" i="22"/>
  <c r="I15" i="22"/>
  <c r="J15" i="22"/>
  <c r="K15" i="22"/>
  <c r="L15" i="22"/>
  <c r="M15" i="22"/>
  <c r="C16" i="22"/>
  <c r="D16" i="22"/>
  <c r="E16" i="22"/>
  <c r="F16" i="22"/>
  <c r="G16" i="22"/>
  <c r="H16" i="22"/>
  <c r="I16" i="22"/>
  <c r="J16" i="22"/>
  <c r="K16" i="22"/>
  <c r="L16" i="22"/>
  <c r="M16" i="22"/>
  <c r="C17" i="22"/>
  <c r="D17" i="22"/>
  <c r="E17" i="22"/>
  <c r="F17" i="22"/>
  <c r="G17" i="22"/>
  <c r="H17" i="22"/>
  <c r="I17" i="22"/>
  <c r="J17" i="22"/>
  <c r="K17" i="22"/>
  <c r="L17" i="22"/>
  <c r="M17" i="22"/>
  <c r="C18" i="22"/>
  <c r="D18" i="22"/>
  <c r="E18" i="22"/>
  <c r="F18" i="22"/>
  <c r="G18" i="22"/>
  <c r="H18" i="22"/>
  <c r="I18" i="22"/>
  <c r="J18" i="22"/>
  <c r="K18" i="22"/>
  <c r="L18" i="22"/>
  <c r="M18" i="22"/>
  <c r="C19" i="22"/>
  <c r="D19" i="22"/>
  <c r="E19" i="22"/>
  <c r="F19" i="22"/>
  <c r="G19" i="22"/>
  <c r="H19" i="22"/>
  <c r="I19" i="22"/>
  <c r="J19" i="22"/>
  <c r="K19" i="22"/>
  <c r="L19" i="22"/>
  <c r="M19" i="22"/>
  <c r="C20" i="22"/>
  <c r="D20" i="22"/>
  <c r="E20" i="22"/>
  <c r="F20" i="22"/>
  <c r="G20" i="22"/>
  <c r="H20" i="22"/>
  <c r="I20" i="22"/>
  <c r="J20" i="22"/>
  <c r="K20" i="22"/>
  <c r="L20" i="22"/>
  <c r="M20" i="22"/>
  <c r="C21" i="22"/>
  <c r="D21" i="22"/>
  <c r="E21" i="22"/>
  <c r="F21" i="22"/>
  <c r="G21" i="22"/>
  <c r="H21" i="22"/>
  <c r="I21" i="22"/>
  <c r="J21" i="22"/>
  <c r="K21" i="22"/>
  <c r="L21" i="22"/>
  <c r="M21" i="22"/>
  <c r="C22" i="22"/>
  <c r="D22" i="22"/>
  <c r="E22" i="22"/>
  <c r="F22" i="22"/>
  <c r="G22" i="22"/>
  <c r="H22" i="22"/>
  <c r="I22" i="22"/>
  <c r="J22" i="22"/>
  <c r="K22" i="22"/>
  <c r="L22" i="22"/>
  <c r="M22" i="22"/>
  <c r="J4" i="22"/>
  <c r="K4" i="22"/>
  <c r="L4" i="22"/>
  <c r="M4" i="22"/>
  <c r="C4" i="22"/>
  <c r="D4" i="22"/>
  <c r="E4" i="22"/>
  <c r="F4" i="22"/>
  <c r="G4" i="22"/>
  <c r="H4" i="22"/>
  <c r="I4" i="22"/>
  <c r="AM155" i="21" l="1"/>
  <c r="M49" i="26" s="1"/>
  <c r="AL155" i="21"/>
  <c r="L49" i="26" s="1"/>
  <c r="AK155" i="21"/>
  <c r="K49" i="26" s="1"/>
  <c r="AJ155" i="21"/>
  <c r="J49" i="26" s="1"/>
  <c r="AI155" i="21"/>
  <c r="I49" i="26" s="1"/>
  <c r="AH155" i="21"/>
  <c r="H49" i="26" s="1"/>
  <c r="AG155" i="21"/>
  <c r="G49" i="26" s="1"/>
  <c r="AF155" i="21"/>
  <c r="F49" i="26" s="1"/>
  <c r="AE155" i="21"/>
  <c r="E49" i="26" s="1"/>
  <c r="AD155" i="21"/>
  <c r="D49" i="26" s="1"/>
  <c r="AC155" i="21"/>
  <c r="C49" i="26" s="1"/>
  <c r="Z155" i="21"/>
  <c r="Y155" i="21"/>
  <c r="X155" i="21"/>
  <c r="W155" i="21"/>
  <c r="V155" i="21"/>
  <c r="U155" i="21"/>
  <c r="T155" i="21"/>
  <c r="S155" i="21"/>
  <c r="R155" i="21"/>
  <c r="Q155" i="21"/>
  <c r="P155" i="21"/>
  <c r="M155" i="21"/>
  <c r="L155" i="21"/>
  <c r="K155" i="21"/>
  <c r="J155" i="21"/>
  <c r="I155" i="21"/>
  <c r="H155" i="21"/>
  <c r="G155" i="21"/>
  <c r="F155" i="21"/>
  <c r="E155" i="21"/>
  <c r="D155" i="21"/>
  <c r="C155" i="21"/>
  <c r="AM129" i="21"/>
  <c r="M43" i="26" s="1"/>
  <c r="AL129" i="21"/>
  <c r="L43" i="26" s="1"/>
  <c r="AK129" i="21"/>
  <c r="K43" i="26" s="1"/>
  <c r="AJ129" i="21"/>
  <c r="J43" i="26" s="1"/>
  <c r="AI129" i="21"/>
  <c r="I43" i="26" s="1"/>
  <c r="AH129" i="21"/>
  <c r="H43" i="26" s="1"/>
  <c r="AG129" i="21"/>
  <c r="G43" i="26" s="1"/>
  <c r="AF129" i="21"/>
  <c r="F43" i="26" s="1"/>
  <c r="AE129" i="21"/>
  <c r="E43" i="26" s="1"/>
  <c r="AD129" i="21"/>
  <c r="D43" i="26" s="1"/>
  <c r="AC129" i="21"/>
  <c r="C43" i="26" s="1"/>
  <c r="Z129" i="21"/>
  <c r="M100" i="26" s="1"/>
  <c r="Y129" i="21"/>
  <c r="L100" i="26" s="1"/>
  <c r="X129" i="21"/>
  <c r="K100" i="26" s="1"/>
  <c r="W129" i="21"/>
  <c r="J100" i="26" s="1"/>
  <c r="V129" i="21"/>
  <c r="I100" i="26" s="1"/>
  <c r="U129" i="21"/>
  <c r="H100" i="26" s="1"/>
  <c r="T129" i="21"/>
  <c r="G100" i="26" s="1"/>
  <c r="S129" i="21"/>
  <c r="F100" i="26" s="1"/>
  <c r="R129" i="21"/>
  <c r="E100" i="26" s="1"/>
  <c r="Q129" i="21"/>
  <c r="D100" i="26" s="1"/>
  <c r="P129" i="21"/>
  <c r="C100" i="26" s="1"/>
  <c r="M129" i="21"/>
  <c r="L129" i="21"/>
  <c r="K129" i="21"/>
  <c r="J129" i="21"/>
  <c r="I129" i="21"/>
  <c r="H129" i="21"/>
  <c r="G129" i="21"/>
  <c r="F129" i="21"/>
  <c r="E129" i="21"/>
  <c r="D129" i="21"/>
  <c r="C129" i="21"/>
  <c r="AM102" i="21"/>
  <c r="M31" i="26" s="1"/>
  <c r="AL102" i="21"/>
  <c r="L31" i="26" s="1"/>
  <c r="AK102" i="21"/>
  <c r="K31" i="26" s="1"/>
  <c r="AJ102" i="21"/>
  <c r="J31" i="26" s="1"/>
  <c r="AI102" i="21"/>
  <c r="I31" i="26" s="1"/>
  <c r="AH102" i="21"/>
  <c r="H31" i="26" s="1"/>
  <c r="AG102" i="21"/>
  <c r="G31" i="26" s="1"/>
  <c r="AF102" i="21"/>
  <c r="F31" i="26" s="1"/>
  <c r="AE102" i="21"/>
  <c r="E31" i="26" s="1"/>
  <c r="AD102" i="21"/>
  <c r="D31" i="26" s="1"/>
  <c r="AC102" i="21"/>
  <c r="C31" i="26" s="1"/>
  <c r="Z102" i="21"/>
  <c r="M88" i="26" s="1"/>
  <c r="Y102" i="21"/>
  <c r="L88" i="26" s="1"/>
  <c r="X102" i="21"/>
  <c r="K88" i="26" s="1"/>
  <c r="W102" i="21"/>
  <c r="J88" i="26" s="1"/>
  <c r="V102" i="21"/>
  <c r="I88" i="26" s="1"/>
  <c r="U102" i="21"/>
  <c r="H88" i="26" s="1"/>
  <c r="T102" i="21"/>
  <c r="G88" i="26" s="1"/>
  <c r="S102" i="21"/>
  <c r="F88" i="26" s="1"/>
  <c r="R102" i="21"/>
  <c r="E88" i="26" s="1"/>
  <c r="Q102" i="21"/>
  <c r="D88" i="26" s="1"/>
  <c r="P102" i="21"/>
  <c r="C88" i="26" s="1"/>
  <c r="M102" i="21"/>
  <c r="L102" i="21"/>
  <c r="K102" i="21"/>
  <c r="J102" i="21"/>
  <c r="I102" i="21"/>
  <c r="H102" i="21"/>
  <c r="G102" i="21"/>
  <c r="F102" i="21"/>
  <c r="E102" i="21"/>
  <c r="D102" i="21"/>
  <c r="C102" i="21"/>
  <c r="AM76" i="21"/>
  <c r="M25" i="26" s="1"/>
  <c r="AL76" i="21"/>
  <c r="L25" i="26" s="1"/>
  <c r="AK76" i="21"/>
  <c r="K25" i="26" s="1"/>
  <c r="AJ76" i="21"/>
  <c r="J25" i="26" s="1"/>
  <c r="AI76" i="21"/>
  <c r="I25" i="26" s="1"/>
  <c r="AH76" i="21"/>
  <c r="H25" i="26" s="1"/>
  <c r="AG76" i="21"/>
  <c r="G25" i="26" s="1"/>
  <c r="AF76" i="21"/>
  <c r="F25" i="26" s="1"/>
  <c r="AE76" i="21"/>
  <c r="E25" i="26" s="1"/>
  <c r="AD76" i="21"/>
  <c r="D25" i="26" s="1"/>
  <c r="AC76" i="21"/>
  <c r="C25" i="26" s="1"/>
  <c r="Z76" i="21"/>
  <c r="M82" i="26" s="1"/>
  <c r="Y76" i="21"/>
  <c r="L82" i="26" s="1"/>
  <c r="X76" i="21"/>
  <c r="K82" i="26" s="1"/>
  <c r="W76" i="21"/>
  <c r="J82" i="26" s="1"/>
  <c r="V76" i="21"/>
  <c r="I82" i="26" s="1"/>
  <c r="U76" i="21"/>
  <c r="H82" i="26" s="1"/>
  <c r="T76" i="21"/>
  <c r="G82" i="26" s="1"/>
  <c r="S76" i="21"/>
  <c r="F82" i="26" s="1"/>
  <c r="R76" i="21"/>
  <c r="E82" i="26" s="1"/>
  <c r="Q76" i="21"/>
  <c r="D82" i="26" s="1"/>
  <c r="P76" i="21"/>
  <c r="C82" i="26" s="1"/>
  <c r="M76" i="21"/>
  <c r="L76" i="21"/>
  <c r="K76" i="21"/>
  <c r="J76" i="21"/>
  <c r="I76" i="21"/>
  <c r="H76" i="21"/>
  <c r="G76" i="21"/>
  <c r="F76" i="21"/>
  <c r="E76" i="21"/>
  <c r="D76" i="21"/>
  <c r="C76" i="21"/>
  <c r="AM49" i="21"/>
  <c r="M13" i="26" s="1"/>
  <c r="AL49" i="21"/>
  <c r="L13" i="26" s="1"/>
  <c r="AK49" i="21"/>
  <c r="K13" i="26" s="1"/>
  <c r="AJ49" i="21"/>
  <c r="J13" i="26" s="1"/>
  <c r="AI49" i="21"/>
  <c r="I13" i="26" s="1"/>
  <c r="AH49" i="21"/>
  <c r="H13" i="26" s="1"/>
  <c r="AG49" i="21"/>
  <c r="G13" i="26" s="1"/>
  <c r="AF49" i="21"/>
  <c r="F13" i="26" s="1"/>
  <c r="AE49" i="21"/>
  <c r="E13" i="26" s="1"/>
  <c r="AD49" i="21"/>
  <c r="D13" i="26" s="1"/>
  <c r="AC49" i="21"/>
  <c r="C13" i="26" s="1"/>
  <c r="Z49" i="21"/>
  <c r="M70" i="26" s="1"/>
  <c r="Y49" i="21"/>
  <c r="L70" i="26" s="1"/>
  <c r="X49" i="21"/>
  <c r="K70" i="26" s="1"/>
  <c r="W49" i="21"/>
  <c r="J70" i="26" s="1"/>
  <c r="V49" i="21"/>
  <c r="I70" i="26" s="1"/>
  <c r="U49" i="21"/>
  <c r="H70" i="26" s="1"/>
  <c r="T49" i="21"/>
  <c r="G70" i="26" s="1"/>
  <c r="S49" i="21"/>
  <c r="F70" i="26" s="1"/>
  <c r="R49" i="21"/>
  <c r="E70" i="26" s="1"/>
  <c r="Q49" i="21"/>
  <c r="D70" i="26" s="1"/>
  <c r="P49" i="21"/>
  <c r="C70" i="26" s="1"/>
  <c r="M49" i="21"/>
  <c r="L49" i="21"/>
  <c r="K49" i="21"/>
  <c r="J49" i="21"/>
  <c r="I49" i="21"/>
  <c r="H49" i="21"/>
  <c r="G49" i="21"/>
  <c r="F49" i="21"/>
  <c r="E49" i="21"/>
  <c r="D49" i="21"/>
  <c r="C49" i="21"/>
  <c r="AM23" i="21"/>
  <c r="M7" i="26" s="1"/>
  <c r="AL23" i="21"/>
  <c r="L7" i="26" s="1"/>
  <c r="AK23" i="21"/>
  <c r="K7" i="26" s="1"/>
  <c r="AJ23" i="21"/>
  <c r="J7" i="26" s="1"/>
  <c r="AI23" i="21"/>
  <c r="I7" i="26" s="1"/>
  <c r="AH23" i="21"/>
  <c r="H7" i="26" s="1"/>
  <c r="AG23" i="21"/>
  <c r="G7" i="26" s="1"/>
  <c r="AF23" i="21"/>
  <c r="F7" i="26" s="1"/>
  <c r="AE23" i="21"/>
  <c r="E7" i="26" s="1"/>
  <c r="AD23" i="21"/>
  <c r="D7" i="26" s="1"/>
  <c r="AC23" i="21"/>
  <c r="C7" i="26" s="1"/>
  <c r="Z23" i="21"/>
  <c r="M64" i="26" s="1"/>
  <c r="Y23" i="21"/>
  <c r="L64" i="26" s="1"/>
  <c r="X23" i="21"/>
  <c r="K64" i="26" s="1"/>
  <c r="W23" i="21"/>
  <c r="J64" i="26" s="1"/>
  <c r="V23" i="21"/>
  <c r="I64" i="26" s="1"/>
  <c r="U23" i="21"/>
  <c r="H64" i="26" s="1"/>
  <c r="T23" i="21"/>
  <c r="G64" i="26" s="1"/>
  <c r="S23" i="21"/>
  <c r="F64" i="26" s="1"/>
  <c r="R23" i="21"/>
  <c r="E64" i="26" s="1"/>
  <c r="Q23" i="21"/>
  <c r="D64" i="26" s="1"/>
  <c r="P23" i="21"/>
  <c r="C64" i="26" s="1"/>
  <c r="M23" i="21"/>
  <c r="L23" i="21"/>
  <c r="K23" i="21"/>
  <c r="J23" i="21"/>
  <c r="I23" i="21"/>
  <c r="H23" i="21"/>
  <c r="G23" i="21"/>
  <c r="F23" i="21"/>
  <c r="E23" i="21"/>
  <c r="D23" i="21"/>
  <c r="C23" i="21"/>
  <c r="AM155" i="20"/>
  <c r="AL155" i="20"/>
  <c r="AK155" i="20"/>
  <c r="AJ155" i="20"/>
  <c r="AI155" i="20"/>
  <c r="AH155" i="20"/>
  <c r="AG155" i="20"/>
  <c r="AF155" i="20"/>
  <c r="AE155" i="20"/>
  <c r="AD155" i="20"/>
  <c r="AC155" i="20"/>
  <c r="Z155" i="20"/>
  <c r="Y155" i="20"/>
  <c r="X155" i="20"/>
  <c r="W155" i="20"/>
  <c r="V155" i="20"/>
  <c r="U155" i="20"/>
  <c r="T155" i="20"/>
  <c r="S155" i="20"/>
  <c r="R155" i="20"/>
  <c r="Q155" i="20"/>
  <c r="P155" i="20"/>
  <c r="M155" i="20"/>
  <c r="L155" i="20"/>
  <c r="K155" i="20"/>
  <c r="J155" i="20"/>
  <c r="I155" i="20"/>
  <c r="H155" i="20"/>
  <c r="G155" i="20"/>
  <c r="F155" i="20"/>
  <c r="E155" i="20"/>
  <c r="D155" i="20"/>
  <c r="C155" i="20"/>
  <c r="AM129" i="20"/>
  <c r="M41" i="26" s="1"/>
  <c r="AL129" i="20"/>
  <c r="L41" i="26" s="1"/>
  <c r="AK129" i="20"/>
  <c r="K41" i="26" s="1"/>
  <c r="AJ129" i="20"/>
  <c r="J41" i="26" s="1"/>
  <c r="AI129" i="20"/>
  <c r="I41" i="26" s="1"/>
  <c r="AH129" i="20"/>
  <c r="H41" i="26" s="1"/>
  <c r="AG129" i="20"/>
  <c r="G41" i="26" s="1"/>
  <c r="AF129" i="20"/>
  <c r="F41" i="26" s="1"/>
  <c r="AE129" i="20"/>
  <c r="E41" i="26" s="1"/>
  <c r="AD129" i="20"/>
  <c r="D41" i="26" s="1"/>
  <c r="AC129" i="20"/>
  <c r="C41" i="26" s="1"/>
  <c r="Z129" i="20"/>
  <c r="M98" i="26" s="1"/>
  <c r="Y129" i="20"/>
  <c r="L98" i="26" s="1"/>
  <c r="X129" i="20"/>
  <c r="K98" i="26" s="1"/>
  <c r="W129" i="20"/>
  <c r="J98" i="26" s="1"/>
  <c r="V129" i="20"/>
  <c r="I98" i="26" s="1"/>
  <c r="U129" i="20"/>
  <c r="H98" i="26" s="1"/>
  <c r="T129" i="20"/>
  <c r="G98" i="26" s="1"/>
  <c r="S129" i="20"/>
  <c r="F98" i="26" s="1"/>
  <c r="R129" i="20"/>
  <c r="E98" i="26" s="1"/>
  <c r="Q129" i="20"/>
  <c r="D98" i="26" s="1"/>
  <c r="P129" i="20"/>
  <c r="C98" i="26" s="1"/>
  <c r="M129" i="20"/>
  <c r="L129" i="20"/>
  <c r="K129" i="20"/>
  <c r="J129" i="20"/>
  <c r="I129" i="20"/>
  <c r="H129" i="20"/>
  <c r="G129" i="20"/>
  <c r="F129" i="20"/>
  <c r="E129" i="20"/>
  <c r="D129" i="20"/>
  <c r="C129" i="20"/>
  <c r="AM102" i="20"/>
  <c r="M29" i="26" s="1"/>
  <c r="AL102" i="20"/>
  <c r="L29" i="26" s="1"/>
  <c r="AK102" i="20"/>
  <c r="K29" i="26" s="1"/>
  <c r="AJ102" i="20"/>
  <c r="J29" i="26" s="1"/>
  <c r="AI102" i="20"/>
  <c r="I29" i="26" s="1"/>
  <c r="AH102" i="20"/>
  <c r="H29" i="26" s="1"/>
  <c r="AG102" i="20"/>
  <c r="G29" i="26" s="1"/>
  <c r="AF102" i="20"/>
  <c r="F29" i="26" s="1"/>
  <c r="AE102" i="20"/>
  <c r="E29" i="26" s="1"/>
  <c r="AD102" i="20"/>
  <c r="D29" i="26" s="1"/>
  <c r="AC102" i="20"/>
  <c r="C29" i="26" s="1"/>
  <c r="Z102" i="20"/>
  <c r="M86" i="26" s="1"/>
  <c r="Y102" i="20"/>
  <c r="L86" i="26" s="1"/>
  <c r="X102" i="20"/>
  <c r="K86" i="26" s="1"/>
  <c r="W102" i="20"/>
  <c r="J86" i="26" s="1"/>
  <c r="V102" i="20"/>
  <c r="I86" i="26" s="1"/>
  <c r="U102" i="20"/>
  <c r="H86" i="26" s="1"/>
  <c r="T102" i="20"/>
  <c r="G86" i="26" s="1"/>
  <c r="S102" i="20"/>
  <c r="F86" i="26" s="1"/>
  <c r="R102" i="20"/>
  <c r="E86" i="26" s="1"/>
  <c r="Q102" i="20"/>
  <c r="D86" i="26" s="1"/>
  <c r="P102" i="20"/>
  <c r="C86" i="26" s="1"/>
  <c r="M102" i="20"/>
  <c r="L102" i="20"/>
  <c r="K102" i="20"/>
  <c r="J102" i="20"/>
  <c r="I102" i="20"/>
  <c r="H102" i="20"/>
  <c r="G102" i="20"/>
  <c r="F102" i="20"/>
  <c r="E102" i="20"/>
  <c r="D102" i="20"/>
  <c r="C102" i="20"/>
  <c r="AM76" i="20"/>
  <c r="M23" i="26" s="1"/>
  <c r="AL76" i="20"/>
  <c r="L23" i="26" s="1"/>
  <c r="AK76" i="20"/>
  <c r="K23" i="26" s="1"/>
  <c r="AJ76" i="20"/>
  <c r="J23" i="26" s="1"/>
  <c r="AI76" i="20"/>
  <c r="I23" i="26" s="1"/>
  <c r="AH76" i="20"/>
  <c r="H23" i="26" s="1"/>
  <c r="AG76" i="20"/>
  <c r="G23" i="26" s="1"/>
  <c r="AF76" i="20"/>
  <c r="F23" i="26" s="1"/>
  <c r="AE76" i="20"/>
  <c r="E23" i="26" s="1"/>
  <c r="AD76" i="20"/>
  <c r="D23" i="26" s="1"/>
  <c r="AC76" i="20"/>
  <c r="C23" i="26" s="1"/>
  <c r="Z76" i="20"/>
  <c r="M80" i="26" s="1"/>
  <c r="Y76" i="20"/>
  <c r="L80" i="26" s="1"/>
  <c r="X76" i="20"/>
  <c r="K80" i="26" s="1"/>
  <c r="W76" i="20"/>
  <c r="J80" i="26" s="1"/>
  <c r="V76" i="20"/>
  <c r="I80" i="26" s="1"/>
  <c r="U76" i="20"/>
  <c r="H80" i="26" s="1"/>
  <c r="T76" i="20"/>
  <c r="G80" i="26" s="1"/>
  <c r="S76" i="20"/>
  <c r="F80" i="26" s="1"/>
  <c r="R76" i="20"/>
  <c r="E80" i="26" s="1"/>
  <c r="Q76" i="20"/>
  <c r="D80" i="26" s="1"/>
  <c r="P76" i="20"/>
  <c r="C80" i="26" s="1"/>
  <c r="M76" i="20"/>
  <c r="L76" i="20"/>
  <c r="K76" i="20"/>
  <c r="J76" i="20"/>
  <c r="I76" i="20"/>
  <c r="H76" i="20"/>
  <c r="G76" i="20"/>
  <c r="F76" i="20"/>
  <c r="E76" i="20"/>
  <c r="D76" i="20"/>
  <c r="C76" i="20"/>
  <c r="AM49" i="20"/>
  <c r="M11" i="26" s="1"/>
  <c r="AL49" i="20"/>
  <c r="L11" i="26" s="1"/>
  <c r="AK49" i="20"/>
  <c r="K11" i="26" s="1"/>
  <c r="AJ49" i="20"/>
  <c r="J11" i="26" s="1"/>
  <c r="AI49" i="20"/>
  <c r="I11" i="26" s="1"/>
  <c r="AH49" i="20"/>
  <c r="H11" i="26" s="1"/>
  <c r="AG49" i="20"/>
  <c r="G11" i="26" s="1"/>
  <c r="AF49" i="20"/>
  <c r="F11" i="26" s="1"/>
  <c r="AE49" i="20"/>
  <c r="E11" i="26" s="1"/>
  <c r="AD49" i="20"/>
  <c r="D11" i="26" s="1"/>
  <c r="AC49" i="20"/>
  <c r="C11" i="26" s="1"/>
  <c r="Z49" i="20"/>
  <c r="M68" i="26" s="1"/>
  <c r="Y49" i="20"/>
  <c r="L68" i="26" s="1"/>
  <c r="X49" i="20"/>
  <c r="K68" i="26" s="1"/>
  <c r="W49" i="20"/>
  <c r="J68" i="26" s="1"/>
  <c r="V49" i="20"/>
  <c r="I68" i="26" s="1"/>
  <c r="U49" i="20"/>
  <c r="H68" i="26" s="1"/>
  <c r="T49" i="20"/>
  <c r="G68" i="26" s="1"/>
  <c r="S49" i="20"/>
  <c r="F68" i="26" s="1"/>
  <c r="R49" i="20"/>
  <c r="E68" i="26" s="1"/>
  <c r="Q49" i="20"/>
  <c r="D68" i="26" s="1"/>
  <c r="P49" i="20"/>
  <c r="C68" i="26" s="1"/>
  <c r="M49" i="20"/>
  <c r="L49" i="20"/>
  <c r="K49" i="20"/>
  <c r="J49" i="20"/>
  <c r="I49" i="20"/>
  <c r="H49" i="20"/>
  <c r="G49" i="20"/>
  <c r="F49" i="20"/>
  <c r="E49" i="20"/>
  <c r="D49" i="20"/>
  <c r="C49" i="20"/>
  <c r="AM23" i="20"/>
  <c r="AL23" i="20"/>
  <c r="AK23" i="20"/>
  <c r="AJ23" i="20"/>
  <c r="AI23" i="20"/>
  <c r="AH23" i="20"/>
  <c r="AG23" i="20"/>
  <c r="AF23" i="20"/>
  <c r="AE23" i="20"/>
  <c r="AD23" i="20"/>
  <c r="AC23" i="20"/>
  <c r="C5" i="26" s="1"/>
  <c r="Z23" i="20"/>
  <c r="M62" i="26" s="1"/>
  <c r="Y23" i="20"/>
  <c r="L62" i="26" s="1"/>
  <c r="X23" i="20"/>
  <c r="K62" i="26" s="1"/>
  <c r="W23" i="20"/>
  <c r="J62" i="26" s="1"/>
  <c r="V23" i="20"/>
  <c r="I62" i="26" s="1"/>
  <c r="U23" i="20"/>
  <c r="H62" i="26" s="1"/>
  <c r="T23" i="20"/>
  <c r="G62" i="26" s="1"/>
  <c r="S23" i="20"/>
  <c r="F62" i="26" s="1"/>
  <c r="R23" i="20"/>
  <c r="E62" i="26" s="1"/>
  <c r="Q23" i="20"/>
  <c r="D62" i="26" s="1"/>
  <c r="P23" i="20"/>
  <c r="C62" i="26" s="1"/>
  <c r="M23" i="20"/>
  <c r="L23" i="20"/>
  <c r="K23" i="20"/>
  <c r="J23" i="20"/>
  <c r="I23" i="20"/>
  <c r="H23" i="20"/>
  <c r="G23" i="20"/>
  <c r="F23" i="20"/>
  <c r="E23" i="20"/>
  <c r="D23" i="20"/>
  <c r="C23" i="20"/>
  <c r="X49" i="26" l="1"/>
  <c r="X163" i="26"/>
  <c r="Y163" i="26"/>
  <c r="Y49" i="26"/>
  <c r="AL49" i="26" s="1"/>
  <c r="Z49" i="26"/>
  <c r="Z163" i="26"/>
  <c r="Q49" i="26"/>
  <c r="AD49" i="26" s="1"/>
  <c r="BD49" i="26"/>
  <c r="Q163" i="26"/>
  <c r="AD163" i="26" s="1"/>
  <c r="BE49" i="26"/>
  <c r="R163" i="26"/>
  <c r="AE163" i="26" s="1"/>
  <c r="R49" i="26"/>
  <c r="AE49" i="26" s="1"/>
  <c r="BG49" i="26"/>
  <c r="T163" i="26"/>
  <c r="T49" i="26"/>
  <c r="BF49" i="26"/>
  <c r="S49" i="26"/>
  <c r="AF49" i="26" s="1"/>
  <c r="S163" i="26"/>
  <c r="AF163" i="26" s="1"/>
  <c r="U49" i="26"/>
  <c r="U163" i="26"/>
  <c r="BH49" i="26"/>
  <c r="P49" i="26"/>
  <c r="AC49" i="26" s="1"/>
  <c r="BK49" i="26"/>
  <c r="BL49" i="26"/>
  <c r="P163" i="26"/>
  <c r="AC163" i="26" s="1"/>
  <c r="BM49" i="26"/>
  <c r="BC49" i="26"/>
  <c r="BI49" i="26"/>
  <c r="V163" i="26"/>
  <c r="AI163" i="26" s="1"/>
  <c r="V49" i="26"/>
  <c r="AI49" i="26" s="1"/>
  <c r="BJ49" i="26"/>
  <c r="W163" i="26"/>
  <c r="W49" i="26"/>
  <c r="AJ49" i="26" s="1"/>
  <c r="K55" i="26"/>
  <c r="BK43" i="26"/>
  <c r="X157" i="26"/>
  <c r="AK157" i="26" s="1"/>
  <c r="Z157" i="26"/>
  <c r="AM157" i="26" s="1"/>
  <c r="M55" i="26"/>
  <c r="BM43" i="26"/>
  <c r="BC43" i="26"/>
  <c r="P157" i="26"/>
  <c r="AC157" i="26" s="1"/>
  <c r="C55" i="26"/>
  <c r="D55" i="26"/>
  <c r="Q157" i="26"/>
  <c r="AD157" i="26" s="1"/>
  <c r="BD43" i="26"/>
  <c r="L55" i="26"/>
  <c r="BL43" i="26"/>
  <c r="Y157" i="26"/>
  <c r="AL157" i="26" s="1"/>
  <c r="BF43" i="26"/>
  <c r="S157" i="26"/>
  <c r="AF157" i="26" s="1"/>
  <c r="F55" i="26"/>
  <c r="BG43" i="26"/>
  <c r="T157" i="26"/>
  <c r="AG157" i="26" s="1"/>
  <c r="G55" i="26"/>
  <c r="BE43" i="26"/>
  <c r="R157" i="26"/>
  <c r="AE157" i="26" s="1"/>
  <c r="E55" i="26"/>
  <c r="H55" i="26"/>
  <c r="U157" i="26"/>
  <c r="AH157" i="26" s="1"/>
  <c r="BH43" i="26"/>
  <c r="W157" i="26"/>
  <c r="AJ157" i="26" s="1"/>
  <c r="BJ43" i="26"/>
  <c r="J55" i="26"/>
  <c r="BI43" i="26"/>
  <c r="V157" i="26"/>
  <c r="AI157" i="26" s="1"/>
  <c r="I55" i="26"/>
  <c r="BH31" i="26"/>
  <c r="U145" i="26"/>
  <c r="AH145" i="26" s="1"/>
  <c r="BJ31" i="26"/>
  <c r="W145" i="26"/>
  <c r="AJ145" i="26" s="1"/>
  <c r="X145" i="26"/>
  <c r="AK145" i="26" s="1"/>
  <c r="BK31" i="26"/>
  <c r="BL31" i="26"/>
  <c r="Y145" i="26"/>
  <c r="AL145" i="26" s="1"/>
  <c r="BM31" i="26"/>
  <c r="Z145" i="26"/>
  <c r="AM145" i="26" s="1"/>
  <c r="V145" i="26"/>
  <c r="AI145" i="26" s="1"/>
  <c r="BI31" i="26"/>
  <c r="P145" i="26"/>
  <c r="AC145" i="26" s="1"/>
  <c r="BC31" i="26"/>
  <c r="R145" i="26"/>
  <c r="AE145" i="26" s="1"/>
  <c r="BE31" i="26"/>
  <c r="S145" i="26"/>
  <c r="AF145" i="26" s="1"/>
  <c r="BF31" i="26"/>
  <c r="BD31" i="26"/>
  <c r="Q145" i="26"/>
  <c r="AD145" i="26" s="1"/>
  <c r="BG31" i="26"/>
  <c r="T145" i="26"/>
  <c r="AG145" i="26" s="1"/>
  <c r="P139" i="26"/>
  <c r="AC139" i="26" s="1"/>
  <c r="BC25" i="26"/>
  <c r="C37" i="26"/>
  <c r="Q139" i="26"/>
  <c r="AD139" i="26" s="1"/>
  <c r="BD25" i="26"/>
  <c r="D37" i="26"/>
  <c r="R139" i="26"/>
  <c r="AE139" i="26" s="1"/>
  <c r="E37" i="26"/>
  <c r="BE25" i="26"/>
  <c r="Z139" i="26"/>
  <c r="AM139" i="26" s="1"/>
  <c r="M37" i="26"/>
  <c r="BM25" i="26"/>
  <c r="S139" i="26"/>
  <c r="AF139" i="26" s="1"/>
  <c r="BF25" i="26"/>
  <c r="F37" i="26"/>
  <c r="BG25" i="26"/>
  <c r="T139" i="26"/>
  <c r="AG139" i="26" s="1"/>
  <c r="G37" i="26"/>
  <c r="U139" i="26"/>
  <c r="AH139" i="26" s="1"/>
  <c r="H37" i="26"/>
  <c r="BH25" i="26"/>
  <c r="BI25" i="26"/>
  <c r="I37" i="26"/>
  <c r="V139" i="26"/>
  <c r="AI139" i="26" s="1"/>
  <c r="BJ25" i="26"/>
  <c r="W139" i="26"/>
  <c r="AJ139" i="26" s="1"/>
  <c r="J37" i="26"/>
  <c r="BK25" i="26"/>
  <c r="X139" i="26"/>
  <c r="AK139" i="26" s="1"/>
  <c r="K37" i="26"/>
  <c r="Y139" i="26"/>
  <c r="AL139" i="26" s="1"/>
  <c r="L37" i="26"/>
  <c r="BL25" i="26"/>
  <c r="BD13" i="26"/>
  <c r="Q127" i="26"/>
  <c r="AD127" i="26" s="1"/>
  <c r="BE13" i="26"/>
  <c r="R127" i="26"/>
  <c r="AE127" i="26" s="1"/>
  <c r="BF13" i="26"/>
  <c r="S127" i="26"/>
  <c r="AF127" i="26" s="1"/>
  <c r="BG13" i="26"/>
  <c r="T127" i="26"/>
  <c r="AG127" i="26" s="1"/>
  <c r="U127" i="26"/>
  <c r="AH127" i="26" s="1"/>
  <c r="BH13" i="26"/>
  <c r="BC13" i="26"/>
  <c r="P127" i="26"/>
  <c r="AC127" i="26" s="1"/>
  <c r="V127" i="26"/>
  <c r="AI127" i="26" s="1"/>
  <c r="BI13" i="26"/>
  <c r="BJ13" i="26"/>
  <c r="W127" i="26"/>
  <c r="AJ127" i="26" s="1"/>
  <c r="BK13" i="26"/>
  <c r="X127" i="26"/>
  <c r="AK127" i="26" s="1"/>
  <c r="Y127" i="26"/>
  <c r="AL127" i="26" s="1"/>
  <c r="BL13" i="26"/>
  <c r="BM13" i="26"/>
  <c r="Z127" i="26"/>
  <c r="AM127" i="26" s="1"/>
  <c r="X121" i="26"/>
  <c r="AK121" i="26" s="1"/>
  <c r="BK7" i="26"/>
  <c r="K19" i="26"/>
  <c r="Z121" i="26"/>
  <c r="AM121" i="26" s="1"/>
  <c r="M19" i="26"/>
  <c r="BM7" i="26"/>
  <c r="C19" i="26"/>
  <c r="BC7" i="26"/>
  <c r="P121" i="26"/>
  <c r="AC121" i="26" s="1"/>
  <c r="BD7" i="26"/>
  <c r="D19" i="26"/>
  <c r="Q121" i="26"/>
  <c r="AD121" i="26" s="1"/>
  <c r="BF7" i="26"/>
  <c r="S121" i="26"/>
  <c r="AF121" i="26" s="1"/>
  <c r="F19" i="26"/>
  <c r="T121" i="26"/>
  <c r="AG121" i="26" s="1"/>
  <c r="BG7" i="26"/>
  <c r="G19" i="26"/>
  <c r="U121" i="26"/>
  <c r="AH121" i="26" s="1"/>
  <c r="BH7" i="26"/>
  <c r="H19" i="26"/>
  <c r="BJ7" i="26"/>
  <c r="W121" i="26"/>
  <c r="AJ121" i="26" s="1"/>
  <c r="J19" i="26"/>
  <c r="Y121" i="26"/>
  <c r="AL121" i="26" s="1"/>
  <c r="L19" i="26"/>
  <c r="BL7" i="26"/>
  <c r="BE7" i="26"/>
  <c r="E19" i="26"/>
  <c r="R121" i="26"/>
  <c r="AE121" i="26" s="1"/>
  <c r="I19" i="26"/>
  <c r="BI7" i="26"/>
  <c r="V121" i="26"/>
  <c r="AI121" i="26" s="1"/>
  <c r="W100" i="26"/>
  <c r="AJ100" i="26" s="1"/>
  <c r="BJ100" i="26"/>
  <c r="J112" i="26"/>
  <c r="W43" i="26"/>
  <c r="AJ43" i="26" s="1"/>
  <c r="Y100" i="26"/>
  <c r="AL100" i="26" s="1"/>
  <c r="BL100" i="26"/>
  <c r="L112" i="26"/>
  <c r="Y43" i="26"/>
  <c r="AL43" i="26" s="1"/>
  <c r="BM100" i="26"/>
  <c r="M112" i="26"/>
  <c r="Z100" i="26"/>
  <c r="AM100" i="26" s="1"/>
  <c r="Z43" i="26"/>
  <c r="AM43" i="26" s="1"/>
  <c r="C112" i="26"/>
  <c r="BC100" i="26"/>
  <c r="P100" i="26"/>
  <c r="AC100" i="26" s="1"/>
  <c r="P43" i="26"/>
  <c r="AC43" i="26" s="1"/>
  <c r="BD100" i="26"/>
  <c r="Q100" i="26"/>
  <c r="AD100" i="26" s="1"/>
  <c r="D112" i="26"/>
  <c r="Q43" i="26"/>
  <c r="AD43" i="26" s="1"/>
  <c r="BE100" i="26"/>
  <c r="E112" i="26"/>
  <c r="R100" i="26"/>
  <c r="AE100" i="26" s="1"/>
  <c r="R43" i="26"/>
  <c r="AE43" i="26" s="1"/>
  <c r="BF100" i="26"/>
  <c r="F112" i="26"/>
  <c r="S100" i="26"/>
  <c r="AF100" i="26" s="1"/>
  <c r="S43" i="26"/>
  <c r="AF43" i="26" s="1"/>
  <c r="G112" i="26"/>
  <c r="T100" i="26"/>
  <c r="AG100" i="26" s="1"/>
  <c r="BG100" i="26"/>
  <c r="T43" i="26"/>
  <c r="AG43" i="26" s="1"/>
  <c r="BK100" i="26"/>
  <c r="X100" i="26"/>
  <c r="AK100" i="26" s="1"/>
  <c r="K112" i="26"/>
  <c r="X43" i="26"/>
  <c r="AK43" i="26" s="1"/>
  <c r="BH100" i="26"/>
  <c r="U100" i="26"/>
  <c r="AH100" i="26" s="1"/>
  <c r="H112" i="26"/>
  <c r="U43" i="26"/>
  <c r="AH43" i="26" s="1"/>
  <c r="BI100" i="26"/>
  <c r="V100" i="26"/>
  <c r="AI100" i="26" s="1"/>
  <c r="I112" i="26"/>
  <c r="V43" i="26"/>
  <c r="AI43" i="26" s="1"/>
  <c r="BG88" i="26"/>
  <c r="T88" i="26"/>
  <c r="AG88" i="26" s="1"/>
  <c r="T31" i="26"/>
  <c r="AG31" i="26" s="1"/>
  <c r="BI88" i="26"/>
  <c r="V88" i="26"/>
  <c r="AI88" i="26" s="1"/>
  <c r="V31" i="26"/>
  <c r="AI31" i="26" s="1"/>
  <c r="W88" i="26"/>
  <c r="AJ88" i="26" s="1"/>
  <c r="BJ88" i="26"/>
  <c r="W31" i="26"/>
  <c r="AJ31" i="26" s="1"/>
  <c r="BK88" i="26"/>
  <c r="X88" i="26"/>
  <c r="AK88" i="26" s="1"/>
  <c r="X31" i="26"/>
  <c r="AK31" i="26" s="1"/>
  <c r="Y88" i="26"/>
  <c r="AL88" i="26" s="1"/>
  <c r="BL88" i="26"/>
  <c r="Y31" i="26"/>
  <c r="AL31" i="26" s="1"/>
  <c r="Z88" i="26"/>
  <c r="AM88" i="26" s="1"/>
  <c r="BM88" i="26"/>
  <c r="Z31" i="26"/>
  <c r="AM31" i="26" s="1"/>
  <c r="U88" i="26"/>
  <c r="AH88" i="26" s="1"/>
  <c r="BH88" i="26"/>
  <c r="U31" i="26"/>
  <c r="AH31" i="26" s="1"/>
  <c r="BC88" i="26"/>
  <c r="P88" i="26"/>
  <c r="AC88" i="26" s="1"/>
  <c r="P31" i="26"/>
  <c r="AC31" i="26" s="1"/>
  <c r="Q88" i="26"/>
  <c r="AD88" i="26" s="1"/>
  <c r="BD88" i="26"/>
  <c r="Q31" i="26"/>
  <c r="AD31" i="26" s="1"/>
  <c r="BE88" i="26"/>
  <c r="R88" i="26"/>
  <c r="AE88" i="26" s="1"/>
  <c r="R31" i="26"/>
  <c r="AE31" i="26" s="1"/>
  <c r="S88" i="26"/>
  <c r="AF88" i="26" s="1"/>
  <c r="BF88" i="26"/>
  <c r="S31" i="26"/>
  <c r="AF31" i="26" s="1"/>
  <c r="D94" i="26"/>
  <c r="BD82" i="26"/>
  <c r="Q82" i="26"/>
  <c r="AD82" i="26" s="1"/>
  <c r="Q25" i="26"/>
  <c r="AD25" i="26" s="1"/>
  <c r="S82" i="26"/>
  <c r="AF82" i="26" s="1"/>
  <c r="BF82" i="26"/>
  <c r="F94" i="26"/>
  <c r="S25" i="26"/>
  <c r="AF25" i="26" s="1"/>
  <c r="T82" i="26"/>
  <c r="AG82" i="26" s="1"/>
  <c r="G94" i="26"/>
  <c r="BG82" i="26"/>
  <c r="T25" i="26"/>
  <c r="AG25" i="26" s="1"/>
  <c r="BI82" i="26"/>
  <c r="I94" i="26"/>
  <c r="V82" i="26"/>
  <c r="AI82" i="26" s="1"/>
  <c r="V25" i="26"/>
  <c r="AI25" i="26" s="1"/>
  <c r="BH82" i="26"/>
  <c r="U82" i="26"/>
  <c r="AH82" i="26" s="1"/>
  <c r="H94" i="26"/>
  <c r="U25" i="26"/>
  <c r="AH25" i="26" s="1"/>
  <c r="W82" i="26"/>
  <c r="AJ82" i="26" s="1"/>
  <c r="J94" i="26"/>
  <c r="BJ82" i="26"/>
  <c r="W25" i="26"/>
  <c r="AJ25" i="26" s="1"/>
  <c r="X82" i="26"/>
  <c r="AK82" i="26" s="1"/>
  <c r="BK82" i="26"/>
  <c r="K94" i="26"/>
  <c r="X25" i="26"/>
  <c r="AK25" i="26" s="1"/>
  <c r="Y82" i="26"/>
  <c r="AL82" i="26" s="1"/>
  <c r="L94" i="26"/>
  <c r="BL82" i="26"/>
  <c r="Y25" i="26"/>
  <c r="AL25" i="26" s="1"/>
  <c r="Z82" i="26"/>
  <c r="AM82" i="26" s="1"/>
  <c r="BM82" i="26"/>
  <c r="M94" i="26"/>
  <c r="Z25" i="26"/>
  <c r="AM25" i="26" s="1"/>
  <c r="BE82" i="26"/>
  <c r="E94" i="26"/>
  <c r="R82" i="26"/>
  <c r="AE82" i="26" s="1"/>
  <c r="R25" i="26"/>
  <c r="AE25" i="26" s="1"/>
  <c r="BC82" i="26"/>
  <c r="P82" i="26"/>
  <c r="AC82" i="26" s="1"/>
  <c r="C94" i="26"/>
  <c r="P25" i="26"/>
  <c r="AC25" i="26" s="1"/>
  <c r="Z70" i="26"/>
  <c r="AM70" i="26" s="1"/>
  <c r="BM70" i="26"/>
  <c r="Z13" i="26"/>
  <c r="AM13" i="26" s="1"/>
  <c r="P70" i="26"/>
  <c r="AC70" i="26" s="1"/>
  <c r="BC70" i="26"/>
  <c r="P13" i="26"/>
  <c r="AC13" i="26" s="1"/>
  <c r="Q70" i="26"/>
  <c r="AD70" i="26" s="1"/>
  <c r="BD70" i="26"/>
  <c r="Q13" i="26"/>
  <c r="AD13" i="26" s="1"/>
  <c r="R70" i="26"/>
  <c r="AE70" i="26" s="1"/>
  <c r="BE70" i="26"/>
  <c r="R13" i="26"/>
  <c r="AE13" i="26" s="1"/>
  <c r="BF70" i="26"/>
  <c r="S70" i="26"/>
  <c r="AF70" i="26" s="1"/>
  <c r="S13" i="26"/>
  <c r="AF13" i="26" s="1"/>
  <c r="U70" i="26"/>
  <c r="AH70" i="26" s="1"/>
  <c r="BH70" i="26"/>
  <c r="U13" i="26"/>
  <c r="AH13" i="26" s="1"/>
  <c r="W70" i="26"/>
  <c r="AJ70" i="26" s="1"/>
  <c r="BJ70" i="26"/>
  <c r="W13" i="26"/>
  <c r="AJ13" i="26" s="1"/>
  <c r="T70" i="26"/>
  <c r="AG70" i="26" s="1"/>
  <c r="BG70" i="26"/>
  <c r="T13" i="26"/>
  <c r="AG13" i="26" s="1"/>
  <c r="BK70" i="26"/>
  <c r="X70" i="26"/>
  <c r="AK70" i="26" s="1"/>
  <c r="X13" i="26"/>
  <c r="AK13" i="26" s="1"/>
  <c r="V70" i="26"/>
  <c r="AI70" i="26" s="1"/>
  <c r="BI70" i="26"/>
  <c r="V13" i="26"/>
  <c r="AI13" i="26" s="1"/>
  <c r="BL70" i="26"/>
  <c r="Y70" i="26"/>
  <c r="AL70" i="26" s="1"/>
  <c r="Y13" i="26"/>
  <c r="AL13" i="26" s="1"/>
  <c r="BJ64" i="26"/>
  <c r="W64" i="26"/>
  <c r="AJ64" i="26" s="1"/>
  <c r="J76" i="26"/>
  <c r="W7" i="26"/>
  <c r="AJ7" i="26" s="1"/>
  <c r="Y64" i="26"/>
  <c r="AL64" i="26" s="1"/>
  <c r="L76" i="26"/>
  <c r="BL64" i="26"/>
  <c r="Y7" i="26"/>
  <c r="AL7" i="26" s="1"/>
  <c r="C76" i="26"/>
  <c r="BC64" i="26"/>
  <c r="P64" i="26"/>
  <c r="AC64" i="26" s="1"/>
  <c r="P7" i="26"/>
  <c r="AC7" i="26" s="1"/>
  <c r="X64" i="26"/>
  <c r="AK64" i="26" s="1"/>
  <c r="BK64" i="26"/>
  <c r="K76" i="26"/>
  <c r="X7" i="26"/>
  <c r="AK7" i="26" s="1"/>
  <c r="Z64" i="26"/>
  <c r="AM64" i="26" s="1"/>
  <c r="M76" i="26"/>
  <c r="BM64" i="26"/>
  <c r="Z7" i="26"/>
  <c r="AM7" i="26" s="1"/>
  <c r="Q64" i="26"/>
  <c r="AD64" i="26" s="1"/>
  <c r="BD64" i="26"/>
  <c r="D76" i="26"/>
  <c r="Q7" i="26"/>
  <c r="AD7" i="26" s="1"/>
  <c r="BE64" i="26"/>
  <c r="E76" i="26"/>
  <c r="R64" i="26"/>
  <c r="AE64" i="26" s="1"/>
  <c r="R7" i="26"/>
  <c r="AE7" i="26" s="1"/>
  <c r="F76" i="26"/>
  <c r="BF64" i="26"/>
  <c r="S64" i="26"/>
  <c r="AF64" i="26" s="1"/>
  <c r="S7" i="26"/>
  <c r="AF7" i="26" s="1"/>
  <c r="BG64" i="26"/>
  <c r="G76" i="26"/>
  <c r="T64" i="26"/>
  <c r="AG64" i="26" s="1"/>
  <c r="T7" i="26"/>
  <c r="AG7" i="26" s="1"/>
  <c r="BH64" i="26"/>
  <c r="H76" i="26"/>
  <c r="U64" i="26"/>
  <c r="AH64" i="26" s="1"/>
  <c r="U7" i="26"/>
  <c r="AH7" i="26" s="1"/>
  <c r="BI64" i="26"/>
  <c r="V64" i="26"/>
  <c r="AI64" i="26" s="1"/>
  <c r="I76" i="26"/>
  <c r="V7" i="26"/>
  <c r="AI7" i="26" s="1"/>
  <c r="R155" i="26"/>
  <c r="AE155" i="26" s="1"/>
  <c r="BE41" i="26"/>
  <c r="E53" i="26"/>
  <c r="G53" i="26"/>
  <c r="T155" i="26"/>
  <c r="AG155" i="26" s="1"/>
  <c r="BG41" i="26"/>
  <c r="J53" i="26"/>
  <c r="BJ41" i="26"/>
  <c r="W155" i="26"/>
  <c r="AJ155" i="26" s="1"/>
  <c r="K53" i="26"/>
  <c r="BK41" i="26"/>
  <c r="X155" i="26"/>
  <c r="AK155" i="26" s="1"/>
  <c r="S155" i="26"/>
  <c r="AF155" i="26" s="1"/>
  <c r="BF41" i="26"/>
  <c r="F53" i="26"/>
  <c r="Y155" i="26"/>
  <c r="AL155" i="26" s="1"/>
  <c r="BL41" i="26"/>
  <c r="L53" i="26"/>
  <c r="Z155" i="26"/>
  <c r="AM155" i="26" s="1"/>
  <c r="M53" i="26"/>
  <c r="BM41" i="26"/>
  <c r="BI41" i="26"/>
  <c r="V155" i="26"/>
  <c r="AI155" i="26" s="1"/>
  <c r="I53" i="26"/>
  <c r="H53" i="26"/>
  <c r="U155" i="26"/>
  <c r="AH155" i="26" s="1"/>
  <c r="BH41" i="26"/>
  <c r="C53" i="26"/>
  <c r="BC41" i="26"/>
  <c r="P155" i="26"/>
  <c r="AC155" i="26" s="1"/>
  <c r="D53" i="26"/>
  <c r="BD41" i="26"/>
  <c r="Q155" i="26"/>
  <c r="AD155" i="26" s="1"/>
  <c r="BL29" i="26"/>
  <c r="Y143" i="26"/>
  <c r="AL143" i="26" s="1"/>
  <c r="BM29" i="26"/>
  <c r="Z143" i="26"/>
  <c r="AM143" i="26" s="1"/>
  <c r="BD29" i="26"/>
  <c r="Q143" i="26"/>
  <c r="AD143" i="26" s="1"/>
  <c r="BE29" i="26"/>
  <c r="R143" i="26"/>
  <c r="AE143" i="26" s="1"/>
  <c r="P143" i="26"/>
  <c r="AC143" i="26" s="1"/>
  <c r="BC29" i="26"/>
  <c r="S143" i="26"/>
  <c r="AF143" i="26" s="1"/>
  <c r="BF29" i="26"/>
  <c r="BG29" i="26"/>
  <c r="T143" i="26"/>
  <c r="AG143" i="26" s="1"/>
  <c r="BK29" i="26"/>
  <c r="X143" i="26"/>
  <c r="AK143" i="26" s="1"/>
  <c r="BH29" i="26"/>
  <c r="U143" i="26"/>
  <c r="AH143" i="26" s="1"/>
  <c r="V143" i="26"/>
  <c r="AI143" i="26" s="1"/>
  <c r="BI29" i="26"/>
  <c r="BJ29" i="26"/>
  <c r="W143" i="26"/>
  <c r="AJ143" i="26" s="1"/>
  <c r="BL23" i="26"/>
  <c r="Y137" i="26"/>
  <c r="AL137" i="26" s="1"/>
  <c r="L35" i="26"/>
  <c r="BC23" i="26"/>
  <c r="P137" i="26"/>
  <c r="AC137" i="26" s="1"/>
  <c r="C35" i="26"/>
  <c r="Q137" i="26"/>
  <c r="AD137" i="26" s="1"/>
  <c r="BD23" i="26"/>
  <c r="D35" i="26"/>
  <c r="E35" i="26"/>
  <c r="BE23" i="26"/>
  <c r="R137" i="26"/>
  <c r="AE137" i="26" s="1"/>
  <c r="BF23" i="26"/>
  <c r="S137" i="26"/>
  <c r="AF137" i="26" s="1"/>
  <c r="F35" i="26"/>
  <c r="Z137" i="26"/>
  <c r="AM137" i="26" s="1"/>
  <c r="BM23" i="26"/>
  <c r="M35" i="26"/>
  <c r="G35" i="26"/>
  <c r="BG23" i="26"/>
  <c r="T137" i="26"/>
  <c r="AG137" i="26" s="1"/>
  <c r="BJ23" i="26"/>
  <c r="J35" i="26"/>
  <c r="W137" i="26"/>
  <c r="AJ137" i="26" s="1"/>
  <c r="H35" i="26"/>
  <c r="U137" i="26"/>
  <c r="AH137" i="26" s="1"/>
  <c r="BH23" i="26"/>
  <c r="BK23" i="26"/>
  <c r="X137" i="26"/>
  <c r="AK137" i="26" s="1"/>
  <c r="K35" i="26"/>
  <c r="BI23" i="26"/>
  <c r="I35" i="26"/>
  <c r="V137" i="26"/>
  <c r="AI137" i="26" s="1"/>
  <c r="I17" i="26"/>
  <c r="V131" i="26" s="1"/>
  <c r="AI131" i="26" s="1"/>
  <c r="V125" i="26"/>
  <c r="AI125" i="26" s="1"/>
  <c r="BI11" i="26"/>
  <c r="J17" i="26"/>
  <c r="W131" i="26" s="1"/>
  <c r="AJ131" i="26" s="1"/>
  <c r="W125" i="26"/>
  <c r="AJ125" i="26" s="1"/>
  <c r="BJ11" i="26"/>
  <c r="U125" i="26"/>
  <c r="AH125" i="26" s="1"/>
  <c r="BH11" i="26"/>
  <c r="H17" i="26"/>
  <c r="U131" i="26" s="1"/>
  <c r="AH131" i="26" s="1"/>
  <c r="P125" i="26"/>
  <c r="AC125" i="26" s="1"/>
  <c r="BC11" i="26"/>
  <c r="BM11" i="26"/>
  <c r="M17" i="26"/>
  <c r="Z131" i="26" s="1"/>
  <c r="AM131" i="26" s="1"/>
  <c r="Z125" i="26"/>
  <c r="AM125" i="26" s="1"/>
  <c r="D17" i="26"/>
  <c r="Q131" i="26" s="1"/>
  <c r="AD131" i="26" s="1"/>
  <c r="BD11" i="26"/>
  <c r="Q125" i="26"/>
  <c r="AD125" i="26" s="1"/>
  <c r="BK11" i="26"/>
  <c r="K17" i="26"/>
  <c r="X131" i="26" s="1"/>
  <c r="AK131" i="26" s="1"/>
  <c r="X125" i="26"/>
  <c r="AK125" i="26" s="1"/>
  <c r="R125" i="26"/>
  <c r="AE125" i="26" s="1"/>
  <c r="BE11" i="26"/>
  <c r="E17" i="26"/>
  <c r="R131" i="26" s="1"/>
  <c r="AE131" i="26" s="1"/>
  <c r="BL11" i="26"/>
  <c r="L17" i="26"/>
  <c r="Y131" i="26" s="1"/>
  <c r="AL131" i="26" s="1"/>
  <c r="Y125" i="26"/>
  <c r="AL125" i="26" s="1"/>
  <c r="F17" i="26"/>
  <c r="S131" i="26" s="1"/>
  <c r="AF131" i="26" s="1"/>
  <c r="BF11" i="26"/>
  <c r="S125" i="26"/>
  <c r="AF125" i="26" s="1"/>
  <c r="G17" i="26"/>
  <c r="T131" i="26" s="1"/>
  <c r="AG131" i="26" s="1"/>
  <c r="T125" i="26"/>
  <c r="AG125" i="26" s="1"/>
  <c r="BG11" i="26"/>
  <c r="BE5" i="26"/>
  <c r="BL5" i="26"/>
  <c r="BF5" i="26"/>
  <c r="BG5" i="26"/>
  <c r="C17" i="26"/>
  <c r="BH5" i="26"/>
  <c r="BM5" i="26"/>
  <c r="BI5" i="26"/>
  <c r="P119" i="26"/>
  <c r="AC119" i="26" s="1"/>
  <c r="BJ5" i="26"/>
  <c r="BK5" i="26"/>
  <c r="BC5" i="26"/>
  <c r="BD5" i="26"/>
  <c r="D110" i="26"/>
  <c r="Q98" i="26"/>
  <c r="AD98" i="26" s="1"/>
  <c r="BD98" i="26"/>
  <c r="Q41" i="26"/>
  <c r="AD41" i="26" s="1"/>
  <c r="BF98" i="26"/>
  <c r="S98" i="26"/>
  <c r="AF98" i="26" s="1"/>
  <c r="F110" i="26"/>
  <c r="S41" i="26"/>
  <c r="AF41" i="26" s="1"/>
  <c r="BG98" i="26"/>
  <c r="T98" i="26"/>
  <c r="AG98" i="26" s="1"/>
  <c r="G110" i="26"/>
  <c r="T41" i="26"/>
  <c r="AG41" i="26" s="1"/>
  <c r="BE98" i="26"/>
  <c r="R98" i="26"/>
  <c r="AE98" i="26" s="1"/>
  <c r="E110" i="26"/>
  <c r="R41" i="26"/>
  <c r="AE41" i="26" s="1"/>
  <c r="I110" i="26"/>
  <c r="BI98" i="26"/>
  <c r="V98" i="26"/>
  <c r="AI98" i="26" s="1"/>
  <c r="V41" i="26"/>
  <c r="AI41" i="26" s="1"/>
  <c r="W98" i="26"/>
  <c r="AJ98" i="26" s="1"/>
  <c r="J110" i="26"/>
  <c r="BJ98" i="26"/>
  <c r="W41" i="26"/>
  <c r="AJ41" i="26" s="1"/>
  <c r="BK98" i="26"/>
  <c r="K110" i="26"/>
  <c r="X98" i="26"/>
  <c r="AK98" i="26" s="1"/>
  <c r="X41" i="26"/>
  <c r="AK41" i="26" s="1"/>
  <c r="H110" i="26"/>
  <c r="BH98" i="26"/>
  <c r="U98" i="26"/>
  <c r="AH98" i="26" s="1"/>
  <c r="U41" i="26"/>
  <c r="AH41" i="26" s="1"/>
  <c r="BL98" i="26"/>
  <c r="Y98" i="26"/>
  <c r="AL98" i="26" s="1"/>
  <c r="L110" i="26"/>
  <c r="Y41" i="26"/>
  <c r="AL41" i="26" s="1"/>
  <c r="M110" i="26"/>
  <c r="BM98" i="26"/>
  <c r="Z98" i="26"/>
  <c r="AM98" i="26" s="1"/>
  <c r="Z41" i="26"/>
  <c r="AM41" i="26" s="1"/>
  <c r="P98" i="26"/>
  <c r="AC98" i="26" s="1"/>
  <c r="BC98" i="26"/>
  <c r="C110" i="26"/>
  <c r="P41" i="26"/>
  <c r="AC41" i="26" s="1"/>
  <c r="BM86" i="26"/>
  <c r="Z86" i="26"/>
  <c r="AM86" i="26" s="1"/>
  <c r="Z29" i="26"/>
  <c r="AM29" i="26" s="1"/>
  <c r="BE86" i="26"/>
  <c r="R86" i="26"/>
  <c r="AE86" i="26" s="1"/>
  <c r="R29" i="26"/>
  <c r="AE29" i="26" s="1"/>
  <c r="BF86" i="26"/>
  <c r="S86" i="26"/>
  <c r="AF86" i="26" s="1"/>
  <c r="S29" i="26"/>
  <c r="AF29" i="26" s="1"/>
  <c r="BD86" i="26"/>
  <c r="Q86" i="26"/>
  <c r="AD86" i="26" s="1"/>
  <c r="Q29" i="26"/>
  <c r="AD29" i="26" s="1"/>
  <c r="BG86" i="26"/>
  <c r="T86" i="26"/>
  <c r="AG86" i="26" s="1"/>
  <c r="T29" i="26"/>
  <c r="AG29" i="26" s="1"/>
  <c r="BH86" i="26"/>
  <c r="U86" i="26"/>
  <c r="AH86" i="26" s="1"/>
  <c r="U29" i="26"/>
  <c r="AH29" i="26" s="1"/>
  <c r="BI86" i="26"/>
  <c r="V86" i="26"/>
  <c r="AI86" i="26" s="1"/>
  <c r="V29" i="26"/>
  <c r="AI29" i="26" s="1"/>
  <c r="W86" i="26"/>
  <c r="AJ86" i="26" s="1"/>
  <c r="BJ86" i="26"/>
  <c r="W29" i="26"/>
  <c r="AJ29" i="26" s="1"/>
  <c r="BC86" i="26"/>
  <c r="P86" i="26"/>
  <c r="AC86" i="26" s="1"/>
  <c r="P29" i="26"/>
  <c r="AC29" i="26" s="1"/>
  <c r="X86" i="26"/>
  <c r="AK86" i="26" s="1"/>
  <c r="BK86" i="26"/>
  <c r="X29" i="26"/>
  <c r="AK29" i="26" s="1"/>
  <c r="BL86" i="26"/>
  <c r="Y86" i="26"/>
  <c r="AL86" i="26" s="1"/>
  <c r="Y29" i="26"/>
  <c r="AL29" i="26" s="1"/>
  <c r="W80" i="26"/>
  <c r="AJ80" i="26" s="1"/>
  <c r="BJ80" i="26"/>
  <c r="J92" i="26"/>
  <c r="W23" i="26"/>
  <c r="AJ23" i="26" s="1"/>
  <c r="Y80" i="26"/>
  <c r="AL80" i="26" s="1"/>
  <c r="L92" i="26"/>
  <c r="BL80" i="26"/>
  <c r="Y23" i="26"/>
  <c r="AL23" i="26" s="1"/>
  <c r="Z80" i="26"/>
  <c r="AM80" i="26" s="1"/>
  <c r="M92" i="26"/>
  <c r="BM80" i="26"/>
  <c r="Z23" i="26"/>
  <c r="AM23" i="26" s="1"/>
  <c r="P80" i="26"/>
  <c r="AC80" i="26" s="1"/>
  <c r="C92" i="26"/>
  <c r="BC80" i="26"/>
  <c r="P23" i="26"/>
  <c r="AC23" i="26" s="1"/>
  <c r="Q80" i="26"/>
  <c r="AD80" i="26" s="1"/>
  <c r="BD80" i="26"/>
  <c r="D92" i="26"/>
  <c r="Q23" i="26"/>
  <c r="AD23" i="26" s="1"/>
  <c r="BE80" i="26"/>
  <c r="E92" i="26"/>
  <c r="R80" i="26"/>
  <c r="AE80" i="26" s="1"/>
  <c r="R23" i="26"/>
  <c r="AE23" i="26" s="1"/>
  <c r="X80" i="26"/>
  <c r="AK80" i="26" s="1"/>
  <c r="K92" i="26"/>
  <c r="BK80" i="26"/>
  <c r="X23" i="26"/>
  <c r="AK23" i="26" s="1"/>
  <c r="S80" i="26"/>
  <c r="AF80" i="26" s="1"/>
  <c r="F92" i="26"/>
  <c r="BF80" i="26"/>
  <c r="S23" i="26"/>
  <c r="AF23" i="26" s="1"/>
  <c r="BG80" i="26"/>
  <c r="T80" i="26"/>
  <c r="AG80" i="26" s="1"/>
  <c r="G92" i="26"/>
  <c r="T23" i="26"/>
  <c r="AG23" i="26" s="1"/>
  <c r="U80" i="26"/>
  <c r="AH80" i="26" s="1"/>
  <c r="BH80" i="26"/>
  <c r="H92" i="26"/>
  <c r="U23" i="26"/>
  <c r="AH23" i="26" s="1"/>
  <c r="BI80" i="26"/>
  <c r="V80" i="26"/>
  <c r="AI80" i="26" s="1"/>
  <c r="I92" i="26"/>
  <c r="V23" i="26"/>
  <c r="AI23" i="26" s="1"/>
  <c r="T68" i="26"/>
  <c r="AG68" i="26" s="1"/>
  <c r="BG68" i="26"/>
  <c r="T11" i="26"/>
  <c r="AG11" i="26" s="1"/>
  <c r="BF68" i="26"/>
  <c r="S68" i="26"/>
  <c r="AF68" i="26" s="1"/>
  <c r="S11" i="26"/>
  <c r="AF11" i="26" s="1"/>
  <c r="BJ68" i="26"/>
  <c r="W68" i="26"/>
  <c r="AJ68" i="26" s="1"/>
  <c r="W11" i="26"/>
  <c r="AJ11" i="26" s="1"/>
  <c r="BL68" i="26"/>
  <c r="Y68" i="26"/>
  <c r="AL68" i="26" s="1"/>
  <c r="Y11" i="26"/>
  <c r="AL11" i="26" s="1"/>
  <c r="BK68" i="26"/>
  <c r="X68" i="26"/>
  <c r="AK68" i="26" s="1"/>
  <c r="X11" i="26"/>
  <c r="AK11" i="26" s="1"/>
  <c r="U68" i="26"/>
  <c r="AH68" i="26" s="1"/>
  <c r="BH68" i="26"/>
  <c r="U11" i="26"/>
  <c r="AH11" i="26" s="1"/>
  <c r="Z68" i="26"/>
  <c r="AM68" i="26" s="1"/>
  <c r="BM68" i="26"/>
  <c r="Z11" i="26"/>
  <c r="AM11" i="26" s="1"/>
  <c r="BI68" i="26"/>
  <c r="V68" i="26"/>
  <c r="AI68" i="26" s="1"/>
  <c r="V11" i="26"/>
  <c r="AI11" i="26" s="1"/>
  <c r="P68" i="26"/>
  <c r="AC68" i="26" s="1"/>
  <c r="BC68" i="26"/>
  <c r="P11" i="26"/>
  <c r="AC11" i="26" s="1"/>
  <c r="BD68" i="26"/>
  <c r="Q68" i="26"/>
  <c r="AD68" i="26" s="1"/>
  <c r="Q11" i="26"/>
  <c r="AD11" i="26" s="1"/>
  <c r="R68" i="26"/>
  <c r="AE68" i="26" s="1"/>
  <c r="BE68" i="26"/>
  <c r="R11" i="26"/>
  <c r="AE11" i="26" s="1"/>
  <c r="Q62" i="26"/>
  <c r="AD62" i="26" s="1"/>
  <c r="D74" i="26"/>
  <c r="BD62" i="26"/>
  <c r="Q5" i="26"/>
  <c r="AD5" i="26" s="1"/>
  <c r="S5" i="26"/>
  <c r="AF5" i="26" s="1"/>
  <c r="F74" i="26"/>
  <c r="S62" i="26"/>
  <c r="AF62" i="26" s="1"/>
  <c r="BF62" i="26"/>
  <c r="U62" i="26"/>
  <c r="AH62" i="26" s="1"/>
  <c r="U5" i="26"/>
  <c r="AH5" i="26" s="1"/>
  <c r="H74" i="26"/>
  <c r="BH62" i="26"/>
  <c r="V5" i="26"/>
  <c r="AI5" i="26" s="1"/>
  <c r="I74" i="26"/>
  <c r="BI62" i="26"/>
  <c r="V62" i="26"/>
  <c r="AI62" i="26" s="1"/>
  <c r="W62" i="26"/>
  <c r="AJ62" i="26" s="1"/>
  <c r="W5" i="26"/>
  <c r="AJ5" i="26" s="1"/>
  <c r="BJ62" i="26"/>
  <c r="J74" i="26"/>
  <c r="X5" i="26"/>
  <c r="AK5" i="26" s="1"/>
  <c r="BK62" i="26"/>
  <c r="K74" i="26"/>
  <c r="X62" i="26"/>
  <c r="AK62" i="26" s="1"/>
  <c r="G74" i="26"/>
  <c r="BG62" i="26"/>
  <c r="T5" i="26"/>
  <c r="AG5" i="26" s="1"/>
  <c r="T62" i="26"/>
  <c r="AG62" i="26" s="1"/>
  <c r="BM62" i="26"/>
  <c r="Z62" i="26"/>
  <c r="AM62" i="26" s="1"/>
  <c r="M74" i="26"/>
  <c r="Z5" i="26"/>
  <c r="AM5" i="26" s="1"/>
  <c r="L74" i="26"/>
  <c r="Y5" i="26"/>
  <c r="AL5" i="26" s="1"/>
  <c r="BL62" i="26"/>
  <c r="Y62" i="26"/>
  <c r="AL62" i="26" s="1"/>
  <c r="R62" i="26"/>
  <c r="AE62" i="26" s="1"/>
  <c r="E74" i="26"/>
  <c r="BE62" i="26"/>
  <c r="R5" i="26"/>
  <c r="AE5" i="26" s="1"/>
  <c r="P62" i="26"/>
  <c r="AC62" i="26" s="1"/>
  <c r="BC62" i="26"/>
  <c r="C74" i="26"/>
  <c r="P5" i="26"/>
  <c r="AC5" i="26" s="1"/>
  <c r="F158" i="21"/>
  <c r="F103" i="21" s="1"/>
  <c r="H158" i="21"/>
  <c r="H50" i="21" s="1"/>
  <c r="AH158" i="21"/>
  <c r="AJ158" i="21"/>
  <c r="AW7" i="26" s="1"/>
  <c r="AL158" i="21"/>
  <c r="AY7" i="26" s="1"/>
  <c r="AM158" i="21"/>
  <c r="AZ7" i="26" s="1"/>
  <c r="AI158" i="21"/>
  <c r="AV7" i="26" s="1"/>
  <c r="AE158" i="21"/>
  <c r="AK158" i="21"/>
  <c r="Y158" i="21"/>
  <c r="Z158" i="21"/>
  <c r="AZ64" i="26" s="1"/>
  <c r="X158" i="21"/>
  <c r="AX64" i="26" s="1"/>
  <c r="T158" i="21"/>
  <c r="AT64" i="26" s="1"/>
  <c r="U158" i="21"/>
  <c r="AU64" i="26" s="1"/>
  <c r="V158" i="21"/>
  <c r="Q158" i="21"/>
  <c r="W158" i="21"/>
  <c r="AW64" i="26" s="1"/>
  <c r="K158" i="21"/>
  <c r="K77" i="21" s="1"/>
  <c r="L158" i="21"/>
  <c r="L77" i="21" s="1"/>
  <c r="J158" i="21"/>
  <c r="J77" i="21" s="1"/>
  <c r="G158" i="21"/>
  <c r="G130" i="21" s="1"/>
  <c r="C158" i="21"/>
  <c r="C156" i="21" s="1"/>
  <c r="I158" i="21"/>
  <c r="I50" i="21" s="1"/>
  <c r="P158" i="21"/>
  <c r="AD158" i="21"/>
  <c r="D158" i="21"/>
  <c r="R158" i="21"/>
  <c r="AR64" i="26" s="1"/>
  <c r="AF158" i="21"/>
  <c r="AS7" i="26" s="1"/>
  <c r="M158" i="21"/>
  <c r="M156" i="21" s="1"/>
  <c r="E158" i="21"/>
  <c r="E103" i="21" s="1"/>
  <c r="S158" i="21"/>
  <c r="AS64" i="26" s="1"/>
  <c r="AG158" i="21"/>
  <c r="AT7" i="26" s="1"/>
  <c r="AC158" i="21"/>
  <c r="AP7" i="26" s="1"/>
  <c r="AL158" i="20"/>
  <c r="X158" i="20"/>
  <c r="K158" i="20"/>
  <c r="K77" i="20" s="1"/>
  <c r="AH158" i="20"/>
  <c r="AJ158" i="20"/>
  <c r="T158" i="20"/>
  <c r="I158" i="20"/>
  <c r="I50" i="20" s="1"/>
  <c r="F158" i="20"/>
  <c r="F50" i="20" s="1"/>
  <c r="G158" i="20"/>
  <c r="G156" i="20" s="1"/>
  <c r="H158" i="20"/>
  <c r="H77" i="20" s="1"/>
  <c r="U158" i="20"/>
  <c r="AU62" i="26" s="1"/>
  <c r="V158" i="20"/>
  <c r="AV62" i="26" s="1"/>
  <c r="W158" i="20"/>
  <c r="AW62" i="26" s="1"/>
  <c r="Y158" i="20"/>
  <c r="AY62" i="26" s="1"/>
  <c r="AI158" i="20"/>
  <c r="AK158" i="20"/>
  <c r="AM158" i="20"/>
  <c r="J158" i="20"/>
  <c r="J103" i="20" s="1"/>
  <c r="P158" i="20"/>
  <c r="AD158" i="20"/>
  <c r="C158" i="20"/>
  <c r="C156" i="20" s="1"/>
  <c r="Q158" i="20"/>
  <c r="AE158" i="20"/>
  <c r="Z158" i="20"/>
  <c r="D158" i="20"/>
  <c r="R158" i="20"/>
  <c r="AR62" i="26" s="1"/>
  <c r="AF158" i="20"/>
  <c r="L158" i="20"/>
  <c r="L103" i="20" s="1"/>
  <c r="E158" i="20"/>
  <c r="E103" i="20" s="1"/>
  <c r="S158" i="20"/>
  <c r="AS62" i="26" s="1"/>
  <c r="AG158" i="20"/>
  <c r="M158" i="20"/>
  <c r="M156" i="20" s="1"/>
  <c r="AC158" i="20"/>
  <c r="AP5" i="26" s="1"/>
  <c r="BE55" i="26" l="1"/>
  <c r="R169" i="26"/>
  <c r="AE169" i="26" s="1"/>
  <c r="Q169" i="26"/>
  <c r="AD169" i="26" s="1"/>
  <c r="BD55" i="26"/>
  <c r="BI55" i="26"/>
  <c r="V169" i="26"/>
  <c r="AI169" i="26" s="1"/>
  <c r="T169" i="26"/>
  <c r="AG169" i="26" s="1"/>
  <c r="BG55" i="26"/>
  <c r="P169" i="26"/>
  <c r="AC169" i="26" s="1"/>
  <c r="BC55" i="26"/>
  <c r="BJ55" i="26"/>
  <c r="W169" i="26"/>
  <c r="AJ169" i="26" s="1"/>
  <c r="BF55" i="26"/>
  <c r="S169" i="26"/>
  <c r="AF169" i="26" s="1"/>
  <c r="BM55" i="26"/>
  <c r="Z169" i="26"/>
  <c r="AM169" i="26" s="1"/>
  <c r="U169" i="26"/>
  <c r="AH169" i="26" s="1"/>
  <c r="BH55" i="26"/>
  <c r="BL55" i="26"/>
  <c r="Y169" i="26"/>
  <c r="AL169" i="26" s="1"/>
  <c r="BK55" i="26"/>
  <c r="X169" i="26"/>
  <c r="AK169" i="26" s="1"/>
  <c r="BF37" i="26"/>
  <c r="S151" i="26"/>
  <c r="AF151" i="26" s="1"/>
  <c r="BE37" i="26"/>
  <c r="R151" i="26"/>
  <c r="AE151" i="26" s="1"/>
  <c r="BM37" i="26"/>
  <c r="Z151" i="26"/>
  <c r="AM151" i="26" s="1"/>
  <c r="V151" i="26"/>
  <c r="AI151" i="26" s="1"/>
  <c r="BI37" i="26"/>
  <c r="BL37" i="26"/>
  <c r="Y151" i="26"/>
  <c r="AL151" i="26" s="1"/>
  <c r="BK37" i="26"/>
  <c r="X151" i="26"/>
  <c r="AK151" i="26" s="1"/>
  <c r="BG37" i="26"/>
  <c r="T151" i="26"/>
  <c r="AG151" i="26" s="1"/>
  <c r="BD37" i="26"/>
  <c r="Q151" i="26"/>
  <c r="AD151" i="26" s="1"/>
  <c r="BH37" i="26"/>
  <c r="U151" i="26"/>
  <c r="AH151" i="26" s="1"/>
  <c r="P151" i="26"/>
  <c r="AC151" i="26" s="1"/>
  <c r="BC37" i="26"/>
  <c r="W151" i="26"/>
  <c r="AJ151" i="26" s="1"/>
  <c r="BJ37" i="26"/>
  <c r="AH103" i="21"/>
  <c r="AU43" i="26"/>
  <c r="AU49" i="26"/>
  <c r="AU25" i="26"/>
  <c r="AU13" i="26"/>
  <c r="AU31" i="26"/>
  <c r="AU37" i="26"/>
  <c r="AU55" i="26"/>
  <c r="BG19" i="26"/>
  <c r="AT19" i="26"/>
  <c r="T133" i="26"/>
  <c r="AG133" i="26" s="1"/>
  <c r="BL19" i="26"/>
  <c r="Y133" i="26"/>
  <c r="AL133" i="26" s="1"/>
  <c r="AY19" i="26"/>
  <c r="BC19" i="26"/>
  <c r="AP19" i="26"/>
  <c r="P133" i="26"/>
  <c r="AC133" i="26" s="1"/>
  <c r="AW19" i="26"/>
  <c r="BJ19" i="26"/>
  <c r="W133" i="26"/>
  <c r="AJ133" i="26" s="1"/>
  <c r="AD156" i="21"/>
  <c r="AQ13" i="26"/>
  <c r="AQ31" i="26"/>
  <c r="AQ25" i="26"/>
  <c r="AQ43" i="26"/>
  <c r="AQ49" i="26"/>
  <c r="AQ55" i="26"/>
  <c r="AQ37" i="26"/>
  <c r="S133" i="26"/>
  <c r="AF133" i="26" s="1"/>
  <c r="BF19" i="26"/>
  <c r="AS19" i="26"/>
  <c r="AC24" i="21"/>
  <c r="AP13" i="26"/>
  <c r="AP49" i="26"/>
  <c r="AP31" i="26"/>
  <c r="AP25" i="26"/>
  <c r="AP43" i="26"/>
  <c r="AP37" i="26"/>
  <c r="AP55" i="26"/>
  <c r="AK103" i="21"/>
  <c r="AX43" i="26"/>
  <c r="AX49" i="26"/>
  <c r="AX31" i="26"/>
  <c r="AX25" i="26"/>
  <c r="AX13" i="26"/>
  <c r="AX55" i="26"/>
  <c r="AX37" i="26"/>
  <c r="BM19" i="26"/>
  <c r="AZ19" i="26"/>
  <c r="Z133" i="26"/>
  <c r="AM133" i="26" s="1"/>
  <c r="AG103" i="21"/>
  <c r="AT43" i="26"/>
  <c r="AT13" i="26"/>
  <c r="AT49" i="26"/>
  <c r="AT25" i="26"/>
  <c r="AT31" i="26"/>
  <c r="AT37" i="26"/>
  <c r="AT55" i="26"/>
  <c r="AE156" i="21"/>
  <c r="AR13" i="26"/>
  <c r="AR49" i="26"/>
  <c r="AR25" i="26"/>
  <c r="AR31" i="26"/>
  <c r="AR43" i="26"/>
  <c r="AR55" i="26"/>
  <c r="AR37" i="26"/>
  <c r="BI19" i="26"/>
  <c r="AV19" i="26"/>
  <c r="V133" i="26"/>
  <c r="AI133" i="26" s="1"/>
  <c r="AI77" i="21"/>
  <c r="AV49" i="26"/>
  <c r="AV31" i="26"/>
  <c r="AV43" i="26"/>
  <c r="AV25" i="26"/>
  <c r="AV13" i="26"/>
  <c r="AV55" i="26"/>
  <c r="AV37" i="26"/>
  <c r="AU7" i="26"/>
  <c r="AX7" i="26"/>
  <c r="AM77" i="21"/>
  <c r="AZ13" i="26"/>
  <c r="AZ49" i="26"/>
  <c r="AZ43" i="26"/>
  <c r="AZ25" i="26"/>
  <c r="AZ31" i="26"/>
  <c r="AZ55" i="26"/>
  <c r="AZ37" i="26"/>
  <c r="R133" i="26"/>
  <c r="AE133" i="26" s="1"/>
  <c r="BE19" i="26"/>
  <c r="AR19" i="26"/>
  <c r="U133" i="26"/>
  <c r="AH133" i="26" s="1"/>
  <c r="BH19" i="26"/>
  <c r="AU19" i="26"/>
  <c r="BD19" i="26"/>
  <c r="AQ19" i="26"/>
  <c r="Q133" i="26"/>
  <c r="AD133" i="26" s="1"/>
  <c r="X133" i="26"/>
  <c r="AK133" i="26" s="1"/>
  <c r="BK19" i="26"/>
  <c r="AX19" i="26"/>
  <c r="AL77" i="21"/>
  <c r="AY25" i="26"/>
  <c r="AY31" i="26"/>
  <c r="AY43" i="26"/>
  <c r="AY49" i="26"/>
  <c r="AY13" i="26"/>
  <c r="AY37" i="26"/>
  <c r="AY55" i="26"/>
  <c r="AQ7" i="26"/>
  <c r="AF50" i="21"/>
  <c r="AS43" i="26"/>
  <c r="AS49" i="26"/>
  <c r="AS13" i="26"/>
  <c r="AS31" i="26"/>
  <c r="AS25" i="26"/>
  <c r="AS55" i="26"/>
  <c r="AS37" i="26"/>
  <c r="AJ50" i="21"/>
  <c r="AW31" i="26"/>
  <c r="AW49" i="26"/>
  <c r="AW43" i="26"/>
  <c r="AW25" i="26"/>
  <c r="AW13" i="26"/>
  <c r="AW55" i="26"/>
  <c r="AW37" i="26"/>
  <c r="AR7" i="26"/>
  <c r="BE112" i="26"/>
  <c r="R112" i="26"/>
  <c r="AE112" i="26" s="1"/>
  <c r="R55" i="26"/>
  <c r="AE55" i="26" s="1"/>
  <c r="Z112" i="26"/>
  <c r="AM112" i="26" s="1"/>
  <c r="BM112" i="26"/>
  <c r="Z55" i="26"/>
  <c r="AM55" i="26" s="1"/>
  <c r="BK112" i="26"/>
  <c r="X112" i="26"/>
  <c r="AK112" i="26" s="1"/>
  <c r="X55" i="26"/>
  <c r="AK55" i="26" s="1"/>
  <c r="V112" i="26"/>
  <c r="AI112" i="26" s="1"/>
  <c r="BI112" i="26"/>
  <c r="V55" i="26"/>
  <c r="AI55" i="26" s="1"/>
  <c r="BD112" i="26"/>
  <c r="Q112" i="26"/>
  <c r="AD112" i="26" s="1"/>
  <c r="Q55" i="26"/>
  <c r="AD55" i="26" s="1"/>
  <c r="BL112" i="26"/>
  <c r="Y112" i="26"/>
  <c r="AL112" i="26" s="1"/>
  <c r="Y55" i="26"/>
  <c r="AL55" i="26" s="1"/>
  <c r="T112" i="26"/>
  <c r="AG112" i="26" s="1"/>
  <c r="BG112" i="26"/>
  <c r="T55" i="26"/>
  <c r="AG55" i="26" s="1"/>
  <c r="U112" i="26"/>
  <c r="AH112" i="26" s="1"/>
  <c r="BH112" i="26"/>
  <c r="U55" i="26"/>
  <c r="AH55" i="26" s="1"/>
  <c r="W112" i="26"/>
  <c r="AJ112" i="26" s="1"/>
  <c r="BJ112" i="26"/>
  <c r="W55" i="26"/>
  <c r="AJ55" i="26" s="1"/>
  <c r="BF112" i="26"/>
  <c r="S112" i="26"/>
  <c r="AF112" i="26" s="1"/>
  <c r="S55" i="26"/>
  <c r="AF55" i="26" s="1"/>
  <c r="BC112" i="26"/>
  <c r="P112" i="26"/>
  <c r="AC112" i="26" s="1"/>
  <c r="P55" i="26"/>
  <c r="AC55" i="26" s="1"/>
  <c r="BD94" i="26"/>
  <c r="Q94" i="26"/>
  <c r="AD94" i="26" s="1"/>
  <c r="Q37" i="26"/>
  <c r="AD37" i="26" s="1"/>
  <c r="W94" i="26"/>
  <c r="AJ94" i="26" s="1"/>
  <c r="BJ94" i="26"/>
  <c r="W37" i="26"/>
  <c r="AJ37" i="26" s="1"/>
  <c r="BC94" i="26"/>
  <c r="P94" i="26"/>
  <c r="AC94" i="26" s="1"/>
  <c r="P37" i="26"/>
  <c r="AC37" i="26" s="1"/>
  <c r="U94" i="26"/>
  <c r="AH94" i="26" s="1"/>
  <c r="BH94" i="26"/>
  <c r="U37" i="26"/>
  <c r="AH37" i="26" s="1"/>
  <c r="S94" i="26"/>
  <c r="AF94" i="26" s="1"/>
  <c r="BF94" i="26"/>
  <c r="S37" i="26"/>
  <c r="AF37" i="26" s="1"/>
  <c r="X94" i="26"/>
  <c r="AK94" i="26" s="1"/>
  <c r="BK94" i="26"/>
  <c r="X37" i="26"/>
  <c r="AK37" i="26" s="1"/>
  <c r="Z94" i="26"/>
  <c r="AM94" i="26" s="1"/>
  <c r="BM94" i="26"/>
  <c r="Z37" i="26"/>
  <c r="AM37" i="26" s="1"/>
  <c r="T94" i="26"/>
  <c r="AG94" i="26" s="1"/>
  <c r="BG94" i="26"/>
  <c r="T37" i="26"/>
  <c r="AG37" i="26" s="1"/>
  <c r="BL94" i="26"/>
  <c r="Y94" i="26"/>
  <c r="AL94" i="26" s="1"/>
  <c r="Y37" i="26"/>
  <c r="AL37" i="26" s="1"/>
  <c r="BE94" i="26"/>
  <c r="R94" i="26"/>
  <c r="AE94" i="26" s="1"/>
  <c r="R37" i="26"/>
  <c r="AE37" i="26" s="1"/>
  <c r="BI94" i="26"/>
  <c r="V94" i="26"/>
  <c r="AI94" i="26" s="1"/>
  <c r="V37" i="26"/>
  <c r="AI37" i="26" s="1"/>
  <c r="Y77" i="21"/>
  <c r="AY88" i="26"/>
  <c r="AY100" i="26"/>
  <c r="AY70" i="26"/>
  <c r="AY106" i="26"/>
  <c r="AY82" i="26"/>
  <c r="AY112" i="26"/>
  <c r="AY94" i="26"/>
  <c r="BF76" i="26"/>
  <c r="AS76" i="26"/>
  <c r="S76" i="26"/>
  <c r="AF76" i="26" s="1"/>
  <c r="S19" i="26"/>
  <c r="AF19" i="26" s="1"/>
  <c r="AU76" i="26"/>
  <c r="BH76" i="26"/>
  <c r="U76" i="26"/>
  <c r="AH76" i="26" s="1"/>
  <c r="U19" i="26"/>
  <c r="AH19" i="26" s="1"/>
  <c r="BC76" i="26"/>
  <c r="AP76" i="26"/>
  <c r="P76" i="26"/>
  <c r="AC76" i="26" s="1"/>
  <c r="P19" i="26"/>
  <c r="AC19" i="26" s="1"/>
  <c r="AZ76" i="26"/>
  <c r="BM76" i="26"/>
  <c r="Z76" i="26"/>
  <c r="AM76" i="26" s="1"/>
  <c r="Z19" i="26"/>
  <c r="AM19" i="26" s="1"/>
  <c r="S103" i="21"/>
  <c r="AS88" i="26"/>
  <c r="AS70" i="26"/>
  <c r="AS82" i="26"/>
  <c r="AS106" i="26"/>
  <c r="AS100" i="26"/>
  <c r="AS94" i="26"/>
  <c r="AS112" i="26"/>
  <c r="BE76" i="26"/>
  <c r="AR76" i="26"/>
  <c r="R76" i="26"/>
  <c r="AE76" i="26" s="1"/>
  <c r="R19" i="26"/>
  <c r="AE19" i="26" s="1"/>
  <c r="Z77" i="21"/>
  <c r="AZ88" i="26"/>
  <c r="AZ100" i="26"/>
  <c r="AZ82" i="26"/>
  <c r="AZ70" i="26"/>
  <c r="AZ106" i="26"/>
  <c r="AZ94" i="26"/>
  <c r="AZ112" i="26"/>
  <c r="AY64" i="26"/>
  <c r="AY76" i="26"/>
  <c r="BL76" i="26"/>
  <c r="Y76" i="26"/>
  <c r="AL76" i="26" s="1"/>
  <c r="Y19" i="26"/>
  <c r="AL19" i="26" s="1"/>
  <c r="Q77" i="21"/>
  <c r="AQ70" i="26"/>
  <c r="AQ82" i="26"/>
  <c r="AQ100" i="26"/>
  <c r="AQ88" i="26"/>
  <c r="AQ106" i="26"/>
  <c r="AQ112" i="26"/>
  <c r="AQ94" i="26"/>
  <c r="BI76" i="26"/>
  <c r="V76" i="26"/>
  <c r="AI76" i="26" s="1"/>
  <c r="AV76" i="26"/>
  <c r="V19" i="26"/>
  <c r="AI19" i="26" s="1"/>
  <c r="BG76" i="26"/>
  <c r="AT76" i="26"/>
  <c r="T76" i="26"/>
  <c r="AG76" i="26" s="1"/>
  <c r="T19" i="26"/>
  <c r="AG19" i="26" s="1"/>
  <c r="V103" i="21"/>
  <c r="AV106" i="26"/>
  <c r="AV88" i="26"/>
  <c r="AV70" i="26"/>
  <c r="AV100" i="26"/>
  <c r="AV82" i="26"/>
  <c r="AV112" i="26"/>
  <c r="AV94" i="26"/>
  <c r="BD76" i="26"/>
  <c r="Q76" i="26"/>
  <c r="AD76" i="26" s="1"/>
  <c r="AQ76" i="26"/>
  <c r="Q19" i="26"/>
  <c r="AD19" i="26" s="1"/>
  <c r="W77" i="21"/>
  <c r="AW106" i="26"/>
  <c r="AW88" i="26"/>
  <c r="AW100" i="26"/>
  <c r="AW70" i="26"/>
  <c r="AW82" i="26"/>
  <c r="AW112" i="26"/>
  <c r="AW94" i="26"/>
  <c r="AR100" i="26"/>
  <c r="AR88" i="26"/>
  <c r="AR82" i="26"/>
  <c r="AR70" i="26"/>
  <c r="AR106" i="26"/>
  <c r="AR112" i="26"/>
  <c r="AR94" i="26"/>
  <c r="U103" i="21"/>
  <c r="AU82" i="26"/>
  <c r="AU106" i="26"/>
  <c r="AU70" i="26"/>
  <c r="AU88" i="26"/>
  <c r="AU100" i="26"/>
  <c r="AU112" i="26"/>
  <c r="AU94" i="26"/>
  <c r="AV64" i="26"/>
  <c r="AW76" i="26"/>
  <c r="W76" i="26"/>
  <c r="AJ76" i="26" s="1"/>
  <c r="BJ76" i="26"/>
  <c r="W19" i="26"/>
  <c r="AJ19" i="26" s="1"/>
  <c r="AX76" i="26"/>
  <c r="X76" i="26"/>
  <c r="AK76" i="26" s="1"/>
  <c r="BK76" i="26"/>
  <c r="X19" i="26"/>
  <c r="AK19" i="26" s="1"/>
  <c r="T103" i="21"/>
  <c r="AT88" i="26"/>
  <c r="AT106" i="26"/>
  <c r="AT82" i="26"/>
  <c r="AT100" i="26"/>
  <c r="AT70" i="26"/>
  <c r="AT112" i="26"/>
  <c r="AT94" i="26"/>
  <c r="AQ64" i="26"/>
  <c r="P103" i="21"/>
  <c r="AP70" i="26"/>
  <c r="AP82" i="26"/>
  <c r="AP100" i="26"/>
  <c r="AP106" i="26"/>
  <c r="AP88" i="26"/>
  <c r="AP112" i="26"/>
  <c r="AP94" i="26"/>
  <c r="X77" i="21"/>
  <c r="AX82" i="26"/>
  <c r="AX100" i="26"/>
  <c r="AX70" i="26"/>
  <c r="AX106" i="26"/>
  <c r="AX88" i="26"/>
  <c r="AX112" i="26"/>
  <c r="AX94" i="26"/>
  <c r="AP64" i="26"/>
  <c r="BI53" i="26"/>
  <c r="V167" i="26"/>
  <c r="AI167" i="26" s="1"/>
  <c r="BM53" i="26"/>
  <c r="Z167" i="26"/>
  <c r="AM167" i="26" s="1"/>
  <c r="BD53" i="26"/>
  <c r="Q167" i="26"/>
  <c r="AD167" i="26" s="1"/>
  <c r="BJ53" i="26"/>
  <c r="W167" i="26"/>
  <c r="AJ167" i="26" s="1"/>
  <c r="X167" i="26"/>
  <c r="AK167" i="26" s="1"/>
  <c r="BK53" i="26"/>
  <c r="BL53" i="26"/>
  <c r="Y167" i="26"/>
  <c r="AL167" i="26" s="1"/>
  <c r="P167" i="26"/>
  <c r="AC167" i="26" s="1"/>
  <c r="BC53" i="26"/>
  <c r="BG53" i="26"/>
  <c r="T167" i="26"/>
  <c r="AG167" i="26" s="1"/>
  <c r="S167" i="26"/>
  <c r="AF167" i="26" s="1"/>
  <c r="BF53" i="26"/>
  <c r="BE53" i="26"/>
  <c r="R167" i="26"/>
  <c r="AE167" i="26" s="1"/>
  <c r="BH53" i="26"/>
  <c r="U167" i="26"/>
  <c r="AH167" i="26" s="1"/>
  <c r="BE35" i="26"/>
  <c r="R149" i="26"/>
  <c r="AE149" i="26" s="1"/>
  <c r="W149" i="26"/>
  <c r="AJ149" i="26" s="1"/>
  <c r="BJ35" i="26"/>
  <c r="BI35" i="26"/>
  <c r="V149" i="26"/>
  <c r="AI149" i="26" s="1"/>
  <c r="T149" i="26"/>
  <c r="AG149" i="26" s="1"/>
  <c r="BG35" i="26"/>
  <c r="X149" i="26"/>
  <c r="AK149" i="26" s="1"/>
  <c r="BK35" i="26"/>
  <c r="Z149" i="26"/>
  <c r="AM149" i="26" s="1"/>
  <c r="BM35" i="26"/>
  <c r="P149" i="26"/>
  <c r="AC149" i="26" s="1"/>
  <c r="BC35" i="26"/>
  <c r="Q149" i="26"/>
  <c r="AD149" i="26" s="1"/>
  <c r="BD35" i="26"/>
  <c r="S149" i="26"/>
  <c r="AF149" i="26" s="1"/>
  <c r="BF35" i="26"/>
  <c r="BL35" i="26"/>
  <c r="Y149" i="26"/>
  <c r="AL149" i="26" s="1"/>
  <c r="BH35" i="26"/>
  <c r="U149" i="26"/>
  <c r="AH149" i="26" s="1"/>
  <c r="AG103" i="20"/>
  <c r="AT5" i="26"/>
  <c r="AT23" i="26"/>
  <c r="AT11" i="26"/>
  <c r="AT29" i="26"/>
  <c r="AT41" i="26"/>
  <c r="AT47" i="26"/>
  <c r="AT53" i="26"/>
  <c r="AT17" i="26"/>
  <c r="AT35" i="26"/>
  <c r="AM77" i="20"/>
  <c r="AZ5" i="26"/>
  <c r="AZ29" i="26"/>
  <c r="AZ23" i="26"/>
  <c r="AZ47" i="26"/>
  <c r="AZ11" i="26"/>
  <c r="AZ41" i="26"/>
  <c r="AZ35" i="26"/>
  <c r="AZ17" i="26"/>
  <c r="AZ53" i="26"/>
  <c r="AJ24" i="20"/>
  <c r="AW5" i="26"/>
  <c r="AW29" i="26"/>
  <c r="AW23" i="26"/>
  <c r="AW47" i="26"/>
  <c r="AW41" i="26"/>
  <c r="AW11" i="26"/>
  <c r="AW35" i="26"/>
  <c r="AW17" i="26"/>
  <c r="AW53" i="26"/>
  <c r="AI130" i="20"/>
  <c r="AV5" i="26"/>
  <c r="AV11" i="26"/>
  <c r="AV41" i="26"/>
  <c r="AV47" i="26"/>
  <c r="AV23" i="26"/>
  <c r="AV29" i="26"/>
  <c r="AV53" i="26"/>
  <c r="AV35" i="26"/>
  <c r="AV17" i="26"/>
  <c r="AK50" i="20"/>
  <c r="AX5" i="26"/>
  <c r="AX41" i="26"/>
  <c r="AX11" i="26"/>
  <c r="AX47" i="26"/>
  <c r="AX29" i="26"/>
  <c r="AX23" i="26"/>
  <c r="AX35" i="26"/>
  <c r="AX17" i="26"/>
  <c r="AX53" i="26"/>
  <c r="AL24" i="20"/>
  <c r="AY5" i="26"/>
  <c r="AY47" i="26"/>
  <c r="AY29" i="26"/>
  <c r="AY11" i="26"/>
  <c r="AY41" i="26"/>
  <c r="AY23" i="26"/>
  <c r="AY53" i="26"/>
  <c r="AY35" i="26"/>
  <c r="AY17" i="26"/>
  <c r="AD103" i="20"/>
  <c r="AQ5" i="26"/>
  <c r="AQ11" i="26"/>
  <c r="AQ29" i="26"/>
  <c r="AQ23" i="26"/>
  <c r="AQ41" i="26"/>
  <c r="AQ47" i="26"/>
  <c r="AQ53" i="26"/>
  <c r="AQ17" i="26"/>
  <c r="AQ35" i="26"/>
  <c r="AS5" i="26"/>
  <c r="AS11" i="26"/>
  <c r="AS41" i="26"/>
  <c r="AS47" i="26"/>
  <c r="AS23" i="26"/>
  <c r="AS29" i="26"/>
  <c r="AS53" i="26"/>
  <c r="AS17" i="26"/>
  <c r="AS35" i="26"/>
  <c r="AE156" i="20"/>
  <c r="AR5" i="26"/>
  <c r="AR23" i="26"/>
  <c r="AR29" i="26"/>
  <c r="AR47" i="26"/>
  <c r="AR41" i="26"/>
  <c r="AR11" i="26"/>
  <c r="AR17" i="26"/>
  <c r="AR35" i="26"/>
  <c r="AR53" i="26"/>
  <c r="AH130" i="20"/>
  <c r="AU5" i="26"/>
  <c r="AU47" i="26"/>
  <c r="AU41" i="26"/>
  <c r="AU23" i="26"/>
  <c r="AU29" i="26"/>
  <c r="AU11" i="26"/>
  <c r="AU17" i="26"/>
  <c r="AU35" i="26"/>
  <c r="AU53" i="26"/>
  <c r="BE17" i="26"/>
  <c r="P131" i="26"/>
  <c r="AC131" i="26" s="1"/>
  <c r="BH17" i="26"/>
  <c r="BK17" i="26"/>
  <c r="BD17" i="26"/>
  <c r="BC17" i="26"/>
  <c r="AP17" i="26"/>
  <c r="BL17" i="26"/>
  <c r="BG17" i="26"/>
  <c r="BI17" i="26"/>
  <c r="BM17" i="26"/>
  <c r="BF17" i="26"/>
  <c r="BJ17" i="26"/>
  <c r="AC103" i="20"/>
  <c r="AP11" i="26"/>
  <c r="AP23" i="26"/>
  <c r="AP41" i="26"/>
  <c r="AP29" i="26"/>
  <c r="AP47" i="26"/>
  <c r="AP35" i="26"/>
  <c r="AP53" i="26"/>
  <c r="Y110" i="26"/>
  <c r="AL110" i="26" s="1"/>
  <c r="BL110" i="26"/>
  <c r="Y53" i="26"/>
  <c r="AL53" i="26" s="1"/>
  <c r="BJ110" i="26"/>
  <c r="W110" i="26"/>
  <c r="AJ110" i="26" s="1"/>
  <c r="W53" i="26"/>
  <c r="AJ53" i="26" s="1"/>
  <c r="P110" i="26"/>
  <c r="AC110" i="26" s="1"/>
  <c r="BC110" i="26"/>
  <c r="P53" i="26"/>
  <c r="AC53" i="26" s="1"/>
  <c r="S110" i="26"/>
  <c r="AF110" i="26" s="1"/>
  <c r="BF110" i="26"/>
  <c r="S53" i="26"/>
  <c r="AF53" i="26" s="1"/>
  <c r="BG110" i="26"/>
  <c r="T110" i="26"/>
  <c r="AG110" i="26" s="1"/>
  <c r="T53" i="26"/>
  <c r="AG53" i="26" s="1"/>
  <c r="BH110" i="26"/>
  <c r="U110" i="26"/>
  <c r="AH110" i="26" s="1"/>
  <c r="U53" i="26"/>
  <c r="AH53" i="26" s="1"/>
  <c r="V110" i="26"/>
  <c r="AI110" i="26" s="1"/>
  <c r="BI110" i="26"/>
  <c r="V53" i="26"/>
  <c r="AI53" i="26" s="1"/>
  <c r="R110" i="26"/>
  <c r="AE110" i="26" s="1"/>
  <c r="BE110" i="26"/>
  <c r="R53" i="26"/>
  <c r="AE53" i="26" s="1"/>
  <c r="X110" i="26"/>
  <c r="AK110" i="26" s="1"/>
  <c r="BK110" i="26"/>
  <c r="X53" i="26"/>
  <c r="AK53" i="26" s="1"/>
  <c r="Z110" i="26"/>
  <c r="AM110" i="26" s="1"/>
  <c r="BM110" i="26"/>
  <c r="Z53" i="26"/>
  <c r="AM53" i="26" s="1"/>
  <c r="BD110" i="26"/>
  <c r="Q110" i="26"/>
  <c r="AD110" i="26" s="1"/>
  <c r="Q53" i="26"/>
  <c r="AD53" i="26" s="1"/>
  <c r="BE92" i="26"/>
  <c r="R92" i="26"/>
  <c r="AE92" i="26" s="1"/>
  <c r="R35" i="26"/>
  <c r="AE35" i="26" s="1"/>
  <c r="BG92" i="26"/>
  <c r="T92" i="26"/>
  <c r="AG92" i="26" s="1"/>
  <c r="T35" i="26"/>
  <c r="AG35" i="26" s="1"/>
  <c r="BI92" i="26"/>
  <c r="V92" i="26"/>
  <c r="AI92" i="26" s="1"/>
  <c r="V35" i="26"/>
  <c r="AI35" i="26" s="1"/>
  <c r="Q92" i="26"/>
  <c r="AD92" i="26" s="1"/>
  <c r="BD92" i="26"/>
  <c r="Q35" i="26"/>
  <c r="AD35" i="26" s="1"/>
  <c r="BF92" i="26"/>
  <c r="S92" i="26"/>
  <c r="AF92" i="26" s="1"/>
  <c r="S35" i="26"/>
  <c r="AF35" i="26" s="1"/>
  <c r="BL92" i="26"/>
  <c r="Y92" i="26"/>
  <c r="AL92" i="26" s="1"/>
  <c r="Y35" i="26"/>
  <c r="AL35" i="26" s="1"/>
  <c r="BH92" i="26"/>
  <c r="U92" i="26"/>
  <c r="AH92" i="26" s="1"/>
  <c r="U35" i="26"/>
  <c r="AH35" i="26" s="1"/>
  <c r="BJ92" i="26"/>
  <c r="W92" i="26"/>
  <c r="AJ92" i="26" s="1"/>
  <c r="W35" i="26"/>
  <c r="AJ35" i="26" s="1"/>
  <c r="BM92" i="26"/>
  <c r="Z92" i="26"/>
  <c r="AM92" i="26" s="1"/>
  <c r="Z35" i="26"/>
  <c r="AM35" i="26" s="1"/>
  <c r="BK92" i="26"/>
  <c r="X92" i="26"/>
  <c r="AK92" i="26" s="1"/>
  <c r="X35" i="26"/>
  <c r="AK35" i="26" s="1"/>
  <c r="BC92" i="26"/>
  <c r="P92" i="26"/>
  <c r="AC92" i="26" s="1"/>
  <c r="P35" i="26"/>
  <c r="AC35" i="26" s="1"/>
  <c r="AR74" i="26"/>
  <c r="BE74" i="26"/>
  <c r="R74" i="26"/>
  <c r="AE74" i="26" s="1"/>
  <c r="R17" i="26"/>
  <c r="AE17" i="26" s="1"/>
  <c r="AS74" i="26"/>
  <c r="S74" i="26"/>
  <c r="AF74" i="26" s="1"/>
  <c r="BF74" i="26"/>
  <c r="S17" i="26"/>
  <c r="AF17" i="26" s="1"/>
  <c r="X156" i="20"/>
  <c r="AX80" i="26"/>
  <c r="AX68" i="26"/>
  <c r="AX86" i="26"/>
  <c r="AX98" i="26"/>
  <c r="AX104" i="26"/>
  <c r="AX92" i="26"/>
  <c r="AX110" i="26"/>
  <c r="R50" i="20"/>
  <c r="AR86" i="26"/>
  <c r="AR80" i="26"/>
  <c r="AR68" i="26"/>
  <c r="AR98" i="26"/>
  <c r="AR104" i="26"/>
  <c r="AR92" i="26"/>
  <c r="AR110" i="26"/>
  <c r="BL74" i="26"/>
  <c r="AY74" i="26"/>
  <c r="Y74" i="26"/>
  <c r="AL74" i="26" s="1"/>
  <c r="Y17" i="26"/>
  <c r="AL17" i="26" s="1"/>
  <c r="BK74" i="26"/>
  <c r="X74" i="26"/>
  <c r="AK74" i="26" s="1"/>
  <c r="AX74" i="26"/>
  <c r="X17" i="26"/>
  <c r="AK17" i="26" s="1"/>
  <c r="AV74" i="26"/>
  <c r="BI74" i="26"/>
  <c r="V74" i="26"/>
  <c r="AI74" i="26" s="1"/>
  <c r="V17" i="26"/>
  <c r="AI17" i="26" s="1"/>
  <c r="T77" i="20"/>
  <c r="AT80" i="26"/>
  <c r="AT98" i="26"/>
  <c r="AT104" i="26"/>
  <c r="AT86" i="26"/>
  <c r="AT68" i="26"/>
  <c r="AT110" i="26"/>
  <c r="AT92" i="26"/>
  <c r="AT62" i="26"/>
  <c r="Y77" i="20"/>
  <c r="AY104" i="26"/>
  <c r="AY86" i="26"/>
  <c r="AY68" i="26"/>
  <c r="AY80" i="26"/>
  <c r="AY98" i="26"/>
  <c r="AY110" i="26"/>
  <c r="AY92" i="26"/>
  <c r="W50" i="20"/>
  <c r="AW104" i="26"/>
  <c r="AW68" i="26"/>
  <c r="AW80" i="26"/>
  <c r="AW98" i="26"/>
  <c r="AW86" i="26"/>
  <c r="AW92" i="26"/>
  <c r="AW110" i="26"/>
  <c r="Z74" i="26"/>
  <c r="AM74" i="26" s="1"/>
  <c r="AZ74" i="26"/>
  <c r="BM74" i="26"/>
  <c r="Z17" i="26"/>
  <c r="AM17" i="26" s="1"/>
  <c r="AX62" i="26"/>
  <c r="AQ74" i="26"/>
  <c r="Q74" i="26"/>
  <c r="AD74" i="26" s="1"/>
  <c r="BD74" i="26"/>
  <c r="Q17" i="26"/>
  <c r="AD17" i="26" s="1"/>
  <c r="P24" i="20"/>
  <c r="AP68" i="26"/>
  <c r="AP98" i="26"/>
  <c r="AP86" i="26"/>
  <c r="AP104" i="26"/>
  <c r="AP80" i="26"/>
  <c r="AP110" i="26"/>
  <c r="AP92" i="26"/>
  <c r="S103" i="20"/>
  <c r="AS86" i="26"/>
  <c r="AS98" i="26"/>
  <c r="AS68" i="26"/>
  <c r="AS104" i="26"/>
  <c r="AS80" i="26"/>
  <c r="AS92" i="26"/>
  <c r="AS110" i="26"/>
  <c r="BG74" i="26"/>
  <c r="AT74" i="26"/>
  <c r="T74" i="26"/>
  <c r="AG74" i="26" s="1"/>
  <c r="T17" i="26"/>
  <c r="AG17" i="26" s="1"/>
  <c r="V130" i="20"/>
  <c r="AV86" i="26"/>
  <c r="AV80" i="26"/>
  <c r="AV68" i="26"/>
  <c r="AV98" i="26"/>
  <c r="AV104" i="26"/>
  <c r="AV110" i="26"/>
  <c r="AV92" i="26"/>
  <c r="AP62" i="26"/>
  <c r="Q156" i="20"/>
  <c r="AQ80" i="26"/>
  <c r="AQ86" i="26"/>
  <c r="AQ98" i="26"/>
  <c r="AQ104" i="26"/>
  <c r="AQ68" i="26"/>
  <c r="AQ92" i="26"/>
  <c r="AQ110" i="26"/>
  <c r="AQ62" i="26"/>
  <c r="AP74" i="26"/>
  <c r="P74" i="26"/>
  <c r="AC74" i="26" s="1"/>
  <c r="BC74" i="26"/>
  <c r="P17" i="26"/>
  <c r="AC17" i="26" s="1"/>
  <c r="AZ98" i="26"/>
  <c r="AZ80" i="26"/>
  <c r="AZ86" i="26"/>
  <c r="AZ68" i="26"/>
  <c r="AZ104" i="26"/>
  <c r="AZ110" i="26"/>
  <c r="AZ92" i="26"/>
  <c r="U130" i="20"/>
  <c r="AU68" i="26"/>
  <c r="AU80" i="26"/>
  <c r="AU98" i="26"/>
  <c r="AU86" i="26"/>
  <c r="AU104" i="26"/>
  <c r="AU110" i="26"/>
  <c r="AU92" i="26"/>
  <c r="AZ62" i="26"/>
  <c r="W74" i="26"/>
  <c r="AJ74" i="26" s="1"/>
  <c r="AW74" i="26"/>
  <c r="BJ74" i="26"/>
  <c r="W17" i="26"/>
  <c r="AJ17" i="26" s="1"/>
  <c r="BH74" i="26"/>
  <c r="AU74" i="26"/>
  <c r="U74" i="26"/>
  <c r="AH74" i="26" s="1"/>
  <c r="U17" i="26"/>
  <c r="AH17" i="26" s="1"/>
  <c r="AK77" i="21"/>
  <c r="AL103" i="20"/>
  <c r="AL50" i="20"/>
  <c r="T156" i="20"/>
  <c r="T50" i="20"/>
  <c r="AK130" i="21"/>
  <c r="AH24" i="21"/>
  <c r="AL103" i="21"/>
  <c r="AL104" i="21" s="1"/>
  <c r="AM50" i="21"/>
  <c r="AL156" i="21"/>
  <c r="I77" i="21"/>
  <c r="F156" i="21"/>
  <c r="U24" i="21"/>
  <c r="U77" i="21"/>
  <c r="AJ77" i="21"/>
  <c r="AM156" i="21"/>
  <c r="AH77" i="21"/>
  <c r="AH104" i="21" s="1"/>
  <c r="AH156" i="21"/>
  <c r="AL130" i="21"/>
  <c r="AL50" i="21"/>
  <c r="AL24" i="21"/>
  <c r="AJ156" i="21"/>
  <c r="AJ130" i="21"/>
  <c r="AJ24" i="21"/>
  <c r="AE50" i="21"/>
  <c r="AM24" i="21"/>
  <c r="AI103" i="21"/>
  <c r="AE130" i="21"/>
  <c r="AE24" i="21"/>
  <c r="AH130" i="21"/>
  <c r="AH50" i="21"/>
  <c r="Y156" i="21"/>
  <c r="W50" i="21"/>
  <c r="V156" i="21"/>
  <c r="T24" i="21"/>
  <c r="T77" i="21"/>
  <c r="Y130" i="21"/>
  <c r="T156" i="21"/>
  <c r="C130" i="21"/>
  <c r="C157" i="21" s="1"/>
  <c r="K130" i="21"/>
  <c r="K103" i="21"/>
  <c r="K104" i="21" s="1"/>
  <c r="K156" i="21"/>
  <c r="H24" i="21"/>
  <c r="H51" i="21" s="1"/>
  <c r="G50" i="21"/>
  <c r="F50" i="21"/>
  <c r="H156" i="21"/>
  <c r="I103" i="21"/>
  <c r="H77" i="21"/>
  <c r="J156" i="21"/>
  <c r="J103" i="21"/>
  <c r="J104" i="21" s="1"/>
  <c r="G24" i="21"/>
  <c r="F130" i="21"/>
  <c r="L130" i="21"/>
  <c r="H130" i="21"/>
  <c r="I24" i="21"/>
  <c r="I51" i="21" s="1"/>
  <c r="I130" i="21"/>
  <c r="H103" i="21"/>
  <c r="J50" i="21"/>
  <c r="F77" i="21"/>
  <c r="F104" i="21" s="1"/>
  <c r="G156" i="21"/>
  <c r="G157" i="21" s="1"/>
  <c r="L156" i="21"/>
  <c r="J24" i="21"/>
  <c r="I156" i="21"/>
  <c r="L103" i="21"/>
  <c r="L104" i="21" s="1"/>
  <c r="L50" i="21"/>
  <c r="F24" i="21"/>
  <c r="Z156" i="21"/>
  <c r="Q24" i="21"/>
  <c r="Q103" i="21"/>
  <c r="Q156" i="21"/>
  <c r="Y24" i="21"/>
  <c r="W130" i="21"/>
  <c r="U156" i="21"/>
  <c r="Q130" i="21"/>
  <c r="U50" i="21"/>
  <c r="Q50" i="21"/>
  <c r="Y103" i="21"/>
  <c r="W24" i="21"/>
  <c r="Z50" i="21"/>
  <c r="W103" i="21"/>
  <c r="U130" i="21"/>
  <c r="V77" i="21"/>
  <c r="Z24" i="21"/>
  <c r="AJ103" i="21"/>
  <c r="AI24" i="21"/>
  <c r="AI130" i="21"/>
  <c r="AK156" i="21"/>
  <c r="AM103" i="21"/>
  <c r="AM130" i="21"/>
  <c r="AE77" i="21"/>
  <c r="AK50" i="21"/>
  <c r="AD103" i="21"/>
  <c r="AK24" i="21"/>
  <c r="AI156" i="21"/>
  <c r="AI50" i="21"/>
  <c r="AE103" i="21"/>
  <c r="AC103" i="21"/>
  <c r="X103" i="21"/>
  <c r="X130" i="21"/>
  <c r="V50" i="21"/>
  <c r="W156" i="21"/>
  <c r="S24" i="21"/>
  <c r="Z103" i="21"/>
  <c r="S156" i="21"/>
  <c r="Z130" i="21"/>
  <c r="X24" i="21"/>
  <c r="V130" i="21"/>
  <c r="X50" i="21"/>
  <c r="X156" i="21"/>
  <c r="Y50" i="21"/>
  <c r="T130" i="21"/>
  <c r="T50" i="21"/>
  <c r="V24" i="21"/>
  <c r="C103" i="21"/>
  <c r="C77" i="21"/>
  <c r="G103" i="21"/>
  <c r="C24" i="21"/>
  <c r="G77" i="21"/>
  <c r="J130" i="21"/>
  <c r="C50" i="21"/>
  <c r="L24" i="21"/>
  <c r="K50" i="21"/>
  <c r="K24" i="21"/>
  <c r="E130" i="21"/>
  <c r="M103" i="21"/>
  <c r="R130" i="21"/>
  <c r="R103" i="21"/>
  <c r="AG24" i="21"/>
  <c r="AF24" i="21"/>
  <c r="R24" i="21"/>
  <c r="AG77" i="21"/>
  <c r="E77" i="21"/>
  <c r="E104" i="21" s="1"/>
  <c r="D103" i="21"/>
  <c r="D130" i="21"/>
  <c r="AD130" i="21"/>
  <c r="AD50" i="21"/>
  <c r="E24" i="21"/>
  <c r="D24" i="21"/>
  <c r="R77" i="21"/>
  <c r="P130" i="21"/>
  <c r="P50" i="21"/>
  <c r="P156" i="21"/>
  <c r="AC156" i="21"/>
  <c r="D77" i="21"/>
  <c r="R50" i="21"/>
  <c r="AF103" i="21"/>
  <c r="AF130" i="21"/>
  <c r="AF77" i="21"/>
  <c r="D50" i="21"/>
  <c r="AC77" i="21"/>
  <c r="M130" i="21"/>
  <c r="M157" i="21" s="1"/>
  <c r="M50" i="21"/>
  <c r="S77" i="21"/>
  <c r="S50" i="21"/>
  <c r="AF156" i="21"/>
  <c r="M77" i="21"/>
  <c r="E156" i="21"/>
  <c r="E50" i="21"/>
  <c r="R156" i="21"/>
  <c r="M24" i="21"/>
  <c r="AG130" i="21"/>
  <c r="AG50" i="21"/>
  <c r="P24" i="21"/>
  <c r="D156" i="21"/>
  <c r="AD77" i="21"/>
  <c r="AC50" i="21"/>
  <c r="AC130" i="21"/>
  <c r="S130" i="21"/>
  <c r="AD24" i="21"/>
  <c r="AG156" i="21"/>
  <c r="P77" i="21"/>
  <c r="U103" i="20"/>
  <c r="X103" i="20"/>
  <c r="AL156" i="20"/>
  <c r="AL77" i="20"/>
  <c r="AL130" i="20"/>
  <c r="AH156" i="20"/>
  <c r="AK156" i="20"/>
  <c r="K50" i="20"/>
  <c r="K130" i="20"/>
  <c r="F24" i="20"/>
  <c r="F51" i="20" s="1"/>
  <c r="K103" i="20"/>
  <c r="K104" i="20" s="1"/>
  <c r="H130" i="20"/>
  <c r="X50" i="20"/>
  <c r="X24" i="20"/>
  <c r="X130" i="20"/>
  <c r="X77" i="20"/>
  <c r="AK103" i="20"/>
  <c r="AM156" i="20"/>
  <c r="AH50" i="20"/>
  <c r="AJ77" i="20"/>
  <c r="AD77" i="20"/>
  <c r="AH77" i="20"/>
  <c r="AH24" i="20"/>
  <c r="AH103" i="20"/>
  <c r="AJ103" i="20"/>
  <c r="Y130" i="20"/>
  <c r="T24" i="20"/>
  <c r="I77" i="20"/>
  <c r="K156" i="20"/>
  <c r="K24" i="20"/>
  <c r="F103" i="20"/>
  <c r="W103" i="20"/>
  <c r="P156" i="20"/>
  <c r="V77" i="20"/>
  <c r="P103" i="20"/>
  <c r="W24" i="20"/>
  <c r="AM130" i="20"/>
  <c r="AK24" i="20"/>
  <c r="AK77" i="20"/>
  <c r="AK130" i="20"/>
  <c r="AJ130" i="20"/>
  <c r="AJ156" i="20"/>
  <c r="AJ50" i="20"/>
  <c r="AJ51" i="20" s="1"/>
  <c r="W77" i="20"/>
  <c r="Y156" i="20"/>
  <c r="T103" i="20"/>
  <c r="T130" i="20"/>
  <c r="Y24" i="20"/>
  <c r="W130" i="20"/>
  <c r="J50" i="20"/>
  <c r="F156" i="20"/>
  <c r="F77" i="20"/>
  <c r="H103" i="20"/>
  <c r="H104" i="20" s="1"/>
  <c r="I103" i="20"/>
  <c r="I130" i="20"/>
  <c r="F130" i="20"/>
  <c r="G77" i="20"/>
  <c r="I156" i="20"/>
  <c r="I24" i="20"/>
  <c r="I51" i="20" s="1"/>
  <c r="G103" i="20"/>
  <c r="G130" i="20"/>
  <c r="G157" i="20" s="1"/>
  <c r="H50" i="20"/>
  <c r="H24" i="20"/>
  <c r="H156" i="20"/>
  <c r="G50" i="20"/>
  <c r="G24" i="20"/>
  <c r="L24" i="20"/>
  <c r="V50" i="20"/>
  <c r="V156" i="20"/>
  <c r="U50" i="20"/>
  <c r="V24" i="20"/>
  <c r="U77" i="20"/>
  <c r="V103" i="20"/>
  <c r="U24" i="20"/>
  <c r="W156" i="20"/>
  <c r="Y50" i="20"/>
  <c r="U156" i="20"/>
  <c r="Y103" i="20"/>
  <c r="AI77" i="20"/>
  <c r="AI156" i="20"/>
  <c r="AI103" i="20"/>
  <c r="AI50" i="20"/>
  <c r="AI24" i="20"/>
  <c r="AM50" i="20"/>
  <c r="AM24" i="20"/>
  <c r="AM103" i="20"/>
  <c r="AG50" i="20"/>
  <c r="AD24" i="20"/>
  <c r="AC156" i="20"/>
  <c r="S50" i="20"/>
  <c r="S77" i="20"/>
  <c r="R156" i="20"/>
  <c r="E77" i="20"/>
  <c r="E104" i="20" s="1"/>
  <c r="E24" i="20"/>
  <c r="E50" i="20"/>
  <c r="J156" i="20"/>
  <c r="J24" i="20"/>
  <c r="J130" i="20"/>
  <c r="J77" i="20"/>
  <c r="J104" i="20" s="1"/>
  <c r="AF130" i="20"/>
  <c r="AF103" i="20"/>
  <c r="Z50" i="20"/>
  <c r="Z156" i="20"/>
  <c r="Z77" i="20"/>
  <c r="Z130" i="20"/>
  <c r="C103" i="20"/>
  <c r="C130" i="20"/>
  <c r="C157" i="20" s="1"/>
  <c r="C50" i="20"/>
  <c r="AF24" i="20"/>
  <c r="S156" i="20"/>
  <c r="D130" i="20"/>
  <c r="D103" i="20"/>
  <c r="AE130" i="20"/>
  <c r="AE50" i="20"/>
  <c r="AE103" i="20"/>
  <c r="AG77" i="20"/>
  <c r="S24" i="20"/>
  <c r="E156" i="20"/>
  <c r="AF156" i="20"/>
  <c r="P130" i="20"/>
  <c r="P50" i="20"/>
  <c r="AG130" i="20"/>
  <c r="D24" i="20"/>
  <c r="AE24" i="20"/>
  <c r="P77" i="20"/>
  <c r="AE77" i="20"/>
  <c r="Q103" i="20"/>
  <c r="Q130" i="20"/>
  <c r="Q50" i="20"/>
  <c r="M24" i="20"/>
  <c r="AG156" i="20"/>
  <c r="AD50" i="20"/>
  <c r="AD130" i="20"/>
  <c r="R24" i="20"/>
  <c r="Z103" i="20"/>
  <c r="D156" i="20"/>
  <c r="Q77" i="20"/>
  <c r="AF50" i="20"/>
  <c r="M50" i="20"/>
  <c r="M130" i="20"/>
  <c r="M157" i="20" s="1"/>
  <c r="D50" i="20"/>
  <c r="M103" i="20"/>
  <c r="R77" i="20"/>
  <c r="M77" i="20"/>
  <c r="AF77" i="20"/>
  <c r="AC130" i="20"/>
  <c r="AC50" i="20"/>
  <c r="Q24" i="20"/>
  <c r="C77" i="20"/>
  <c r="L156" i="20"/>
  <c r="L50" i="20"/>
  <c r="L77" i="20"/>
  <c r="L104" i="20" s="1"/>
  <c r="L130" i="20"/>
  <c r="C24" i="20"/>
  <c r="D77" i="20"/>
  <c r="AC24" i="20"/>
  <c r="S130" i="20"/>
  <c r="Z24" i="20"/>
  <c r="AC77" i="20"/>
  <c r="R130" i="20"/>
  <c r="R103" i="20"/>
  <c r="AG24" i="20"/>
  <c r="E130" i="20"/>
  <c r="AD156" i="20"/>
  <c r="AH157" i="21" l="1"/>
  <c r="AH51" i="21"/>
  <c r="AC51" i="21"/>
  <c r="AK104" i="21"/>
  <c r="AI104" i="21"/>
  <c r="AG104" i="21"/>
  <c r="AD157" i="21"/>
  <c r="AM104" i="21"/>
  <c r="AF51" i="21"/>
  <c r="AJ51" i="21"/>
  <c r="AE157" i="21"/>
  <c r="U104" i="21"/>
  <c r="X104" i="21"/>
  <c r="W104" i="21"/>
  <c r="T104" i="21"/>
  <c r="S104" i="21"/>
  <c r="Q104" i="21"/>
  <c r="Z104" i="21"/>
  <c r="V104" i="21"/>
  <c r="Y104" i="21"/>
  <c r="P104" i="21"/>
  <c r="AI157" i="20"/>
  <c r="AG104" i="20"/>
  <c r="AE157" i="20"/>
  <c r="AL51" i="20"/>
  <c r="AL104" i="20"/>
  <c r="AK51" i="20"/>
  <c r="AD104" i="20"/>
  <c r="AH157" i="20"/>
  <c r="AC104" i="20"/>
  <c r="AM104" i="20"/>
  <c r="R51" i="20"/>
  <c r="Q157" i="20"/>
  <c r="W51" i="20"/>
  <c r="X157" i="20"/>
  <c r="T104" i="20"/>
  <c r="S104" i="20"/>
  <c r="V157" i="20"/>
  <c r="P51" i="20"/>
  <c r="Y104" i="20"/>
  <c r="U157" i="20"/>
  <c r="X104" i="20"/>
  <c r="AL157" i="21"/>
  <c r="I104" i="21"/>
  <c r="AK157" i="21"/>
  <c r="AL157" i="20"/>
  <c r="AD104" i="21"/>
  <c r="T157" i="20"/>
  <c r="AE104" i="21"/>
  <c r="AM51" i="21"/>
  <c r="K157" i="20"/>
  <c r="T51" i="20"/>
  <c r="X51" i="20"/>
  <c r="AJ104" i="21"/>
  <c r="AI51" i="21"/>
  <c r="V51" i="21"/>
  <c r="H157" i="21"/>
  <c r="M104" i="21"/>
  <c r="F157" i="21"/>
  <c r="I157" i="21"/>
  <c r="K157" i="21"/>
  <c r="Q157" i="21"/>
  <c r="Q51" i="21"/>
  <c r="W157" i="21"/>
  <c r="T157" i="21"/>
  <c r="AK51" i="21"/>
  <c r="AL51" i="21"/>
  <c r="AE51" i="21"/>
  <c r="AJ157" i="21"/>
  <c r="AM157" i="21"/>
  <c r="R104" i="21"/>
  <c r="Z157" i="21"/>
  <c r="Z51" i="21"/>
  <c r="C104" i="21"/>
  <c r="T51" i="21"/>
  <c r="W51" i="21"/>
  <c r="V157" i="21"/>
  <c r="U51" i="21"/>
  <c r="Y157" i="21"/>
  <c r="S157" i="21"/>
  <c r="E157" i="21"/>
  <c r="L157" i="21"/>
  <c r="L51" i="21"/>
  <c r="J157" i="21"/>
  <c r="D104" i="21"/>
  <c r="C51" i="21"/>
  <c r="G51" i="21"/>
  <c r="F51" i="21"/>
  <c r="J51" i="21"/>
  <c r="H104" i="21"/>
  <c r="D157" i="21"/>
  <c r="K51" i="21"/>
  <c r="S51" i="21"/>
  <c r="Y51" i="21"/>
  <c r="U157" i="21"/>
  <c r="X157" i="21"/>
  <c r="AI157" i="21"/>
  <c r="AD51" i="21"/>
  <c r="AC104" i="21"/>
  <c r="AC157" i="21"/>
  <c r="AF104" i="21"/>
  <c r="X51" i="21"/>
  <c r="D51" i="21"/>
  <c r="G104" i="21"/>
  <c r="M51" i="21"/>
  <c r="P157" i="21"/>
  <c r="R51" i="21"/>
  <c r="AG51" i="21"/>
  <c r="AF157" i="21"/>
  <c r="E51" i="21"/>
  <c r="P51" i="21"/>
  <c r="R157" i="21"/>
  <c r="AG157" i="21"/>
  <c r="I104" i="20"/>
  <c r="F104" i="20"/>
  <c r="K51" i="20"/>
  <c r="U104" i="20"/>
  <c r="Y157" i="20"/>
  <c r="W104" i="20"/>
  <c r="AK157" i="20"/>
  <c r="AM51" i="20"/>
  <c r="AM157" i="20"/>
  <c r="AH104" i="20"/>
  <c r="AK104" i="20"/>
  <c r="I157" i="20"/>
  <c r="H157" i="20"/>
  <c r="H51" i="20"/>
  <c r="V104" i="20"/>
  <c r="P104" i="20"/>
  <c r="AJ104" i="20"/>
  <c r="AH51" i="20"/>
  <c r="AG157" i="20"/>
  <c r="AE104" i="20"/>
  <c r="AC157" i="20"/>
  <c r="AJ157" i="20"/>
  <c r="P157" i="20"/>
  <c r="W157" i="20"/>
  <c r="Y51" i="20"/>
  <c r="F157" i="20"/>
  <c r="M51" i="20"/>
  <c r="J51" i="20"/>
  <c r="AI51" i="20"/>
  <c r="AF104" i="20"/>
  <c r="U51" i="20"/>
  <c r="L51" i="20"/>
  <c r="G104" i="20"/>
  <c r="E51" i="20"/>
  <c r="D104" i="20"/>
  <c r="M104" i="20"/>
  <c r="G51" i="20"/>
  <c r="Z157" i="20"/>
  <c r="V51" i="20"/>
  <c r="R157" i="20"/>
  <c r="Z51" i="20"/>
  <c r="AC51" i="20"/>
  <c r="AG51" i="20"/>
  <c r="AI104" i="20"/>
  <c r="AE51" i="20"/>
  <c r="AD51" i="20"/>
  <c r="AF51" i="20"/>
  <c r="Q104" i="20"/>
  <c r="S51" i="20"/>
  <c r="C51" i="20"/>
  <c r="D157" i="20"/>
  <c r="J157" i="20"/>
  <c r="C104" i="20"/>
  <c r="S157" i="20"/>
  <c r="Z104" i="20"/>
  <c r="E157" i="20"/>
  <c r="D51" i="20"/>
  <c r="R104" i="20"/>
  <c r="Q51" i="20"/>
  <c r="AD157" i="20"/>
  <c r="L157" i="20"/>
  <c r="AF157" i="20"/>
  <c r="AM155" i="19" l="1"/>
  <c r="AM155" i="22" s="1"/>
  <c r="M50" i="26" s="1"/>
  <c r="AL155" i="19"/>
  <c r="AL155" i="22" s="1"/>
  <c r="L50" i="26" s="1"/>
  <c r="AK155" i="19"/>
  <c r="AK155" i="22" s="1"/>
  <c r="K50" i="26" s="1"/>
  <c r="AJ155" i="19"/>
  <c r="AJ155" i="22" s="1"/>
  <c r="J50" i="26" s="1"/>
  <c r="AI155" i="19"/>
  <c r="AI155" i="22" s="1"/>
  <c r="I50" i="26" s="1"/>
  <c r="AH155" i="19"/>
  <c r="AH155" i="22" s="1"/>
  <c r="H50" i="26" s="1"/>
  <c r="AG155" i="19"/>
  <c r="AG155" i="22" s="1"/>
  <c r="G50" i="26" s="1"/>
  <c r="AF155" i="19"/>
  <c r="AF155" i="22" s="1"/>
  <c r="F50" i="26" s="1"/>
  <c r="AE155" i="19"/>
  <c r="AE155" i="22" s="1"/>
  <c r="E50" i="26" s="1"/>
  <c r="AD155" i="19"/>
  <c r="AD155" i="22" s="1"/>
  <c r="D50" i="26" s="1"/>
  <c r="AC155" i="19"/>
  <c r="AC155" i="22" s="1"/>
  <c r="C50" i="26" s="1"/>
  <c r="AM129" i="19"/>
  <c r="AL129" i="19"/>
  <c r="AK129" i="19"/>
  <c r="AJ129" i="19"/>
  <c r="AI129" i="19"/>
  <c r="AH129" i="19"/>
  <c r="AG129" i="19"/>
  <c r="AF129" i="19"/>
  <c r="AE129" i="19"/>
  <c r="AD129" i="19"/>
  <c r="AC129" i="19"/>
  <c r="AM102" i="19"/>
  <c r="AL102" i="19"/>
  <c r="AK102" i="19"/>
  <c r="AJ102" i="19"/>
  <c r="AI102" i="19"/>
  <c r="AH102" i="19"/>
  <c r="AG102" i="19"/>
  <c r="AF102" i="19"/>
  <c r="AE102" i="19"/>
  <c r="AD102" i="19"/>
  <c r="AC102" i="19"/>
  <c r="AM76" i="19"/>
  <c r="AL76" i="19"/>
  <c r="AK76" i="19"/>
  <c r="AJ76" i="19"/>
  <c r="AI76" i="19"/>
  <c r="AH76" i="19"/>
  <c r="AG76" i="19"/>
  <c r="AF76" i="19"/>
  <c r="AE76" i="19"/>
  <c r="AD76" i="19"/>
  <c r="AC76" i="19"/>
  <c r="AM49" i="19"/>
  <c r="AL49" i="19"/>
  <c r="AK49" i="19"/>
  <c r="AJ49" i="19"/>
  <c r="AI49" i="19"/>
  <c r="AH49" i="19"/>
  <c r="AG49" i="19"/>
  <c r="AF49" i="19"/>
  <c r="AE49" i="19"/>
  <c r="AD49" i="19"/>
  <c r="AC49" i="19"/>
  <c r="AM23" i="19"/>
  <c r="AL23" i="19"/>
  <c r="AK23" i="19"/>
  <c r="AJ23" i="19"/>
  <c r="AI23" i="19"/>
  <c r="AH23" i="19"/>
  <c r="AG23" i="19"/>
  <c r="AF23" i="19"/>
  <c r="AE23" i="19"/>
  <c r="AD23" i="19"/>
  <c r="AC23" i="19"/>
  <c r="Z155" i="19"/>
  <c r="Z155" i="22" s="1"/>
  <c r="M107" i="26" s="1"/>
  <c r="Y155" i="19"/>
  <c r="Y155" i="22" s="1"/>
  <c r="L107" i="26" s="1"/>
  <c r="X155" i="19"/>
  <c r="X155" i="22" s="1"/>
  <c r="K107" i="26" s="1"/>
  <c r="W155" i="19"/>
  <c r="W155" i="22" s="1"/>
  <c r="J107" i="26" s="1"/>
  <c r="V155" i="19"/>
  <c r="V155" i="22" s="1"/>
  <c r="I107" i="26" s="1"/>
  <c r="U155" i="19"/>
  <c r="U155" i="22" s="1"/>
  <c r="H107" i="26" s="1"/>
  <c r="T155" i="19"/>
  <c r="T155" i="22" s="1"/>
  <c r="G107" i="26" s="1"/>
  <c r="S155" i="19"/>
  <c r="S155" i="22" s="1"/>
  <c r="F107" i="26" s="1"/>
  <c r="R155" i="19"/>
  <c r="R155" i="22" s="1"/>
  <c r="E107" i="26" s="1"/>
  <c r="Q155" i="19"/>
  <c r="Q155" i="22" s="1"/>
  <c r="D107" i="26" s="1"/>
  <c r="P155" i="19"/>
  <c r="P155" i="22" s="1"/>
  <c r="C107" i="26" s="1"/>
  <c r="Z129" i="19"/>
  <c r="Y129" i="19"/>
  <c r="X129" i="19"/>
  <c r="W129" i="19"/>
  <c r="V129" i="19"/>
  <c r="U129" i="19"/>
  <c r="T129" i="19"/>
  <c r="S129" i="19"/>
  <c r="R129" i="19"/>
  <c r="Q129" i="19"/>
  <c r="P129" i="19"/>
  <c r="Z102" i="19"/>
  <c r="Y102" i="19"/>
  <c r="X102" i="19"/>
  <c r="W102" i="19"/>
  <c r="V102" i="19"/>
  <c r="U102" i="19"/>
  <c r="T102" i="19"/>
  <c r="S102" i="19"/>
  <c r="R102" i="19"/>
  <c r="Q102" i="19"/>
  <c r="P102" i="19"/>
  <c r="Z76" i="19"/>
  <c r="Y76" i="19"/>
  <c r="X76" i="19"/>
  <c r="W76" i="19"/>
  <c r="V76" i="19"/>
  <c r="U76" i="19"/>
  <c r="T76" i="19"/>
  <c r="S76" i="19"/>
  <c r="R76" i="19"/>
  <c r="Q76" i="19"/>
  <c r="P76" i="19"/>
  <c r="Z49" i="19"/>
  <c r="Y49" i="19"/>
  <c r="X49" i="19"/>
  <c r="W49" i="19"/>
  <c r="V49" i="19"/>
  <c r="U49" i="19"/>
  <c r="T49" i="19"/>
  <c r="S49" i="19"/>
  <c r="R49" i="19"/>
  <c r="Q49" i="19"/>
  <c r="P49" i="19"/>
  <c r="Z23" i="19"/>
  <c r="Y23" i="19"/>
  <c r="X23" i="19"/>
  <c r="W23" i="19"/>
  <c r="V23" i="19"/>
  <c r="U23" i="19"/>
  <c r="T23" i="19"/>
  <c r="S23" i="19"/>
  <c r="R23" i="19"/>
  <c r="Q23" i="19"/>
  <c r="P23" i="19"/>
  <c r="M155" i="19"/>
  <c r="L155" i="19"/>
  <c r="K155" i="19"/>
  <c r="J155" i="19"/>
  <c r="I155" i="19"/>
  <c r="H155" i="19"/>
  <c r="G155" i="19"/>
  <c r="F155" i="19"/>
  <c r="E155" i="19"/>
  <c r="D155" i="19"/>
  <c r="C155" i="19"/>
  <c r="M129" i="19"/>
  <c r="M129" i="22" s="1"/>
  <c r="M158" i="26" s="1"/>
  <c r="L129" i="19"/>
  <c r="L129" i="22" s="1"/>
  <c r="L158" i="26" s="1"/>
  <c r="K129" i="19"/>
  <c r="K129" i="22" s="1"/>
  <c r="K158" i="26" s="1"/>
  <c r="J129" i="19"/>
  <c r="J129" i="22" s="1"/>
  <c r="J158" i="26" s="1"/>
  <c r="I129" i="19"/>
  <c r="I129" i="22" s="1"/>
  <c r="I158" i="26" s="1"/>
  <c r="H129" i="19"/>
  <c r="H129" i="22" s="1"/>
  <c r="H158" i="26" s="1"/>
  <c r="G129" i="19"/>
  <c r="G129" i="22" s="1"/>
  <c r="G158" i="26" s="1"/>
  <c r="F129" i="19"/>
  <c r="F129" i="22" s="1"/>
  <c r="F158" i="26" s="1"/>
  <c r="E129" i="19"/>
  <c r="E129" i="22" s="1"/>
  <c r="E158" i="26" s="1"/>
  <c r="D129" i="19"/>
  <c r="D129" i="22" s="1"/>
  <c r="D158" i="26" s="1"/>
  <c r="C129" i="19"/>
  <c r="C129" i="22" s="1"/>
  <c r="C158" i="26" s="1"/>
  <c r="M102" i="19"/>
  <c r="M102" i="22" s="1"/>
  <c r="M146" i="26" s="1"/>
  <c r="L102" i="19"/>
  <c r="L102" i="22" s="1"/>
  <c r="L146" i="26" s="1"/>
  <c r="K102" i="19"/>
  <c r="K102" i="22" s="1"/>
  <c r="K146" i="26" s="1"/>
  <c r="J102" i="19"/>
  <c r="J102" i="22" s="1"/>
  <c r="J146" i="26" s="1"/>
  <c r="I102" i="19"/>
  <c r="I102" i="22" s="1"/>
  <c r="I146" i="26" s="1"/>
  <c r="H102" i="19"/>
  <c r="H102" i="22" s="1"/>
  <c r="H146" i="26" s="1"/>
  <c r="G102" i="19"/>
  <c r="G102" i="22" s="1"/>
  <c r="G146" i="26" s="1"/>
  <c r="F102" i="19"/>
  <c r="F102" i="22" s="1"/>
  <c r="F146" i="26" s="1"/>
  <c r="E102" i="19"/>
  <c r="E102" i="22" s="1"/>
  <c r="E146" i="26" s="1"/>
  <c r="D102" i="19"/>
  <c r="D102" i="22" s="1"/>
  <c r="D146" i="26" s="1"/>
  <c r="C102" i="19"/>
  <c r="C102" i="22" s="1"/>
  <c r="C146" i="26" s="1"/>
  <c r="M76" i="19"/>
  <c r="M76" i="22" s="1"/>
  <c r="M140" i="26" s="1"/>
  <c r="L76" i="19"/>
  <c r="L76" i="22" s="1"/>
  <c r="L140" i="26" s="1"/>
  <c r="K76" i="19"/>
  <c r="K76" i="22" s="1"/>
  <c r="K140" i="26" s="1"/>
  <c r="J76" i="19"/>
  <c r="J76" i="22" s="1"/>
  <c r="J140" i="26" s="1"/>
  <c r="I76" i="19"/>
  <c r="I76" i="22" s="1"/>
  <c r="I140" i="26" s="1"/>
  <c r="H76" i="19"/>
  <c r="H76" i="22" s="1"/>
  <c r="H140" i="26" s="1"/>
  <c r="G76" i="19"/>
  <c r="G76" i="22" s="1"/>
  <c r="G140" i="26" s="1"/>
  <c r="F76" i="19"/>
  <c r="F76" i="22" s="1"/>
  <c r="F140" i="26" s="1"/>
  <c r="E76" i="19"/>
  <c r="E76" i="22" s="1"/>
  <c r="E140" i="26" s="1"/>
  <c r="D76" i="19"/>
  <c r="D76" i="22" s="1"/>
  <c r="D140" i="26" s="1"/>
  <c r="C76" i="19"/>
  <c r="C76" i="22" s="1"/>
  <c r="C140" i="26" s="1"/>
  <c r="M49" i="19"/>
  <c r="M49" i="22" s="1"/>
  <c r="M128" i="26" s="1"/>
  <c r="L49" i="19"/>
  <c r="L49" i="22" s="1"/>
  <c r="L128" i="26" s="1"/>
  <c r="K49" i="19"/>
  <c r="K49" i="22" s="1"/>
  <c r="K128" i="26" s="1"/>
  <c r="J49" i="19"/>
  <c r="J49" i="22" s="1"/>
  <c r="J128" i="26" s="1"/>
  <c r="I49" i="19"/>
  <c r="I49" i="22" s="1"/>
  <c r="I128" i="26" s="1"/>
  <c r="H49" i="19"/>
  <c r="H49" i="22" s="1"/>
  <c r="H128" i="26" s="1"/>
  <c r="G49" i="19"/>
  <c r="G49" i="22" s="1"/>
  <c r="G128" i="26" s="1"/>
  <c r="F49" i="19"/>
  <c r="F49" i="22" s="1"/>
  <c r="F128" i="26" s="1"/>
  <c r="E49" i="19"/>
  <c r="E49" i="22" s="1"/>
  <c r="E128" i="26" s="1"/>
  <c r="D49" i="19"/>
  <c r="D49" i="22" s="1"/>
  <c r="D128" i="26" s="1"/>
  <c r="C49" i="19"/>
  <c r="C49" i="22" s="1"/>
  <c r="C128" i="26" s="1"/>
  <c r="M23" i="19"/>
  <c r="M23" i="22" s="1"/>
  <c r="M122" i="26" s="1"/>
  <c r="L23" i="19"/>
  <c r="L23" i="22" s="1"/>
  <c r="L122" i="26" s="1"/>
  <c r="K23" i="19"/>
  <c r="K23" i="22" s="1"/>
  <c r="K122" i="26" s="1"/>
  <c r="J23" i="19"/>
  <c r="J23" i="22" s="1"/>
  <c r="J122" i="26" s="1"/>
  <c r="I23" i="19"/>
  <c r="I23" i="22" s="1"/>
  <c r="I122" i="26" s="1"/>
  <c r="H23" i="19"/>
  <c r="H23" i="22" s="1"/>
  <c r="H122" i="26" s="1"/>
  <c r="G23" i="19"/>
  <c r="G23" i="22" s="1"/>
  <c r="G122" i="26" s="1"/>
  <c r="F23" i="19"/>
  <c r="F23" i="22" s="1"/>
  <c r="F122" i="26" s="1"/>
  <c r="E23" i="19"/>
  <c r="E23" i="22" s="1"/>
  <c r="E122" i="26" s="1"/>
  <c r="D23" i="19"/>
  <c r="D23" i="22" s="1"/>
  <c r="D122" i="26" s="1"/>
  <c r="C23" i="19"/>
  <c r="C23" i="22" s="1"/>
  <c r="C122" i="26" s="1"/>
  <c r="AM129" i="22" l="1"/>
  <c r="M44" i="26" s="1"/>
  <c r="Z158" i="26" s="1"/>
  <c r="AM158" i="26" s="1"/>
  <c r="M42" i="26"/>
  <c r="AC129" i="22"/>
  <c r="C44" i="26" s="1"/>
  <c r="C42" i="26"/>
  <c r="AD129" i="22"/>
  <c r="D44" i="26" s="1"/>
  <c r="Q158" i="26" s="1"/>
  <c r="AD158" i="26" s="1"/>
  <c r="D42" i="26"/>
  <c r="AE129" i="22"/>
  <c r="E44" i="26" s="1"/>
  <c r="E42" i="26"/>
  <c r="AF129" i="22"/>
  <c r="F44" i="26" s="1"/>
  <c r="S158" i="26" s="1"/>
  <c r="AF158" i="26" s="1"/>
  <c r="F42" i="26"/>
  <c r="AG129" i="22"/>
  <c r="G44" i="26" s="1"/>
  <c r="T158" i="26" s="1"/>
  <c r="AG158" i="26" s="1"/>
  <c r="G42" i="26"/>
  <c r="AH129" i="22"/>
  <c r="H44" i="26" s="1"/>
  <c r="U158" i="26" s="1"/>
  <c r="AH158" i="26" s="1"/>
  <c r="H42" i="26"/>
  <c r="AI129" i="22"/>
  <c r="I44" i="26" s="1"/>
  <c r="V158" i="26" s="1"/>
  <c r="AI158" i="26" s="1"/>
  <c r="I42" i="26"/>
  <c r="AJ129" i="22"/>
  <c r="J44" i="26" s="1"/>
  <c r="W158" i="26" s="1"/>
  <c r="AJ158" i="26" s="1"/>
  <c r="J42" i="26"/>
  <c r="AK129" i="22"/>
  <c r="K44" i="26" s="1"/>
  <c r="X158" i="26" s="1"/>
  <c r="AK158" i="26" s="1"/>
  <c r="K42" i="26"/>
  <c r="AL129" i="22"/>
  <c r="L44" i="26" s="1"/>
  <c r="Y158" i="26" s="1"/>
  <c r="AL158" i="26" s="1"/>
  <c r="L42" i="26"/>
  <c r="AC102" i="22"/>
  <c r="C32" i="26" s="1"/>
  <c r="P146" i="26" s="1"/>
  <c r="AC146" i="26" s="1"/>
  <c r="C30" i="26"/>
  <c r="AD102" i="22"/>
  <c r="D32" i="26" s="1"/>
  <c r="Q146" i="26" s="1"/>
  <c r="AD146" i="26" s="1"/>
  <c r="D30" i="26"/>
  <c r="AM102" i="22"/>
  <c r="M32" i="26" s="1"/>
  <c r="Z146" i="26" s="1"/>
  <c r="AM146" i="26" s="1"/>
  <c r="M30" i="26"/>
  <c r="AF102" i="22"/>
  <c r="F32" i="26" s="1"/>
  <c r="S146" i="26" s="1"/>
  <c r="AF146" i="26" s="1"/>
  <c r="F30" i="26"/>
  <c r="AE102" i="22"/>
  <c r="E32" i="26" s="1"/>
  <c r="R146" i="26" s="1"/>
  <c r="AE146" i="26" s="1"/>
  <c r="E30" i="26"/>
  <c r="AG102" i="22"/>
  <c r="G32" i="26" s="1"/>
  <c r="T146" i="26" s="1"/>
  <c r="AG146" i="26" s="1"/>
  <c r="G30" i="26"/>
  <c r="AH102" i="22"/>
  <c r="H32" i="26" s="1"/>
  <c r="U146" i="26" s="1"/>
  <c r="AH146" i="26" s="1"/>
  <c r="H30" i="26"/>
  <c r="AL102" i="22"/>
  <c r="L32" i="26" s="1"/>
  <c r="Y146" i="26" s="1"/>
  <c r="AL146" i="26" s="1"/>
  <c r="L30" i="26"/>
  <c r="AI102" i="22"/>
  <c r="I32" i="26" s="1"/>
  <c r="V146" i="26" s="1"/>
  <c r="AI146" i="26" s="1"/>
  <c r="I30" i="26"/>
  <c r="AJ102" i="22"/>
  <c r="J32" i="26" s="1"/>
  <c r="W146" i="26" s="1"/>
  <c r="AJ146" i="26" s="1"/>
  <c r="J30" i="26"/>
  <c r="AK102" i="22"/>
  <c r="K32" i="26" s="1"/>
  <c r="X146" i="26" s="1"/>
  <c r="AK146" i="26" s="1"/>
  <c r="K30" i="26"/>
  <c r="AC76" i="22"/>
  <c r="C26" i="26" s="1"/>
  <c r="P140" i="26" s="1"/>
  <c r="AC140" i="26" s="1"/>
  <c r="C24" i="26"/>
  <c r="AD76" i="22"/>
  <c r="D26" i="26" s="1"/>
  <c r="Q26" i="26" s="1"/>
  <c r="AD26" i="26" s="1"/>
  <c r="D24" i="26"/>
  <c r="AK76" i="22"/>
  <c r="K26" i="26" s="1"/>
  <c r="X140" i="26" s="1"/>
  <c r="AK140" i="26" s="1"/>
  <c r="K24" i="26"/>
  <c r="AE76" i="22"/>
  <c r="E26" i="26" s="1"/>
  <c r="E24" i="26"/>
  <c r="AL76" i="22"/>
  <c r="L26" i="26" s="1"/>
  <c r="L24" i="26"/>
  <c r="AF76" i="22"/>
  <c r="F26" i="26" s="1"/>
  <c r="S140" i="26" s="1"/>
  <c r="AF140" i="26" s="1"/>
  <c r="F24" i="26"/>
  <c r="AG76" i="22"/>
  <c r="G26" i="26" s="1"/>
  <c r="T140" i="26" s="1"/>
  <c r="AG140" i="26" s="1"/>
  <c r="G24" i="26"/>
  <c r="AH76" i="22"/>
  <c r="H26" i="26" s="1"/>
  <c r="U140" i="26" s="1"/>
  <c r="AH140" i="26" s="1"/>
  <c r="H24" i="26"/>
  <c r="AI76" i="22"/>
  <c r="I26" i="26" s="1"/>
  <c r="V140" i="26" s="1"/>
  <c r="AI140" i="26" s="1"/>
  <c r="I24" i="26"/>
  <c r="AM76" i="22"/>
  <c r="M26" i="26" s="1"/>
  <c r="Z140" i="26" s="1"/>
  <c r="AM140" i="26" s="1"/>
  <c r="M24" i="26"/>
  <c r="AJ76" i="22"/>
  <c r="J26" i="26" s="1"/>
  <c r="W140" i="26" s="1"/>
  <c r="AJ140" i="26" s="1"/>
  <c r="J24" i="26"/>
  <c r="AK49" i="22"/>
  <c r="K14" i="26" s="1"/>
  <c r="K12" i="26"/>
  <c r="AC49" i="22"/>
  <c r="C14" i="26" s="1"/>
  <c r="P128" i="26" s="1"/>
  <c r="AC128" i="26" s="1"/>
  <c r="C12" i="26"/>
  <c r="AD49" i="22"/>
  <c r="D14" i="26" s="1"/>
  <c r="Q128" i="26" s="1"/>
  <c r="AD128" i="26" s="1"/>
  <c r="D12" i="26"/>
  <c r="AF49" i="22"/>
  <c r="F14" i="26" s="1"/>
  <c r="S128" i="26" s="1"/>
  <c r="AF128" i="26" s="1"/>
  <c r="F12" i="26"/>
  <c r="AI49" i="22"/>
  <c r="I14" i="26" s="1"/>
  <c r="V128" i="26" s="1"/>
  <c r="AI128" i="26" s="1"/>
  <c r="I12" i="26"/>
  <c r="AM49" i="22"/>
  <c r="M14" i="26" s="1"/>
  <c r="M12" i="26"/>
  <c r="AG49" i="22"/>
  <c r="G14" i="26" s="1"/>
  <c r="T128" i="26" s="1"/>
  <c r="AG128" i="26" s="1"/>
  <c r="G12" i="26"/>
  <c r="AJ49" i="22"/>
  <c r="J14" i="26" s="1"/>
  <c r="W128" i="26" s="1"/>
  <c r="AJ128" i="26" s="1"/>
  <c r="J12" i="26"/>
  <c r="AL49" i="22"/>
  <c r="L14" i="26" s="1"/>
  <c r="Y14" i="26" s="1"/>
  <c r="AL14" i="26" s="1"/>
  <c r="L12" i="26"/>
  <c r="AE49" i="22"/>
  <c r="E14" i="26" s="1"/>
  <c r="R128" i="26" s="1"/>
  <c r="AE128" i="26" s="1"/>
  <c r="E12" i="26"/>
  <c r="AH49" i="22"/>
  <c r="H14" i="26" s="1"/>
  <c r="U128" i="26" s="1"/>
  <c r="AH128" i="26" s="1"/>
  <c r="H12" i="26"/>
  <c r="AM23" i="22"/>
  <c r="M8" i="26" s="1"/>
  <c r="Z122" i="26" s="1"/>
  <c r="AM122" i="26" s="1"/>
  <c r="M6" i="26"/>
  <c r="AK23" i="22"/>
  <c r="K8" i="26" s="1"/>
  <c r="X122" i="26" s="1"/>
  <c r="AK122" i="26" s="1"/>
  <c r="K6" i="26"/>
  <c r="AD23" i="22"/>
  <c r="D8" i="26" s="1"/>
  <c r="Q122" i="26" s="1"/>
  <c r="AD122" i="26" s="1"/>
  <c r="D6" i="26"/>
  <c r="AE23" i="22"/>
  <c r="E8" i="26" s="1"/>
  <c r="R122" i="26" s="1"/>
  <c r="AE122" i="26" s="1"/>
  <c r="E6" i="26"/>
  <c r="AI23" i="22"/>
  <c r="I8" i="26" s="1"/>
  <c r="V122" i="26" s="1"/>
  <c r="AI122" i="26" s="1"/>
  <c r="I6" i="26"/>
  <c r="AF23" i="22"/>
  <c r="F8" i="26" s="1"/>
  <c r="S122" i="26" s="1"/>
  <c r="AF122" i="26" s="1"/>
  <c r="F6" i="26"/>
  <c r="AL23" i="22"/>
  <c r="L8" i="26" s="1"/>
  <c r="Y122" i="26" s="1"/>
  <c r="AL122" i="26" s="1"/>
  <c r="L6" i="26"/>
  <c r="AC23" i="22"/>
  <c r="C8" i="26" s="1"/>
  <c r="P122" i="26" s="1"/>
  <c r="AC122" i="26" s="1"/>
  <c r="C6" i="26"/>
  <c r="AG23" i="22"/>
  <c r="G8" i="26" s="1"/>
  <c r="T122" i="26" s="1"/>
  <c r="AG122" i="26" s="1"/>
  <c r="G6" i="26"/>
  <c r="AJ23" i="22"/>
  <c r="J8" i="26" s="1"/>
  <c r="W122" i="26" s="1"/>
  <c r="AJ122" i="26" s="1"/>
  <c r="J6" i="26"/>
  <c r="AH23" i="22"/>
  <c r="H8" i="26" s="1"/>
  <c r="U122" i="26" s="1"/>
  <c r="AH122" i="26" s="1"/>
  <c r="H6" i="26"/>
  <c r="V129" i="22"/>
  <c r="I101" i="26" s="1"/>
  <c r="V101" i="26" s="1"/>
  <c r="AI101" i="26" s="1"/>
  <c r="I99" i="26"/>
  <c r="W129" i="22"/>
  <c r="J101" i="26" s="1"/>
  <c r="W101" i="26" s="1"/>
  <c r="AJ101" i="26" s="1"/>
  <c r="J99" i="26"/>
  <c r="X129" i="22"/>
  <c r="K101" i="26" s="1"/>
  <c r="X101" i="26" s="1"/>
  <c r="AK101" i="26" s="1"/>
  <c r="K99" i="26"/>
  <c r="Z129" i="22"/>
  <c r="M101" i="26" s="1"/>
  <c r="Z101" i="26" s="1"/>
  <c r="AM101" i="26" s="1"/>
  <c r="M99" i="26"/>
  <c r="T129" i="22"/>
  <c r="G101" i="26" s="1"/>
  <c r="T101" i="26" s="1"/>
  <c r="AG101" i="26" s="1"/>
  <c r="G99" i="26"/>
  <c r="P129" i="22"/>
  <c r="C101" i="26" s="1"/>
  <c r="P101" i="26" s="1"/>
  <c r="AC101" i="26" s="1"/>
  <c r="C99" i="26"/>
  <c r="Y129" i="22"/>
  <c r="L101" i="26" s="1"/>
  <c r="Y101" i="26" s="1"/>
  <c r="AL101" i="26" s="1"/>
  <c r="L99" i="26"/>
  <c r="Q129" i="22"/>
  <c r="D101" i="26" s="1"/>
  <c r="Q101" i="26" s="1"/>
  <c r="AD101" i="26" s="1"/>
  <c r="D99" i="26"/>
  <c r="U129" i="22"/>
  <c r="H101" i="26" s="1"/>
  <c r="U101" i="26" s="1"/>
  <c r="AH101" i="26" s="1"/>
  <c r="H99" i="26"/>
  <c r="R129" i="22"/>
  <c r="E101" i="26" s="1"/>
  <c r="R101" i="26" s="1"/>
  <c r="AE101" i="26" s="1"/>
  <c r="E99" i="26"/>
  <c r="S129" i="22"/>
  <c r="F101" i="26" s="1"/>
  <c r="F99" i="26"/>
  <c r="W102" i="22"/>
  <c r="J89" i="26" s="1"/>
  <c r="W89" i="26" s="1"/>
  <c r="AJ89" i="26" s="1"/>
  <c r="J87" i="26"/>
  <c r="Z102" i="22"/>
  <c r="M89" i="26" s="1"/>
  <c r="M87" i="26"/>
  <c r="Y102" i="22"/>
  <c r="L89" i="26" s="1"/>
  <c r="Y89" i="26" s="1"/>
  <c r="AL89" i="26" s="1"/>
  <c r="L87" i="26"/>
  <c r="P102" i="22"/>
  <c r="C89" i="26" s="1"/>
  <c r="C87" i="26"/>
  <c r="T102" i="22"/>
  <c r="G89" i="26" s="1"/>
  <c r="T89" i="26" s="1"/>
  <c r="AG89" i="26" s="1"/>
  <c r="G87" i="26"/>
  <c r="V102" i="22"/>
  <c r="I89" i="26" s="1"/>
  <c r="V89" i="26" s="1"/>
  <c r="AI89" i="26" s="1"/>
  <c r="I87" i="26"/>
  <c r="Q102" i="22"/>
  <c r="D89" i="26" s="1"/>
  <c r="D87" i="26"/>
  <c r="S102" i="22"/>
  <c r="F89" i="26" s="1"/>
  <c r="S89" i="26" s="1"/>
  <c r="AF89" i="26" s="1"/>
  <c r="F87" i="26"/>
  <c r="U102" i="22"/>
  <c r="H89" i="26" s="1"/>
  <c r="U89" i="26" s="1"/>
  <c r="AH89" i="26" s="1"/>
  <c r="H87" i="26"/>
  <c r="X102" i="22"/>
  <c r="K89" i="26" s="1"/>
  <c r="X89" i="26" s="1"/>
  <c r="AK89" i="26" s="1"/>
  <c r="K87" i="26"/>
  <c r="R102" i="22"/>
  <c r="E89" i="26" s="1"/>
  <c r="R89" i="26" s="1"/>
  <c r="AE89" i="26" s="1"/>
  <c r="E87" i="26"/>
  <c r="T76" i="22"/>
  <c r="G83" i="26" s="1"/>
  <c r="T83" i="26" s="1"/>
  <c r="AG83" i="26" s="1"/>
  <c r="G81" i="26"/>
  <c r="U76" i="22"/>
  <c r="H83" i="26" s="1"/>
  <c r="U83" i="26" s="1"/>
  <c r="AH83" i="26" s="1"/>
  <c r="H81" i="26"/>
  <c r="V76" i="22"/>
  <c r="I83" i="26" s="1"/>
  <c r="V83" i="26" s="1"/>
  <c r="AI83" i="26" s="1"/>
  <c r="I81" i="26"/>
  <c r="X76" i="22"/>
  <c r="K83" i="26" s="1"/>
  <c r="X83" i="26" s="1"/>
  <c r="AK83" i="26" s="1"/>
  <c r="K81" i="26"/>
  <c r="Z76" i="22"/>
  <c r="M83" i="26" s="1"/>
  <c r="Z83" i="26" s="1"/>
  <c r="AM83" i="26" s="1"/>
  <c r="M81" i="26"/>
  <c r="S76" i="22"/>
  <c r="F83" i="26" s="1"/>
  <c r="S83" i="26" s="1"/>
  <c r="AF83" i="26" s="1"/>
  <c r="F81" i="26"/>
  <c r="Y76" i="22"/>
  <c r="L83" i="26" s="1"/>
  <c r="Y83" i="26" s="1"/>
  <c r="AL83" i="26" s="1"/>
  <c r="L81" i="26"/>
  <c r="P76" i="22"/>
  <c r="C83" i="26" s="1"/>
  <c r="C81" i="26"/>
  <c r="R76" i="22"/>
  <c r="E83" i="26" s="1"/>
  <c r="R83" i="26" s="1"/>
  <c r="AE83" i="26" s="1"/>
  <c r="E81" i="26"/>
  <c r="W76" i="22"/>
  <c r="J83" i="26" s="1"/>
  <c r="W83" i="26" s="1"/>
  <c r="AJ83" i="26" s="1"/>
  <c r="J81" i="26"/>
  <c r="Q76" i="22"/>
  <c r="D83" i="26" s="1"/>
  <c r="Q83" i="26" s="1"/>
  <c r="AD83" i="26" s="1"/>
  <c r="D81" i="26"/>
  <c r="Q49" i="22"/>
  <c r="D71" i="26" s="1"/>
  <c r="Q71" i="26" s="1"/>
  <c r="AD71" i="26" s="1"/>
  <c r="D69" i="26"/>
  <c r="V49" i="22"/>
  <c r="I71" i="26" s="1"/>
  <c r="V71" i="26" s="1"/>
  <c r="AI71" i="26" s="1"/>
  <c r="I69" i="26"/>
  <c r="W49" i="22"/>
  <c r="J71" i="26" s="1"/>
  <c r="J69" i="26"/>
  <c r="U49" i="22"/>
  <c r="H71" i="26" s="1"/>
  <c r="U71" i="26" s="1"/>
  <c r="AH71" i="26" s="1"/>
  <c r="H69" i="26"/>
  <c r="X49" i="22"/>
  <c r="K71" i="26" s="1"/>
  <c r="X14" i="26" s="1"/>
  <c r="AK14" i="26" s="1"/>
  <c r="K69" i="26"/>
  <c r="S49" i="22"/>
  <c r="F71" i="26" s="1"/>
  <c r="S71" i="26" s="1"/>
  <c r="AF71" i="26" s="1"/>
  <c r="F69" i="26"/>
  <c r="Z49" i="22"/>
  <c r="M71" i="26" s="1"/>
  <c r="Z71" i="26" s="1"/>
  <c r="AM71" i="26" s="1"/>
  <c r="M69" i="26"/>
  <c r="R49" i="22"/>
  <c r="E71" i="26" s="1"/>
  <c r="R71" i="26" s="1"/>
  <c r="AE71" i="26" s="1"/>
  <c r="E69" i="26"/>
  <c r="T49" i="22"/>
  <c r="G71" i="26" s="1"/>
  <c r="T71" i="26" s="1"/>
  <c r="AG71" i="26" s="1"/>
  <c r="G69" i="26"/>
  <c r="Y49" i="22"/>
  <c r="L71" i="26" s="1"/>
  <c r="Y71" i="26" s="1"/>
  <c r="AL71" i="26" s="1"/>
  <c r="L69" i="26"/>
  <c r="P49" i="22"/>
  <c r="C71" i="26" s="1"/>
  <c r="P71" i="26" s="1"/>
  <c r="AC71" i="26" s="1"/>
  <c r="C69" i="26"/>
  <c r="P23" i="22"/>
  <c r="C65" i="26" s="1"/>
  <c r="P65" i="26" s="1"/>
  <c r="AC65" i="26" s="1"/>
  <c r="C63" i="26"/>
  <c r="R23" i="22"/>
  <c r="E65" i="26" s="1"/>
  <c r="R65" i="26" s="1"/>
  <c r="AE65" i="26" s="1"/>
  <c r="E63" i="26"/>
  <c r="X23" i="22"/>
  <c r="K65" i="26" s="1"/>
  <c r="X65" i="26" s="1"/>
  <c r="AK65" i="26" s="1"/>
  <c r="K63" i="26"/>
  <c r="S23" i="22"/>
  <c r="F65" i="26" s="1"/>
  <c r="S65" i="26" s="1"/>
  <c r="AF65" i="26" s="1"/>
  <c r="F63" i="26"/>
  <c r="U23" i="22"/>
  <c r="H65" i="26" s="1"/>
  <c r="U65" i="26" s="1"/>
  <c r="AH65" i="26" s="1"/>
  <c r="H63" i="26"/>
  <c r="W23" i="22"/>
  <c r="J65" i="26" s="1"/>
  <c r="J63" i="26"/>
  <c r="Q23" i="22"/>
  <c r="D65" i="26" s="1"/>
  <c r="Q65" i="26" s="1"/>
  <c r="AD65" i="26" s="1"/>
  <c r="D63" i="26"/>
  <c r="T23" i="22"/>
  <c r="G65" i="26" s="1"/>
  <c r="T65" i="26" s="1"/>
  <c r="AG65" i="26" s="1"/>
  <c r="G63" i="26"/>
  <c r="V23" i="22"/>
  <c r="I65" i="26" s="1"/>
  <c r="V65" i="26" s="1"/>
  <c r="AI65" i="26" s="1"/>
  <c r="I63" i="26"/>
  <c r="Y23" i="22"/>
  <c r="L65" i="26" s="1"/>
  <c r="Y65" i="26" s="1"/>
  <c r="AL65" i="26" s="1"/>
  <c r="L63" i="26"/>
  <c r="Z23" i="22"/>
  <c r="M65" i="26" s="1"/>
  <c r="Z65" i="26" s="1"/>
  <c r="AM65" i="26" s="1"/>
  <c r="M63" i="26"/>
  <c r="P158" i="26"/>
  <c r="AC158" i="26" s="1"/>
  <c r="Q50" i="26"/>
  <c r="AD50" i="26" s="1"/>
  <c r="R50" i="26"/>
  <c r="AE50" i="26" s="1"/>
  <c r="R158" i="26"/>
  <c r="AE158" i="26" s="1"/>
  <c r="W71" i="26"/>
  <c r="AJ71" i="26" s="1"/>
  <c r="R140" i="26"/>
  <c r="AE140" i="26" s="1"/>
  <c r="V50" i="26"/>
  <c r="AI50" i="26" s="1"/>
  <c r="W50" i="26"/>
  <c r="AJ50" i="26" s="1"/>
  <c r="X128" i="26"/>
  <c r="AK128" i="26" s="1"/>
  <c r="P50" i="26"/>
  <c r="AC50" i="26" s="1"/>
  <c r="E158" i="19"/>
  <c r="E156" i="19" s="1"/>
  <c r="E155" i="22"/>
  <c r="E164" i="26" s="1"/>
  <c r="R164" i="26" s="1"/>
  <c r="AE164" i="26" s="1"/>
  <c r="D158" i="19"/>
  <c r="D156" i="19" s="1"/>
  <c r="D155" i="22"/>
  <c r="D164" i="26" s="1"/>
  <c r="Q107" i="26" s="1"/>
  <c r="AD107" i="26" s="1"/>
  <c r="F158" i="19"/>
  <c r="F156" i="19" s="1"/>
  <c r="F155" i="22"/>
  <c r="F164" i="26" s="1"/>
  <c r="S107" i="26" s="1"/>
  <c r="AF107" i="26" s="1"/>
  <c r="C158" i="19"/>
  <c r="C155" i="22"/>
  <c r="C164" i="26" s="1"/>
  <c r="P164" i="26" s="1"/>
  <c r="AC164" i="26" s="1"/>
  <c r="G158" i="19"/>
  <c r="G156" i="19" s="1"/>
  <c r="G155" i="22"/>
  <c r="G164" i="26" s="1"/>
  <c r="H158" i="19"/>
  <c r="H156" i="19" s="1"/>
  <c r="H155" i="22"/>
  <c r="H164" i="26" s="1"/>
  <c r="K158" i="19"/>
  <c r="K156" i="19" s="1"/>
  <c r="K155" i="22"/>
  <c r="K164" i="26" s="1"/>
  <c r="L158" i="19"/>
  <c r="L156" i="19" s="1"/>
  <c r="L155" i="22"/>
  <c r="L164" i="26" s="1"/>
  <c r="I158" i="19"/>
  <c r="I156" i="19" s="1"/>
  <c r="I155" i="22"/>
  <c r="I164" i="26" s="1"/>
  <c r="V164" i="26" s="1"/>
  <c r="AI164" i="26" s="1"/>
  <c r="J158" i="19"/>
  <c r="J156" i="19" s="1"/>
  <c r="J155" i="22"/>
  <c r="J164" i="26" s="1"/>
  <c r="M158" i="19"/>
  <c r="M156" i="19" s="1"/>
  <c r="M155" i="22"/>
  <c r="M164" i="26" s="1"/>
  <c r="AG158" i="19"/>
  <c r="AH158" i="19"/>
  <c r="AJ158" i="19"/>
  <c r="AK158" i="19"/>
  <c r="AM158" i="19"/>
  <c r="AD158" i="19"/>
  <c r="AC158" i="19"/>
  <c r="AF158" i="19"/>
  <c r="AI158" i="19"/>
  <c r="AL158" i="19"/>
  <c r="AE158" i="19"/>
  <c r="R158" i="19"/>
  <c r="X158" i="19"/>
  <c r="U158" i="19"/>
  <c r="W158" i="19"/>
  <c r="P158" i="19"/>
  <c r="Q158" i="19"/>
  <c r="S158" i="19"/>
  <c r="T158" i="19"/>
  <c r="Z158" i="19"/>
  <c r="V158" i="19"/>
  <c r="Y158" i="19"/>
  <c r="Q140" i="26" l="1"/>
  <c r="AD140" i="26" s="1"/>
  <c r="P26" i="26"/>
  <c r="AC26" i="26" s="1"/>
  <c r="P32" i="26"/>
  <c r="AC32" i="26" s="1"/>
  <c r="Y128" i="26"/>
  <c r="AL128" i="26" s="1"/>
  <c r="W14" i="26"/>
  <c r="AJ14" i="26" s="1"/>
  <c r="Z26" i="26"/>
  <c r="AM26" i="26" s="1"/>
  <c r="X26" i="26"/>
  <c r="AK26" i="26" s="1"/>
  <c r="P83" i="26"/>
  <c r="AC83" i="26" s="1"/>
  <c r="U26" i="26"/>
  <c r="AH26" i="26" s="1"/>
  <c r="Y26" i="26"/>
  <c r="AL26" i="26" s="1"/>
  <c r="R26" i="26"/>
  <c r="AE26" i="26" s="1"/>
  <c r="P14" i="26"/>
  <c r="AC14" i="26" s="1"/>
  <c r="Z14" i="26"/>
  <c r="AM14" i="26" s="1"/>
  <c r="Q14" i="26"/>
  <c r="AD14" i="26" s="1"/>
  <c r="R8" i="26"/>
  <c r="AE8" i="26" s="1"/>
  <c r="X8" i="26"/>
  <c r="AK8" i="26" s="1"/>
  <c r="Z44" i="26"/>
  <c r="AM44" i="26" s="1"/>
  <c r="S44" i="26"/>
  <c r="AF44" i="26" s="1"/>
  <c r="T156" i="26"/>
  <c r="AG156" i="26" s="1"/>
  <c r="G54" i="26"/>
  <c r="AT54" i="26" s="1"/>
  <c r="BG42" i="26"/>
  <c r="BL42" i="26"/>
  <c r="L54" i="26"/>
  <c r="Y156" i="26"/>
  <c r="AL156" i="26" s="1"/>
  <c r="F54" i="26"/>
  <c r="AS54" i="26" s="1"/>
  <c r="BF42" i="26"/>
  <c r="S156" i="26"/>
  <c r="AF156" i="26" s="1"/>
  <c r="X156" i="26"/>
  <c r="AK156" i="26" s="1"/>
  <c r="BK42" i="26"/>
  <c r="K54" i="26"/>
  <c r="R156" i="26"/>
  <c r="AE156" i="26" s="1"/>
  <c r="E54" i="26"/>
  <c r="BE42" i="26"/>
  <c r="J54" i="26"/>
  <c r="AW54" i="26" s="1"/>
  <c r="W156" i="26"/>
  <c r="AJ156" i="26" s="1"/>
  <c r="BJ42" i="26"/>
  <c r="BD42" i="26"/>
  <c r="Q156" i="26"/>
  <c r="AD156" i="26" s="1"/>
  <c r="D54" i="26"/>
  <c r="AQ54" i="26" s="1"/>
  <c r="V156" i="26"/>
  <c r="AI156" i="26" s="1"/>
  <c r="BI42" i="26"/>
  <c r="I54" i="26"/>
  <c r="BC42" i="26"/>
  <c r="C54" i="26"/>
  <c r="P156" i="26"/>
  <c r="AC156" i="26" s="1"/>
  <c r="BH42" i="26"/>
  <c r="H54" i="26"/>
  <c r="U156" i="26"/>
  <c r="AH156" i="26" s="1"/>
  <c r="BM42" i="26"/>
  <c r="M54" i="26"/>
  <c r="AZ54" i="26" s="1"/>
  <c r="Z156" i="26"/>
  <c r="AM156" i="26" s="1"/>
  <c r="Z32" i="26"/>
  <c r="AM32" i="26" s="1"/>
  <c r="Q32" i="26"/>
  <c r="AD32" i="26" s="1"/>
  <c r="BG30" i="26"/>
  <c r="T144" i="26"/>
  <c r="AG144" i="26" s="1"/>
  <c r="BK30" i="26"/>
  <c r="X144" i="26"/>
  <c r="AK144" i="26" s="1"/>
  <c r="BE30" i="26"/>
  <c r="R144" i="26"/>
  <c r="AE144" i="26" s="1"/>
  <c r="W144" i="26"/>
  <c r="AJ144" i="26" s="1"/>
  <c r="BJ30" i="26"/>
  <c r="BF30" i="26"/>
  <c r="S144" i="26"/>
  <c r="AF144" i="26" s="1"/>
  <c r="BI30" i="26"/>
  <c r="V144" i="26"/>
  <c r="AI144" i="26" s="1"/>
  <c r="Z144" i="26"/>
  <c r="AM144" i="26" s="1"/>
  <c r="BM30" i="26"/>
  <c r="Y144" i="26"/>
  <c r="AL144" i="26" s="1"/>
  <c r="BL30" i="26"/>
  <c r="BD30" i="26"/>
  <c r="Q144" i="26"/>
  <c r="AD144" i="26" s="1"/>
  <c r="BH30" i="26"/>
  <c r="U144" i="26"/>
  <c r="AH144" i="26" s="1"/>
  <c r="BC30" i="26"/>
  <c r="P144" i="26"/>
  <c r="AC144" i="26" s="1"/>
  <c r="V26" i="26"/>
  <c r="AI26" i="26" s="1"/>
  <c r="Y140" i="26"/>
  <c r="AL140" i="26" s="1"/>
  <c r="F36" i="26"/>
  <c r="AS36" i="26" s="1"/>
  <c r="S138" i="26"/>
  <c r="AF138" i="26" s="1"/>
  <c r="BF24" i="26"/>
  <c r="Z138" i="26"/>
  <c r="AM138" i="26" s="1"/>
  <c r="BM24" i="26"/>
  <c r="M36" i="26"/>
  <c r="AZ36" i="26" s="1"/>
  <c r="E36" i="26"/>
  <c r="AR36" i="26" s="1"/>
  <c r="R138" i="26"/>
  <c r="AE138" i="26" s="1"/>
  <c r="BE24" i="26"/>
  <c r="BL24" i="26"/>
  <c r="L36" i="26"/>
  <c r="AY36" i="26" s="1"/>
  <c r="Y138" i="26"/>
  <c r="AL138" i="26" s="1"/>
  <c r="I36" i="26"/>
  <c r="AV36" i="26" s="1"/>
  <c r="BI24" i="26"/>
  <c r="V138" i="26"/>
  <c r="AI138" i="26" s="1"/>
  <c r="K36" i="26"/>
  <c r="AX36" i="26" s="1"/>
  <c r="BK24" i="26"/>
  <c r="X138" i="26"/>
  <c r="AK138" i="26" s="1"/>
  <c r="U138" i="26"/>
  <c r="AH138" i="26" s="1"/>
  <c r="BH24" i="26"/>
  <c r="H36" i="26"/>
  <c r="BD24" i="26"/>
  <c r="D36" i="26"/>
  <c r="AQ36" i="26" s="1"/>
  <c r="Q138" i="26"/>
  <c r="AD138" i="26" s="1"/>
  <c r="J36" i="26"/>
  <c r="AW36" i="26" s="1"/>
  <c r="W138" i="26"/>
  <c r="AJ138" i="26" s="1"/>
  <c r="BJ24" i="26"/>
  <c r="G36" i="26"/>
  <c r="AT36" i="26" s="1"/>
  <c r="BG24" i="26"/>
  <c r="T138" i="26"/>
  <c r="AG138" i="26" s="1"/>
  <c r="P138" i="26"/>
  <c r="AC138" i="26" s="1"/>
  <c r="BC24" i="26"/>
  <c r="C36" i="26"/>
  <c r="BM12" i="26"/>
  <c r="Z126" i="26"/>
  <c r="AM126" i="26" s="1"/>
  <c r="BI12" i="26"/>
  <c r="V126" i="26"/>
  <c r="AI126" i="26" s="1"/>
  <c r="BE12" i="26"/>
  <c r="R126" i="26"/>
  <c r="AE126" i="26" s="1"/>
  <c r="S126" i="26"/>
  <c r="AF126" i="26" s="1"/>
  <c r="BF12" i="26"/>
  <c r="BL12" i="26"/>
  <c r="Y126" i="26"/>
  <c r="AL126" i="26" s="1"/>
  <c r="BD12" i="26"/>
  <c r="Q126" i="26"/>
  <c r="AD126" i="26" s="1"/>
  <c r="U126" i="26"/>
  <c r="AH126" i="26" s="1"/>
  <c r="BH12" i="26"/>
  <c r="Z128" i="26"/>
  <c r="AM128" i="26" s="1"/>
  <c r="BJ12" i="26"/>
  <c r="W126" i="26"/>
  <c r="AJ126" i="26" s="1"/>
  <c r="P126" i="26"/>
  <c r="AC126" i="26" s="1"/>
  <c r="BC12" i="26"/>
  <c r="T126" i="26"/>
  <c r="AG126" i="26" s="1"/>
  <c r="BG12" i="26"/>
  <c r="BK12" i="26"/>
  <c r="X126" i="26"/>
  <c r="AK126" i="26" s="1"/>
  <c r="S120" i="26"/>
  <c r="AF120" i="26" s="1"/>
  <c r="F18" i="26"/>
  <c r="BF6" i="26"/>
  <c r="AS6" i="26"/>
  <c r="V120" i="26"/>
  <c r="AI120" i="26" s="1"/>
  <c r="I18" i="26"/>
  <c r="BI6" i="26"/>
  <c r="AV6" i="26"/>
  <c r="J18" i="26"/>
  <c r="BJ6" i="26"/>
  <c r="AW6" i="26"/>
  <c r="W120" i="26"/>
  <c r="AJ120" i="26" s="1"/>
  <c r="BE6" i="26"/>
  <c r="AR6" i="26"/>
  <c r="R120" i="26"/>
  <c r="AE120" i="26" s="1"/>
  <c r="E18" i="26"/>
  <c r="AH24" i="19"/>
  <c r="AU30" i="26"/>
  <c r="AU12" i="26"/>
  <c r="AU42" i="26"/>
  <c r="AU24" i="26"/>
  <c r="AU48" i="26"/>
  <c r="AU54" i="26"/>
  <c r="H18" i="26"/>
  <c r="BH6" i="26"/>
  <c r="U120" i="26"/>
  <c r="AH120" i="26" s="1"/>
  <c r="AU6" i="26"/>
  <c r="AL24" i="19"/>
  <c r="AY24" i="26"/>
  <c r="AY48" i="26"/>
  <c r="AY30" i="26"/>
  <c r="AY12" i="26"/>
  <c r="AY42" i="26"/>
  <c r="AY54" i="26"/>
  <c r="G18" i="26"/>
  <c r="BG6" i="26"/>
  <c r="AT6" i="26"/>
  <c r="T120" i="26"/>
  <c r="AG120" i="26" s="1"/>
  <c r="BD6" i="26"/>
  <c r="AQ6" i="26"/>
  <c r="Q120" i="26"/>
  <c r="AD120" i="26" s="1"/>
  <c r="D18" i="26"/>
  <c r="AV12" i="26"/>
  <c r="AV42" i="26"/>
  <c r="AV24" i="26"/>
  <c r="AV30" i="26"/>
  <c r="AV48" i="26"/>
  <c r="AS12" i="26"/>
  <c r="AS42" i="26"/>
  <c r="AS30" i="26"/>
  <c r="AS48" i="26"/>
  <c r="AS24" i="26"/>
  <c r="AC24" i="19"/>
  <c r="AP30" i="26"/>
  <c r="AP24" i="26"/>
  <c r="AP48" i="26"/>
  <c r="AP12" i="26"/>
  <c r="AP42" i="26"/>
  <c r="AP54" i="26"/>
  <c r="C18" i="26"/>
  <c r="BC6" i="26"/>
  <c r="AP6" i="26"/>
  <c r="P120" i="26"/>
  <c r="AC120" i="26" s="1"/>
  <c r="X120" i="26"/>
  <c r="AK120" i="26" s="1"/>
  <c r="K18" i="26"/>
  <c r="BK6" i="26"/>
  <c r="AX6" i="26"/>
  <c r="AR24" i="26"/>
  <c r="AR12" i="26"/>
  <c r="AR48" i="26"/>
  <c r="AR42" i="26"/>
  <c r="AR30" i="26"/>
  <c r="AR54" i="26"/>
  <c r="AD24" i="19"/>
  <c r="AQ30" i="26"/>
  <c r="AQ48" i="26"/>
  <c r="AQ12" i="26"/>
  <c r="AQ42" i="26"/>
  <c r="AQ24" i="26"/>
  <c r="AG24" i="19"/>
  <c r="AT30" i="26"/>
  <c r="AT24" i="26"/>
  <c r="AT12" i="26"/>
  <c r="AT48" i="26"/>
  <c r="AT42" i="26"/>
  <c r="AZ48" i="26"/>
  <c r="AZ12" i="26"/>
  <c r="AZ42" i="26"/>
  <c r="AZ30" i="26"/>
  <c r="AZ24" i="26"/>
  <c r="V8" i="26"/>
  <c r="AI8" i="26" s="1"/>
  <c r="BL6" i="26"/>
  <c r="AY6" i="26"/>
  <c r="Y120" i="26"/>
  <c r="AL120" i="26" s="1"/>
  <c r="L18" i="26"/>
  <c r="BM6" i="26"/>
  <c r="AZ6" i="26"/>
  <c r="M18" i="26"/>
  <c r="Z120" i="26"/>
  <c r="AM120" i="26" s="1"/>
  <c r="AW48" i="26"/>
  <c r="AW24" i="26"/>
  <c r="AW12" i="26"/>
  <c r="AW30" i="26"/>
  <c r="AW42" i="26"/>
  <c r="AX48" i="26"/>
  <c r="AX42" i="26"/>
  <c r="AX24" i="26"/>
  <c r="AX30" i="26"/>
  <c r="AX12" i="26"/>
  <c r="W8" i="26"/>
  <c r="AJ8" i="26" s="1"/>
  <c r="U44" i="26"/>
  <c r="AH44" i="26" s="1"/>
  <c r="R44" i="26"/>
  <c r="AE44" i="26" s="1"/>
  <c r="V44" i="26"/>
  <c r="AI44" i="26" s="1"/>
  <c r="X44" i="26"/>
  <c r="AK44" i="26" s="1"/>
  <c r="Y44" i="26"/>
  <c r="AL44" i="26" s="1"/>
  <c r="W44" i="26"/>
  <c r="AJ44" i="26" s="1"/>
  <c r="S101" i="26"/>
  <c r="AF101" i="26" s="1"/>
  <c r="T44" i="26"/>
  <c r="AG44" i="26" s="1"/>
  <c r="Q44" i="26"/>
  <c r="AD44" i="26" s="1"/>
  <c r="BC99" i="26"/>
  <c r="C111" i="26"/>
  <c r="P99" i="26"/>
  <c r="AC99" i="26" s="1"/>
  <c r="P42" i="26"/>
  <c r="AC42" i="26" s="1"/>
  <c r="S99" i="26"/>
  <c r="AF99" i="26" s="1"/>
  <c r="BF99" i="26"/>
  <c r="F111" i="26"/>
  <c r="AS111" i="26" s="1"/>
  <c r="S42" i="26"/>
  <c r="AF42" i="26" s="1"/>
  <c r="BG99" i="26"/>
  <c r="G111" i="26"/>
  <c r="AT111" i="26" s="1"/>
  <c r="T99" i="26"/>
  <c r="AG99" i="26" s="1"/>
  <c r="T42" i="26"/>
  <c r="AG42" i="26" s="1"/>
  <c r="P44" i="26"/>
  <c r="AC44" i="26" s="1"/>
  <c r="E111" i="26"/>
  <c r="AR111" i="26" s="1"/>
  <c r="R99" i="26"/>
  <c r="AE99" i="26" s="1"/>
  <c r="BE99" i="26"/>
  <c r="R42" i="26"/>
  <c r="AE42" i="26" s="1"/>
  <c r="BM99" i="26"/>
  <c r="M111" i="26"/>
  <c r="AZ111" i="26" s="1"/>
  <c r="Z99" i="26"/>
  <c r="AM99" i="26" s="1"/>
  <c r="Z42" i="26"/>
  <c r="AM42" i="26" s="1"/>
  <c r="H111" i="26"/>
  <c r="AU111" i="26" s="1"/>
  <c r="U99" i="26"/>
  <c r="AH99" i="26" s="1"/>
  <c r="BH99" i="26"/>
  <c r="U42" i="26"/>
  <c r="AH42" i="26" s="1"/>
  <c r="K111" i="26"/>
  <c r="AX111" i="26" s="1"/>
  <c r="BK99" i="26"/>
  <c r="X99" i="26"/>
  <c r="AK99" i="26" s="1"/>
  <c r="X42" i="26"/>
  <c r="AK42" i="26" s="1"/>
  <c r="Q99" i="26"/>
  <c r="AD99" i="26" s="1"/>
  <c r="BD99" i="26"/>
  <c r="D111" i="26"/>
  <c r="Q42" i="26"/>
  <c r="AD42" i="26" s="1"/>
  <c r="W99" i="26"/>
  <c r="AJ99" i="26" s="1"/>
  <c r="J111" i="26"/>
  <c r="AW111" i="26" s="1"/>
  <c r="BJ99" i="26"/>
  <c r="W42" i="26"/>
  <c r="AJ42" i="26" s="1"/>
  <c r="L111" i="26"/>
  <c r="AY111" i="26" s="1"/>
  <c r="Y99" i="26"/>
  <c r="AL99" i="26" s="1"/>
  <c r="BL99" i="26"/>
  <c r="Y42" i="26"/>
  <c r="AL42" i="26" s="1"/>
  <c r="V99" i="26"/>
  <c r="AI99" i="26" s="1"/>
  <c r="BI99" i="26"/>
  <c r="I111" i="26"/>
  <c r="AV111" i="26" s="1"/>
  <c r="V42" i="26"/>
  <c r="AI42" i="26" s="1"/>
  <c r="Z89" i="26"/>
  <c r="AM89" i="26" s="1"/>
  <c r="Y32" i="26"/>
  <c r="AL32" i="26" s="1"/>
  <c r="X32" i="26"/>
  <c r="AK32" i="26" s="1"/>
  <c r="W32" i="26"/>
  <c r="AJ32" i="26" s="1"/>
  <c r="S32" i="26"/>
  <c r="AF32" i="26" s="1"/>
  <c r="R32" i="26"/>
  <c r="AE32" i="26" s="1"/>
  <c r="P89" i="26"/>
  <c r="AC89" i="26" s="1"/>
  <c r="T32" i="26"/>
  <c r="AG32" i="26" s="1"/>
  <c r="U32" i="26"/>
  <c r="AH32" i="26" s="1"/>
  <c r="BI87" i="26"/>
  <c r="V87" i="26"/>
  <c r="AI87" i="26" s="1"/>
  <c r="V30" i="26"/>
  <c r="AI30" i="26" s="1"/>
  <c r="BE87" i="26"/>
  <c r="R87" i="26"/>
  <c r="AE87" i="26" s="1"/>
  <c r="R30" i="26"/>
  <c r="AE30" i="26" s="1"/>
  <c r="T87" i="26"/>
  <c r="AG87" i="26" s="1"/>
  <c r="BG87" i="26"/>
  <c r="T30" i="26"/>
  <c r="AG30" i="26" s="1"/>
  <c r="BK87" i="26"/>
  <c r="X87" i="26"/>
  <c r="AK87" i="26" s="1"/>
  <c r="X30" i="26"/>
  <c r="AK30" i="26" s="1"/>
  <c r="BC87" i="26"/>
  <c r="P87" i="26"/>
  <c r="AC87" i="26" s="1"/>
  <c r="P30" i="26"/>
  <c r="AC30" i="26" s="1"/>
  <c r="V32" i="26"/>
  <c r="AI32" i="26" s="1"/>
  <c r="U87" i="26"/>
  <c r="AH87" i="26" s="1"/>
  <c r="BH87" i="26"/>
  <c r="U30" i="26"/>
  <c r="AH30" i="26" s="1"/>
  <c r="BL87" i="26"/>
  <c r="Y87" i="26"/>
  <c r="AL87" i="26" s="1"/>
  <c r="Y30" i="26"/>
  <c r="AL30" i="26" s="1"/>
  <c r="BF87" i="26"/>
  <c r="S87" i="26"/>
  <c r="AF87" i="26" s="1"/>
  <c r="S30" i="26"/>
  <c r="AF30" i="26" s="1"/>
  <c r="Z87" i="26"/>
  <c r="AM87" i="26" s="1"/>
  <c r="BM87" i="26"/>
  <c r="Z30" i="26"/>
  <c r="AM30" i="26" s="1"/>
  <c r="Q89" i="26"/>
  <c r="AD89" i="26" s="1"/>
  <c r="BD87" i="26"/>
  <c r="Q87" i="26"/>
  <c r="AD87" i="26" s="1"/>
  <c r="Q30" i="26"/>
  <c r="AD30" i="26" s="1"/>
  <c r="W87" i="26"/>
  <c r="AJ87" i="26" s="1"/>
  <c r="BJ87" i="26"/>
  <c r="W30" i="26"/>
  <c r="AJ30" i="26" s="1"/>
  <c r="W26" i="26"/>
  <c r="AJ26" i="26" s="1"/>
  <c r="T26" i="26"/>
  <c r="AG26" i="26" s="1"/>
  <c r="S81" i="26"/>
  <c r="AF81" i="26" s="1"/>
  <c r="F93" i="26"/>
  <c r="AS93" i="26" s="1"/>
  <c r="BF81" i="26"/>
  <c r="S24" i="26"/>
  <c r="AF24" i="26" s="1"/>
  <c r="W81" i="26"/>
  <c r="AJ81" i="26" s="1"/>
  <c r="J93" i="26"/>
  <c r="AW93" i="26" s="1"/>
  <c r="BJ81" i="26"/>
  <c r="W24" i="26"/>
  <c r="AJ24" i="26" s="1"/>
  <c r="BK81" i="26"/>
  <c r="X81" i="26"/>
  <c r="AK81" i="26" s="1"/>
  <c r="K93" i="26"/>
  <c r="AX93" i="26" s="1"/>
  <c r="X24" i="26"/>
  <c r="AK24" i="26" s="1"/>
  <c r="E93" i="26"/>
  <c r="AR93" i="26" s="1"/>
  <c r="BE81" i="26"/>
  <c r="R81" i="26"/>
  <c r="AE81" i="26" s="1"/>
  <c r="R24" i="26"/>
  <c r="AE24" i="26" s="1"/>
  <c r="I93" i="26"/>
  <c r="AV93" i="26" s="1"/>
  <c r="V81" i="26"/>
  <c r="AI81" i="26" s="1"/>
  <c r="BI81" i="26"/>
  <c r="V24" i="26"/>
  <c r="AI24" i="26" s="1"/>
  <c r="M93" i="26"/>
  <c r="Z81" i="26"/>
  <c r="AM81" i="26" s="1"/>
  <c r="BM81" i="26"/>
  <c r="Z24" i="26"/>
  <c r="AM24" i="26" s="1"/>
  <c r="BC81" i="26"/>
  <c r="C93" i="26"/>
  <c r="AP93" i="26" s="1"/>
  <c r="P81" i="26"/>
  <c r="AC81" i="26" s="1"/>
  <c r="P24" i="26"/>
  <c r="AC24" i="26" s="1"/>
  <c r="U81" i="26"/>
  <c r="AH81" i="26" s="1"/>
  <c r="H93" i="26"/>
  <c r="AU93" i="26" s="1"/>
  <c r="BH81" i="26"/>
  <c r="U24" i="26"/>
  <c r="AH24" i="26" s="1"/>
  <c r="D93" i="26"/>
  <c r="AQ93" i="26" s="1"/>
  <c r="Q81" i="26"/>
  <c r="AD81" i="26" s="1"/>
  <c r="BD81" i="26"/>
  <c r="Q24" i="26"/>
  <c r="AD24" i="26" s="1"/>
  <c r="BL81" i="26"/>
  <c r="Y81" i="26"/>
  <c r="AL81" i="26" s="1"/>
  <c r="L93" i="26"/>
  <c r="AY93" i="26" s="1"/>
  <c r="Y24" i="26"/>
  <c r="AL24" i="26" s="1"/>
  <c r="BG81" i="26"/>
  <c r="T81" i="26"/>
  <c r="AG81" i="26" s="1"/>
  <c r="G93" i="26"/>
  <c r="AT93" i="26" s="1"/>
  <c r="T24" i="26"/>
  <c r="AG24" i="26" s="1"/>
  <c r="S26" i="26"/>
  <c r="AF26" i="26" s="1"/>
  <c r="V14" i="26"/>
  <c r="AI14" i="26" s="1"/>
  <c r="U14" i="26"/>
  <c r="AH14" i="26" s="1"/>
  <c r="T14" i="26"/>
  <c r="AG14" i="26" s="1"/>
  <c r="X71" i="26"/>
  <c r="AK71" i="26" s="1"/>
  <c r="BL69" i="26"/>
  <c r="Y69" i="26"/>
  <c r="AL69" i="26" s="1"/>
  <c r="Y12" i="26"/>
  <c r="AL12" i="26" s="1"/>
  <c r="BH69" i="26"/>
  <c r="U69" i="26"/>
  <c r="AH69" i="26" s="1"/>
  <c r="U12" i="26"/>
  <c r="AH12" i="26" s="1"/>
  <c r="X69" i="26"/>
  <c r="AK69" i="26" s="1"/>
  <c r="BK69" i="26"/>
  <c r="X12" i="26"/>
  <c r="AK12" i="26" s="1"/>
  <c r="T69" i="26"/>
  <c r="AG69" i="26" s="1"/>
  <c r="BG69" i="26"/>
  <c r="T12" i="26"/>
  <c r="AG12" i="26" s="1"/>
  <c r="W69" i="26"/>
  <c r="AJ69" i="26" s="1"/>
  <c r="BJ69" i="26"/>
  <c r="W12" i="26"/>
  <c r="AJ12" i="26" s="1"/>
  <c r="S69" i="26"/>
  <c r="AF69" i="26" s="1"/>
  <c r="BF69" i="26"/>
  <c r="S12" i="26"/>
  <c r="AF12" i="26" s="1"/>
  <c r="S14" i="26"/>
  <c r="AF14" i="26" s="1"/>
  <c r="R69" i="26"/>
  <c r="AE69" i="26" s="1"/>
  <c r="BE69" i="26"/>
  <c r="R12" i="26"/>
  <c r="AE12" i="26" s="1"/>
  <c r="BI69" i="26"/>
  <c r="V69" i="26"/>
  <c r="AI69" i="26" s="1"/>
  <c r="V12" i="26"/>
  <c r="AI12" i="26" s="1"/>
  <c r="P69" i="26"/>
  <c r="AC69" i="26" s="1"/>
  <c r="BC69" i="26"/>
  <c r="P12" i="26"/>
  <c r="AC12" i="26" s="1"/>
  <c r="R14" i="26"/>
  <c r="AE14" i="26" s="1"/>
  <c r="Z69" i="26"/>
  <c r="AM69" i="26" s="1"/>
  <c r="BM69" i="26"/>
  <c r="Z12" i="26"/>
  <c r="AM12" i="26" s="1"/>
  <c r="BD69" i="26"/>
  <c r="Q69" i="26"/>
  <c r="AD69" i="26" s="1"/>
  <c r="Q12" i="26"/>
  <c r="AD12" i="26" s="1"/>
  <c r="Y8" i="26"/>
  <c r="AL8" i="26" s="1"/>
  <c r="W65" i="26"/>
  <c r="AJ65" i="26" s="1"/>
  <c r="U8" i="26"/>
  <c r="AH8" i="26" s="1"/>
  <c r="T8" i="26"/>
  <c r="AG8" i="26" s="1"/>
  <c r="AW63" i="26"/>
  <c r="BJ63" i="26"/>
  <c r="J75" i="26"/>
  <c r="W63" i="26"/>
  <c r="AJ63" i="26" s="1"/>
  <c r="W6" i="26"/>
  <c r="AJ6" i="26" s="1"/>
  <c r="BM63" i="26"/>
  <c r="Z63" i="26"/>
  <c r="AM63" i="26" s="1"/>
  <c r="AZ63" i="26"/>
  <c r="M75" i="26"/>
  <c r="Z6" i="26"/>
  <c r="AM6" i="26" s="1"/>
  <c r="U63" i="26"/>
  <c r="AH63" i="26" s="1"/>
  <c r="AU63" i="26"/>
  <c r="H75" i="26"/>
  <c r="BH63" i="26"/>
  <c r="U6" i="26"/>
  <c r="AH6" i="26" s="1"/>
  <c r="Z130" i="19"/>
  <c r="AZ69" i="26"/>
  <c r="AZ81" i="26"/>
  <c r="AZ99" i="26"/>
  <c r="AZ105" i="26"/>
  <c r="AZ87" i="26"/>
  <c r="AV81" i="26"/>
  <c r="AV105" i="26"/>
  <c r="AV87" i="26"/>
  <c r="AV69" i="26"/>
  <c r="AV99" i="26"/>
  <c r="Y63" i="26"/>
  <c r="AL63" i="26" s="1"/>
  <c r="L75" i="26"/>
  <c r="BL63" i="26"/>
  <c r="AY63" i="26"/>
  <c r="Y6" i="26"/>
  <c r="AL6" i="26" s="1"/>
  <c r="BF63" i="26"/>
  <c r="AS63" i="26"/>
  <c r="S63" i="26"/>
  <c r="AF63" i="26" s="1"/>
  <c r="F75" i="26"/>
  <c r="S6" i="26"/>
  <c r="AF6" i="26" s="1"/>
  <c r="T130" i="19"/>
  <c r="AT99" i="26"/>
  <c r="AT69" i="26"/>
  <c r="AT81" i="26"/>
  <c r="AT87" i="26"/>
  <c r="AT105" i="26"/>
  <c r="P130" i="19"/>
  <c r="AP99" i="26"/>
  <c r="AP69" i="26"/>
  <c r="AP105" i="26"/>
  <c r="AP81" i="26"/>
  <c r="AP87" i="26"/>
  <c r="AP111" i="26"/>
  <c r="Z8" i="26"/>
  <c r="AM8" i="26" s="1"/>
  <c r="S130" i="19"/>
  <c r="AS99" i="26"/>
  <c r="AS69" i="26"/>
  <c r="AS105" i="26"/>
  <c r="AS87" i="26"/>
  <c r="AS81" i="26"/>
  <c r="P8" i="26"/>
  <c r="AC8" i="26" s="1"/>
  <c r="AW99" i="26"/>
  <c r="AW81" i="26"/>
  <c r="AW87" i="26"/>
  <c r="AW69" i="26"/>
  <c r="AW105" i="26"/>
  <c r="K75" i="26"/>
  <c r="X63" i="26"/>
  <c r="AK63" i="26" s="1"/>
  <c r="AX63" i="26"/>
  <c r="BK63" i="26"/>
  <c r="X6" i="26"/>
  <c r="AK6" i="26" s="1"/>
  <c r="AR81" i="26"/>
  <c r="AR105" i="26"/>
  <c r="AR99" i="26"/>
  <c r="AR69" i="26"/>
  <c r="AR87" i="26"/>
  <c r="S8" i="26"/>
  <c r="AF8" i="26" s="1"/>
  <c r="BG63" i="26"/>
  <c r="AT63" i="26"/>
  <c r="G75" i="26"/>
  <c r="T63" i="26"/>
  <c r="AG63" i="26" s="1"/>
  <c r="T6" i="26"/>
  <c r="AG6" i="26" s="1"/>
  <c r="R63" i="26"/>
  <c r="AE63" i="26" s="1"/>
  <c r="AR63" i="26"/>
  <c r="E75" i="26"/>
  <c r="BE63" i="26"/>
  <c r="R6" i="26"/>
  <c r="AE6" i="26" s="1"/>
  <c r="Q8" i="26"/>
  <c r="AD8" i="26" s="1"/>
  <c r="AU81" i="26"/>
  <c r="AU99" i="26"/>
  <c r="AU87" i="26"/>
  <c r="AU105" i="26"/>
  <c r="AU69" i="26"/>
  <c r="BI63" i="26"/>
  <c r="V63" i="26"/>
  <c r="AI63" i="26" s="1"/>
  <c r="I75" i="26"/>
  <c r="AV63" i="26"/>
  <c r="V6" i="26"/>
  <c r="AI6" i="26" s="1"/>
  <c r="AQ87" i="26"/>
  <c r="AQ69" i="26"/>
  <c r="AQ81" i="26"/>
  <c r="AQ99" i="26"/>
  <c r="AQ105" i="26"/>
  <c r="AQ111" i="26"/>
  <c r="X130" i="19"/>
  <c r="AX99" i="26"/>
  <c r="AX69" i="26"/>
  <c r="AX87" i="26"/>
  <c r="AX81" i="26"/>
  <c r="AX105" i="26"/>
  <c r="AY81" i="26"/>
  <c r="AY105" i="26"/>
  <c r="AY69" i="26"/>
  <c r="AY87" i="26"/>
  <c r="AY99" i="26"/>
  <c r="AQ63" i="26"/>
  <c r="BD63" i="26"/>
  <c r="Q63" i="26"/>
  <c r="AD63" i="26" s="1"/>
  <c r="D75" i="26"/>
  <c r="Q6" i="26"/>
  <c r="AD6" i="26" s="1"/>
  <c r="P63" i="26"/>
  <c r="AC63" i="26" s="1"/>
  <c r="AP63" i="26"/>
  <c r="BC63" i="26"/>
  <c r="C75" i="26"/>
  <c r="P6" i="26"/>
  <c r="AC6" i="26" s="1"/>
  <c r="P107" i="26"/>
  <c r="AC107" i="26" s="1"/>
  <c r="R107" i="26"/>
  <c r="AE107" i="26" s="1"/>
  <c r="V107" i="26"/>
  <c r="AI107" i="26" s="1"/>
  <c r="Q164" i="26"/>
  <c r="AD164" i="26" s="1"/>
  <c r="AG130" i="19"/>
  <c r="AG77" i="19"/>
  <c r="AG50" i="19"/>
  <c r="C77" i="19"/>
  <c r="C24" i="19"/>
  <c r="C50" i="19"/>
  <c r="C103" i="19"/>
  <c r="C130" i="19"/>
  <c r="C156" i="19"/>
  <c r="M77" i="19"/>
  <c r="M130" i="19"/>
  <c r="M157" i="19" s="1"/>
  <c r="M24" i="19"/>
  <c r="M50" i="19"/>
  <c r="M103" i="19"/>
  <c r="F50" i="19"/>
  <c r="F77" i="19"/>
  <c r="F103" i="19"/>
  <c r="F130" i="19"/>
  <c r="F157" i="19" s="1"/>
  <c r="F24" i="19"/>
  <c r="K77" i="19"/>
  <c r="K50" i="19"/>
  <c r="K103" i="19"/>
  <c r="K130" i="19"/>
  <c r="K157" i="19" s="1"/>
  <c r="K24" i="19"/>
  <c r="K51" i="19" s="1"/>
  <c r="D50" i="19"/>
  <c r="D77" i="19"/>
  <c r="D24" i="19"/>
  <c r="D103" i="19"/>
  <c r="D130" i="19"/>
  <c r="D157" i="19" s="1"/>
  <c r="J77" i="19"/>
  <c r="J50" i="19"/>
  <c r="J24" i="19"/>
  <c r="J130" i="19"/>
  <c r="J157" i="19" s="1"/>
  <c r="J103" i="19"/>
  <c r="H103" i="19"/>
  <c r="H130" i="19"/>
  <c r="H157" i="19" s="1"/>
  <c r="H77" i="19"/>
  <c r="H24" i="19"/>
  <c r="H50" i="19"/>
  <c r="L24" i="19"/>
  <c r="L50" i="19"/>
  <c r="L130" i="19"/>
  <c r="L157" i="19" s="1"/>
  <c r="L77" i="19"/>
  <c r="L103" i="19"/>
  <c r="I130" i="19"/>
  <c r="I157" i="19" s="1"/>
  <c r="I50" i="19"/>
  <c r="I24" i="19"/>
  <c r="I103" i="19"/>
  <c r="I77" i="19"/>
  <c r="G77" i="19"/>
  <c r="G103" i="19"/>
  <c r="G24" i="19"/>
  <c r="G50" i="19"/>
  <c r="G130" i="19"/>
  <c r="G157" i="19" s="1"/>
  <c r="E50" i="19"/>
  <c r="E77" i="19"/>
  <c r="E103" i="19"/>
  <c r="E130" i="19"/>
  <c r="E157" i="19" s="1"/>
  <c r="E24" i="19"/>
  <c r="E51" i="19" s="1"/>
  <c r="AG103" i="19"/>
  <c r="AG156" i="19"/>
  <c r="AI156" i="19"/>
  <c r="AI50" i="19"/>
  <c r="AI77" i="19"/>
  <c r="AI130" i="19"/>
  <c r="AI103" i="19"/>
  <c r="AI24" i="19"/>
  <c r="AJ50" i="19"/>
  <c r="AJ77" i="19"/>
  <c r="AJ130" i="19"/>
  <c r="AJ156" i="19"/>
  <c r="AJ103" i="19"/>
  <c r="AF156" i="19"/>
  <c r="AF130" i="19"/>
  <c r="AF50" i="19"/>
  <c r="AF77" i="19"/>
  <c r="AF103" i="19"/>
  <c r="AD50" i="19"/>
  <c r="AD130" i="19"/>
  <c r="AD156" i="19"/>
  <c r="AD77" i="19"/>
  <c r="AD103" i="19"/>
  <c r="AK50" i="19"/>
  <c r="AK156" i="19"/>
  <c r="AK77" i="19"/>
  <c r="AK103" i="19"/>
  <c r="AK130" i="19"/>
  <c r="AC103" i="19"/>
  <c r="AC130" i="19"/>
  <c r="AC156" i="19"/>
  <c r="AC77" i="19"/>
  <c r="AC50" i="19"/>
  <c r="AM77" i="19"/>
  <c r="AM103" i="19"/>
  <c r="AM50" i="19"/>
  <c r="AM130" i="19"/>
  <c r="AM156" i="19"/>
  <c r="AH50" i="19"/>
  <c r="AH51" i="19" s="1"/>
  <c r="AH130" i="19"/>
  <c r="AH156" i="19"/>
  <c r="AH77" i="19"/>
  <c r="AH103" i="19"/>
  <c r="AF24" i="19"/>
  <c r="AM24" i="19"/>
  <c r="AE130" i="19"/>
  <c r="AE156" i="19"/>
  <c r="AE77" i="19"/>
  <c r="AE50" i="19"/>
  <c r="AE103" i="19"/>
  <c r="AK24" i="19"/>
  <c r="AL103" i="19"/>
  <c r="AL77" i="19"/>
  <c r="AL50" i="19"/>
  <c r="AL130" i="19"/>
  <c r="AL156" i="19"/>
  <c r="AJ24" i="19"/>
  <c r="AE24" i="19"/>
  <c r="V103" i="19"/>
  <c r="V24" i="19"/>
  <c r="V77" i="19"/>
  <c r="V156" i="19"/>
  <c r="V50" i="19"/>
  <c r="Q103" i="19"/>
  <c r="Q50" i="19"/>
  <c r="Q24" i="19"/>
  <c r="Q156" i="19"/>
  <c r="Q77" i="19"/>
  <c r="U24" i="19"/>
  <c r="U103" i="19"/>
  <c r="U156" i="19"/>
  <c r="U50" i="19"/>
  <c r="U77" i="19"/>
  <c r="R103" i="19"/>
  <c r="R24" i="19"/>
  <c r="R77" i="19"/>
  <c r="R156" i="19"/>
  <c r="R50" i="19"/>
  <c r="U130" i="19"/>
  <c r="Y24" i="19"/>
  <c r="Y156" i="19"/>
  <c r="Y50" i="19"/>
  <c r="Y77" i="19"/>
  <c r="Y103" i="19"/>
  <c r="Z50" i="19"/>
  <c r="Z156" i="19"/>
  <c r="Z77" i="19"/>
  <c r="Z103" i="19"/>
  <c r="Z24" i="19"/>
  <c r="R130" i="19"/>
  <c r="P156" i="19"/>
  <c r="P50" i="19"/>
  <c r="P77" i="19"/>
  <c r="P103" i="19"/>
  <c r="P24" i="19"/>
  <c r="W156" i="19"/>
  <c r="W50" i="19"/>
  <c r="W77" i="19"/>
  <c r="W24" i="19"/>
  <c r="W103" i="19"/>
  <c r="X156" i="19"/>
  <c r="X50" i="19"/>
  <c r="X24" i="19"/>
  <c r="X77" i="19"/>
  <c r="X103" i="19"/>
  <c r="W130" i="19"/>
  <c r="V130" i="19"/>
  <c r="T24" i="19"/>
  <c r="T103" i="19"/>
  <c r="T50" i="19"/>
  <c r="T156" i="19"/>
  <c r="T77" i="19"/>
  <c r="Q130" i="19"/>
  <c r="S77" i="19"/>
  <c r="S103" i="19"/>
  <c r="S156" i="19"/>
  <c r="S50" i="19"/>
  <c r="S24" i="19"/>
  <c r="Y130" i="19"/>
  <c r="BI54" i="26" l="1"/>
  <c r="I56" i="26"/>
  <c r="V170" i="26" s="1"/>
  <c r="AI170" i="26" s="1"/>
  <c r="V168" i="26"/>
  <c r="AI168" i="26" s="1"/>
  <c r="X168" i="26"/>
  <c r="AK168" i="26" s="1"/>
  <c r="BK54" i="26"/>
  <c r="K56" i="26"/>
  <c r="X170" i="26" s="1"/>
  <c r="AK170" i="26" s="1"/>
  <c r="Q168" i="26"/>
  <c r="AD168" i="26" s="1"/>
  <c r="BD54" i="26"/>
  <c r="D56" i="26"/>
  <c r="Q170" i="26" s="1"/>
  <c r="AD170" i="26" s="1"/>
  <c r="Z168" i="26"/>
  <c r="AM168" i="26" s="1"/>
  <c r="M56" i="26"/>
  <c r="Z170" i="26" s="1"/>
  <c r="AM170" i="26" s="1"/>
  <c r="BM54" i="26"/>
  <c r="AV54" i="26"/>
  <c r="F56" i="26"/>
  <c r="S170" i="26" s="1"/>
  <c r="AF170" i="26" s="1"/>
  <c r="S168" i="26"/>
  <c r="AF168" i="26" s="1"/>
  <c r="BF54" i="26"/>
  <c r="H56" i="26"/>
  <c r="U170" i="26" s="1"/>
  <c r="AH170" i="26" s="1"/>
  <c r="U168" i="26"/>
  <c r="AH168" i="26" s="1"/>
  <c r="BH54" i="26"/>
  <c r="L56" i="26"/>
  <c r="Y170" i="26" s="1"/>
  <c r="AL170" i="26" s="1"/>
  <c r="BL54" i="26"/>
  <c r="Y168" i="26"/>
  <c r="AL168" i="26" s="1"/>
  <c r="BJ54" i="26"/>
  <c r="W168" i="26"/>
  <c r="AJ168" i="26" s="1"/>
  <c r="J56" i="26"/>
  <c r="W170" i="26" s="1"/>
  <c r="AJ170" i="26" s="1"/>
  <c r="AX54" i="26"/>
  <c r="C56" i="26"/>
  <c r="P170" i="26" s="1"/>
  <c r="AC170" i="26" s="1"/>
  <c r="P168" i="26"/>
  <c r="AC168" i="26" s="1"/>
  <c r="BC54" i="26"/>
  <c r="E56" i="26"/>
  <c r="R170" i="26" s="1"/>
  <c r="AE170" i="26" s="1"/>
  <c r="R168" i="26"/>
  <c r="AE168" i="26" s="1"/>
  <c r="BE54" i="26"/>
  <c r="T168" i="26"/>
  <c r="AG168" i="26" s="1"/>
  <c r="G56" i="26"/>
  <c r="T170" i="26" s="1"/>
  <c r="AG170" i="26" s="1"/>
  <c r="BG54" i="26"/>
  <c r="AL51" i="19"/>
  <c r="AG157" i="19"/>
  <c r="C38" i="26"/>
  <c r="P152" i="26" s="1"/>
  <c r="AC152" i="26" s="1"/>
  <c r="BC36" i="26"/>
  <c r="P150" i="26"/>
  <c r="AC150" i="26" s="1"/>
  <c r="BH36" i="26"/>
  <c r="U150" i="26"/>
  <c r="AH150" i="26" s="1"/>
  <c r="H38" i="26"/>
  <c r="U152" i="26" s="1"/>
  <c r="AH152" i="26" s="1"/>
  <c r="AU36" i="26"/>
  <c r="R150" i="26"/>
  <c r="AE150" i="26" s="1"/>
  <c r="BE36" i="26"/>
  <c r="E38" i="26"/>
  <c r="R152" i="26" s="1"/>
  <c r="AE152" i="26" s="1"/>
  <c r="M38" i="26"/>
  <c r="Z152" i="26" s="1"/>
  <c r="AM152" i="26" s="1"/>
  <c r="Z150" i="26"/>
  <c r="AM150" i="26" s="1"/>
  <c r="BM36" i="26"/>
  <c r="Y150" i="26"/>
  <c r="AL150" i="26" s="1"/>
  <c r="BL36" i="26"/>
  <c r="L38" i="26"/>
  <c r="Y152" i="26" s="1"/>
  <c r="AL152" i="26" s="1"/>
  <c r="T150" i="26"/>
  <c r="AG150" i="26" s="1"/>
  <c r="BG36" i="26"/>
  <c r="G38" i="26"/>
  <c r="T152" i="26" s="1"/>
  <c r="AG152" i="26" s="1"/>
  <c r="X150" i="26"/>
  <c r="AK150" i="26" s="1"/>
  <c r="K38" i="26"/>
  <c r="X152" i="26" s="1"/>
  <c r="AK152" i="26" s="1"/>
  <c r="BK36" i="26"/>
  <c r="Q150" i="26"/>
  <c r="AD150" i="26" s="1"/>
  <c r="BD36" i="26"/>
  <c r="D38" i="26"/>
  <c r="Q152" i="26" s="1"/>
  <c r="AD152" i="26" s="1"/>
  <c r="AP36" i="26"/>
  <c r="J38" i="26"/>
  <c r="W152" i="26" s="1"/>
  <c r="AJ152" i="26" s="1"/>
  <c r="BJ36" i="26"/>
  <c r="W150" i="26"/>
  <c r="AJ150" i="26" s="1"/>
  <c r="BI36" i="26"/>
  <c r="I38" i="26"/>
  <c r="V152" i="26" s="1"/>
  <c r="AI152" i="26" s="1"/>
  <c r="V150" i="26"/>
  <c r="AI150" i="26" s="1"/>
  <c r="S150" i="26"/>
  <c r="AF150" i="26" s="1"/>
  <c r="F38" i="26"/>
  <c r="S152" i="26" s="1"/>
  <c r="AF152" i="26" s="1"/>
  <c r="BF36" i="26"/>
  <c r="AL104" i="19"/>
  <c r="AG51" i="19"/>
  <c r="X132" i="26"/>
  <c r="AK132" i="26" s="1"/>
  <c r="BK18" i="26"/>
  <c r="AX18" i="26"/>
  <c r="K20" i="26"/>
  <c r="X134" i="26" s="1"/>
  <c r="AK134" i="26" s="1"/>
  <c r="AG104" i="19"/>
  <c r="W132" i="26"/>
  <c r="AJ132" i="26" s="1"/>
  <c r="J20" i="26"/>
  <c r="W134" i="26" s="1"/>
  <c r="AJ134" i="26" s="1"/>
  <c r="BJ18" i="26"/>
  <c r="AW18" i="26"/>
  <c r="Q132" i="26"/>
  <c r="AD132" i="26" s="1"/>
  <c r="D20" i="26"/>
  <c r="Q134" i="26" s="1"/>
  <c r="AD134" i="26" s="1"/>
  <c r="BD18" i="26"/>
  <c r="AQ18" i="26"/>
  <c r="C20" i="26"/>
  <c r="P134" i="26" s="1"/>
  <c r="AC134" i="26" s="1"/>
  <c r="BC18" i="26"/>
  <c r="P132" i="26"/>
  <c r="AC132" i="26" s="1"/>
  <c r="AP18" i="26"/>
  <c r="I20" i="26"/>
  <c r="V134" i="26" s="1"/>
  <c r="AI134" i="26" s="1"/>
  <c r="AV18" i="26"/>
  <c r="BI18" i="26"/>
  <c r="V132" i="26"/>
  <c r="AI132" i="26" s="1"/>
  <c r="Z132" i="26"/>
  <c r="AM132" i="26" s="1"/>
  <c r="BM18" i="26"/>
  <c r="AZ18" i="26"/>
  <c r="M20" i="26"/>
  <c r="Z134" i="26" s="1"/>
  <c r="AM134" i="26" s="1"/>
  <c r="BE18" i="26"/>
  <c r="AR18" i="26"/>
  <c r="E20" i="26"/>
  <c r="R134" i="26" s="1"/>
  <c r="AE134" i="26" s="1"/>
  <c r="R132" i="26"/>
  <c r="AE132" i="26" s="1"/>
  <c r="AC51" i="19"/>
  <c r="AD51" i="19"/>
  <c r="BF18" i="26"/>
  <c r="F20" i="26"/>
  <c r="S134" i="26" s="1"/>
  <c r="AF134" i="26" s="1"/>
  <c r="AS18" i="26"/>
  <c r="S132" i="26"/>
  <c r="AF132" i="26" s="1"/>
  <c r="BL18" i="26"/>
  <c r="Y132" i="26"/>
  <c r="AL132" i="26" s="1"/>
  <c r="AY18" i="26"/>
  <c r="L20" i="26"/>
  <c r="Y134" i="26" s="1"/>
  <c r="AL134" i="26" s="1"/>
  <c r="BG18" i="26"/>
  <c r="AT18" i="26"/>
  <c r="T132" i="26"/>
  <c r="AG132" i="26" s="1"/>
  <c r="G20" i="26"/>
  <c r="T134" i="26" s="1"/>
  <c r="AG134" i="26" s="1"/>
  <c r="BH18" i="26"/>
  <c r="U132" i="26"/>
  <c r="AH132" i="26" s="1"/>
  <c r="AU18" i="26"/>
  <c r="H20" i="26"/>
  <c r="U134" i="26" s="1"/>
  <c r="AH134" i="26" s="1"/>
  <c r="S157" i="19"/>
  <c r="BJ111" i="26"/>
  <c r="W111" i="26"/>
  <c r="AJ111" i="26" s="1"/>
  <c r="J113" i="26"/>
  <c r="W54" i="26"/>
  <c r="AJ54" i="26" s="1"/>
  <c r="BH111" i="26"/>
  <c r="H113" i="26"/>
  <c r="U111" i="26"/>
  <c r="AH111" i="26" s="1"/>
  <c r="U54" i="26"/>
  <c r="AH54" i="26" s="1"/>
  <c r="T111" i="26"/>
  <c r="AG111" i="26" s="1"/>
  <c r="BG111" i="26"/>
  <c r="G113" i="26"/>
  <c r="T54" i="26"/>
  <c r="AG54" i="26" s="1"/>
  <c r="I113" i="26"/>
  <c r="V111" i="26"/>
  <c r="AI111" i="26" s="1"/>
  <c r="BI111" i="26"/>
  <c r="V54" i="26"/>
  <c r="AI54" i="26" s="1"/>
  <c r="Q111" i="26"/>
  <c r="AD111" i="26" s="1"/>
  <c r="D113" i="26"/>
  <c r="BD111" i="26"/>
  <c r="Q54" i="26"/>
  <c r="AD54" i="26" s="1"/>
  <c r="Z111" i="26"/>
  <c r="AM111" i="26" s="1"/>
  <c r="BM111" i="26"/>
  <c r="M113" i="26"/>
  <c r="Z54" i="26"/>
  <c r="AM54" i="26" s="1"/>
  <c r="F113" i="26"/>
  <c r="S111" i="26"/>
  <c r="AF111" i="26" s="1"/>
  <c r="BF111" i="26"/>
  <c r="S54" i="26"/>
  <c r="AF54" i="26" s="1"/>
  <c r="Y111" i="26"/>
  <c r="AL111" i="26" s="1"/>
  <c r="BL111" i="26"/>
  <c r="L113" i="26"/>
  <c r="Y54" i="26"/>
  <c r="AL54" i="26" s="1"/>
  <c r="X111" i="26"/>
  <c r="AK111" i="26" s="1"/>
  <c r="K113" i="26"/>
  <c r="BK111" i="26"/>
  <c r="X54" i="26"/>
  <c r="AK54" i="26" s="1"/>
  <c r="E113" i="26"/>
  <c r="BE111" i="26"/>
  <c r="R111" i="26"/>
  <c r="AE111" i="26" s="1"/>
  <c r="R54" i="26"/>
  <c r="AE54" i="26" s="1"/>
  <c r="P111" i="26"/>
  <c r="AC111" i="26" s="1"/>
  <c r="C113" i="26"/>
  <c r="BC111" i="26"/>
  <c r="P54" i="26"/>
  <c r="AC54" i="26" s="1"/>
  <c r="P157" i="19"/>
  <c r="Z157" i="19"/>
  <c r="T157" i="19"/>
  <c r="R157" i="19"/>
  <c r="Q93" i="26"/>
  <c r="AD93" i="26" s="1"/>
  <c r="D95" i="26"/>
  <c r="BD93" i="26"/>
  <c r="Q36" i="26"/>
  <c r="AD36" i="26" s="1"/>
  <c r="M95" i="26"/>
  <c r="Z93" i="26"/>
  <c r="AM93" i="26" s="1"/>
  <c r="BM93" i="26"/>
  <c r="Z36" i="26"/>
  <c r="AM36" i="26" s="1"/>
  <c r="BG93" i="26"/>
  <c r="T93" i="26"/>
  <c r="AG93" i="26" s="1"/>
  <c r="G95" i="26"/>
  <c r="T36" i="26"/>
  <c r="AG36" i="26" s="1"/>
  <c r="U93" i="26"/>
  <c r="AH93" i="26" s="1"/>
  <c r="H95" i="26"/>
  <c r="BH93" i="26"/>
  <c r="U36" i="26"/>
  <c r="AH36" i="26" s="1"/>
  <c r="W93" i="26"/>
  <c r="AJ93" i="26" s="1"/>
  <c r="J95" i="26"/>
  <c r="BJ93" i="26"/>
  <c r="W36" i="26"/>
  <c r="AJ36" i="26" s="1"/>
  <c r="I95" i="26"/>
  <c r="BI93" i="26"/>
  <c r="V93" i="26"/>
  <c r="AI93" i="26" s="1"/>
  <c r="V36" i="26"/>
  <c r="AI36" i="26" s="1"/>
  <c r="Y93" i="26"/>
  <c r="AL93" i="26" s="1"/>
  <c r="L95" i="26"/>
  <c r="BL93" i="26"/>
  <c r="Y36" i="26"/>
  <c r="AL36" i="26" s="1"/>
  <c r="AZ93" i="26"/>
  <c r="BC93" i="26"/>
  <c r="C95" i="26"/>
  <c r="P93" i="26"/>
  <c r="AC93" i="26" s="1"/>
  <c r="P36" i="26"/>
  <c r="AC36" i="26" s="1"/>
  <c r="S93" i="26"/>
  <c r="AF93" i="26" s="1"/>
  <c r="F95" i="26"/>
  <c r="BF93" i="26"/>
  <c r="S36" i="26"/>
  <c r="AF36" i="26" s="1"/>
  <c r="X93" i="26"/>
  <c r="AK93" i="26" s="1"/>
  <c r="BK93" i="26"/>
  <c r="K95" i="26"/>
  <c r="X36" i="26"/>
  <c r="AK36" i="26" s="1"/>
  <c r="BE93" i="26"/>
  <c r="E95" i="26"/>
  <c r="R93" i="26"/>
  <c r="AE93" i="26" s="1"/>
  <c r="R36" i="26"/>
  <c r="AE36" i="26" s="1"/>
  <c r="X157" i="19"/>
  <c r="R75" i="26"/>
  <c r="AE75" i="26" s="1"/>
  <c r="BE75" i="26"/>
  <c r="E77" i="26"/>
  <c r="AR75" i="26"/>
  <c r="R18" i="26"/>
  <c r="AE18" i="26" s="1"/>
  <c r="BM75" i="26"/>
  <c r="M77" i="26"/>
  <c r="AZ75" i="26"/>
  <c r="Z75" i="26"/>
  <c r="AM75" i="26" s="1"/>
  <c r="Z18" i="26"/>
  <c r="AM18" i="26" s="1"/>
  <c r="Y75" i="26"/>
  <c r="AL75" i="26" s="1"/>
  <c r="AY75" i="26"/>
  <c r="BL75" i="26"/>
  <c r="L77" i="26"/>
  <c r="Y18" i="26"/>
  <c r="AL18" i="26" s="1"/>
  <c r="V75" i="26"/>
  <c r="AI75" i="26" s="1"/>
  <c r="AV75" i="26"/>
  <c r="BI75" i="26"/>
  <c r="I77" i="26"/>
  <c r="V18" i="26"/>
  <c r="AI18" i="26" s="1"/>
  <c r="P75" i="26"/>
  <c r="AC75" i="26" s="1"/>
  <c r="BC75" i="26"/>
  <c r="AP75" i="26"/>
  <c r="C77" i="26"/>
  <c r="P18" i="26"/>
  <c r="AC18" i="26" s="1"/>
  <c r="T75" i="26"/>
  <c r="AG75" i="26" s="1"/>
  <c r="G77" i="26"/>
  <c r="AT75" i="26"/>
  <c r="BG75" i="26"/>
  <c r="T18" i="26"/>
  <c r="AG18" i="26" s="1"/>
  <c r="BD75" i="26"/>
  <c r="AQ75" i="26"/>
  <c r="Q75" i="26"/>
  <c r="AD75" i="26" s="1"/>
  <c r="D77" i="26"/>
  <c r="Q18" i="26"/>
  <c r="AD18" i="26" s="1"/>
  <c r="F77" i="26"/>
  <c r="BF75" i="26"/>
  <c r="S75" i="26"/>
  <c r="AF75" i="26" s="1"/>
  <c r="AS75" i="26"/>
  <c r="S18" i="26"/>
  <c r="AF18" i="26" s="1"/>
  <c r="W75" i="26"/>
  <c r="AJ75" i="26" s="1"/>
  <c r="J77" i="26"/>
  <c r="AW75" i="26"/>
  <c r="BJ75" i="26"/>
  <c r="W18" i="26"/>
  <c r="AJ18" i="26" s="1"/>
  <c r="X75" i="26"/>
  <c r="AK75" i="26" s="1"/>
  <c r="K77" i="26"/>
  <c r="AX75" i="26"/>
  <c r="BK75" i="26"/>
  <c r="X18" i="26"/>
  <c r="AK18" i="26" s="1"/>
  <c r="AU75" i="26"/>
  <c r="U75" i="26"/>
  <c r="AH75" i="26" s="1"/>
  <c r="BH75" i="26"/>
  <c r="H77" i="26"/>
  <c r="U18" i="26"/>
  <c r="AH18" i="26" s="1"/>
  <c r="I51" i="19"/>
  <c r="J51" i="19"/>
  <c r="D51" i="19"/>
  <c r="I104" i="19"/>
  <c r="H104" i="19"/>
  <c r="U51" i="19"/>
  <c r="U157" i="19"/>
  <c r="Q51" i="19"/>
  <c r="T104" i="19"/>
  <c r="W157" i="19"/>
  <c r="D104" i="19"/>
  <c r="H51" i="19"/>
  <c r="M51" i="19"/>
  <c r="M104" i="19"/>
  <c r="K104" i="19"/>
  <c r="C157" i="19"/>
  <c r="L104" i="19"/>
  <c r="F51" i="19"/>
  <c r="C51" i="19"/>
  <c r="G104" i="19"/>
  <c r="E104" i="19"/>
  <c r="J104" i="19"/>
  <c r="G51" i="19"/>
  <c r="L51" i="19"/>
  <c r="F104" i="19"/>
  <c r="C104" i="19"/>
  <c r="Z51" i="19"/>
  <c r="R104" i="19"/>
  <c r="W51" i="19"/>
  <c r="AE104" i="19"/>
  <c r="AM157" i="19"/>
  <c r="AE157" i="19"/>
  <c r="AK104" i="19"/>
  <c r="AJ51" i="19"/>
  <c r="AM51" i="19"/>
  <c r="AF51" i="19"/>
  <c r="AC104" i="19"/>
  <c r="AD104" i="19"/>
  <c r="AI51" i="19"/>
  <c r="AH157" i="19"/>
  <c r="AI157" i="19"/>
  <c r="AF104" i="19"/>
  <c r="AI104" i="19"/>
  <c r="AL157" i="19"/>
  <c r="AM104" i="19"/>
  <c r="AJ157" i="19"/>
  <c r="AJ104" i="19"/>
  <c r="AK51" i="19"/>
  <c r="AH104" i="19"/>
  <c r="AC157" i="19"/>
  <c r="AD157" i="19"/>
  <c r="AK157" i="19"/>
  <c r="AE51" i="19"/>
  <c r="AF157" i="19"/>
  <c r="V157" i="19"/>
  <c r="P51" i="19"/>
  <c r="Y104" i="19"/>
  <c r="Q157" i="19"/>
  <c r="X51" i="19"/>
  <c r="Q104" i="19"/>
  <c r="R51" i="19"/>
  <c r="T51" i="19"/>
  <c r="W104" i="19"/>
  <c r="Y157" i="19"/>
  <c r="U104" i="19"/>
  <c r="Z104" i="19"/>
  <c r="S51" i="19"/>
  <c r="V104" i="19"/>
  <c r="V51" i="19"/>
  <c r="P104" i="19"/>
  <c r="S104" i="19"/>
  <c r="X104" i="19"/>
  <c r="Y51" i="19"/>
  <c r="Z113" i="26" l="1"/>
  <c r="AM113" i="26" s="1"/>
  <c r="Z56" i="26"/>
  <c r="AM56" i="26" s="1"/>
  <c r="T113" i="26"/>
  <c r="AG113" i="26" s="1"/>
  <c r="T56" i="26"/>
  <c r="AG56" i="26" s="1"/>
  <c r="X113" i="26"/>
  <c r="AK113" i="26" s="1"/>
  <c r="X56" i="26"/>
  <c r="AK56" i="26" s="1"/>
  <c r="Y113" i="26"/>
  <c r="AL113" i="26" s="1"/>
  <c r="Y56" i="26"/>
  <c r="AL56" i="26" s="1"/>
  <c r="P113" i="26"/>
  <c r="AC113" i="26" s="1"/>
  <c r="P56" i="26"/>
  <c r="AC56" i="26" s="1"/>
  <c r="Q113" i="26"/>
  <c r="AD113" i="26" s="1"/>
  <c r="Q56" i="26"/>
  <c r="AD56" i="26" s="1"/>
  <c r="U113" i="26"/>
  <c r="AH113" i="26" s="1"/>
  <c r="U56" i="26"/>
  <c r="AH56" i="26" s="1"/>
  <c r="W113" i="26"/>
  <c r="AJ113" i="26" s="1"/>
  <c r="W56" i="26"/>
  <c r="AJ56" i="26" s="1"/>
  <c r="R113" i="26"/>
  <c r="AE113" i="26" s="1"/>
  <c r="R56" i="26"/>
  <c r="AE56" i="26" s="1"/>
  <c r="S113" i="26"/>
  <c r="AF113" i="26" s="1"/>
  <c r="S56" i="26"/>
  <c r="AF56" i="26" s="1"/>
  <c r="V113" i="26"/>
  <c r="AI113" i="26" s="1"/>
  <c r="V56" i="26"/>
  <c r="AI56" i="26" s="1"/>
  <c r="S95" i="26"/>
  <c r="AF95" i="26" s="1"/>
  <c r="S38" i="26"/>
  <c r="AF38" i="26" s="1"/>
  <c r="T95" i="26"/>
  <c r="AG95" i="26" s="1"/>
  <c r="T38" i="26"/>
  <c r="AG38" i="26" s="1"/>
  <c r="V95" i="26"/>
  <c r="AI95" i="26" s="1"/>
  <c r="V38" i="26"/>
  <c r="AI38" i="26" s="1"/>
  <c r="R95" i="26"/>
  <c r="AE95" i="26" s="1"/>
  <c r="R38" i="26"/>
  <c r="AE38" i="26" s="1"/>
  <c r="P95" i="26"/>
  <c r="AC95" i="26" s="1"/>
  <c r="P38" i="26"/>
  <c r="AC38" i="26" s="1"/>
  <c r="W95" i="26"/>
  <c r="AJ95" i="26" s="1"/>
  <c r="W38" i="26"/>
  <c r="AJ38" i="26" s="1"/>
  <c r="Z95" i="26"/>
  <c r="AM95" i="26" s="1"/>
  <c r="Z38" i="26"/>
  <c r="AM38" i="26" s="1"/>
  <c r="X95" i="26"/>
  <c r="AK95" i="26" s="1"/>
  <c r="X38" i="26"/>
  <c r="AK38" i="26" s="1"/>
  <c r="Y95" i="26"/>
  <c r="AL95" i="26" s="1"/>
  <c r="Y38" i="26"/>
  <c r="AL38" i="26" s="1"/>
  <c r="U95" i="26"/>
  <c r="AH95" i="26" s="1"/>
  <c r="U38" i="26"/>
  <c r="AH38" i="26" s="1"/>
  <c r="Q95" i="26"/>
  <c r="AD95" i="26" s="1"/>
  <c r="Q38" i="26"/>
  <c r="AD38" i="26" s="1"/>
  <c r="X77" i="26"/>
  <c r="AK77" i="26" s="1"/>
  <c r="X20" i="26"/>
  <c r="AK20" i="26" s="1"/>
  <c r="S77" i="26"/>
  <c r="AF77" i="26" s="1"/>
  <c r="S20" i="26"/>
  <c r="AF20" i="26" s="1"/>
  <c r="V77" i="26"/>
  <c r="AI77" i="26" s="1"/>
  <c r="V20" i="26"/>
  <c r="AI20" i="26" s="1"/>
  <c r="Z77" i="26"/>
  <c r="AM77" i="26" s="1"/>
  <c r="Z20" i="26"/>
  <c r="AM20" i="26" s="1"/>
  <c r="P77" i="26"/>
  <c r="AC77" i="26" s="1"/>
  <c r="P20" i="26"/>
  <c r="AC20" i="26" s="1"/>
  <c r="Q77" i="26"/>
  <c r="AD77" i="26" s="1"/>
  <c r="Q20" i="26"/>
  <c r="AD20" i="26" s="1"/>
  <c r="W77" i="26"/>
  <c r="AJ77" i="26" s="1"/>
  <c r="W20" i="26"/>
  <c r="AJ20" i="26" s="1"/>
  <c r="T77" i="26"/>
  <c r="AG77" i="26" s="1"/>
  <c r="T20" i="26"/>
  <c r="AG20" i="26" s="1"/>
  <c r="R77" i="26"/>
  <c r="AE77" i="26" s="1"/>
  <c r="R20" i="26"/>
  <c r="AE20" i="26" s="1"/>
  <c r="U77" i="26"/>
  <c r="AH77" i="26" s="1"/>
  <c r="U20" i="26"/>
  <c r="AH20" i="26" s="1"/>
  <c r="Y77" i="26"/>
  <c r="AL77" i="26" s="1"/>
  <c r="Y20" i="26"/>
  <c r="AL20" i="26" s="1"/>
  <c r="Q93" i="18"/>
  <c r="AD93" i="18" s="1"/>
  <c r="R93" i="18"/>
  <c r="AE93" i="18" s="1"/>
  <c r="S93" i="18"/>
  <c r="AF93" i="18" s="1"/>
  <c r="T93" i="18"/>
  <c r="AG93" i="18" s="1"/>
  <c r="U93" i="18"/>
  <c r="AH93" i="18" s="1"/>
  <c r="V93" i="18"/>
  <c r="AI93" i="18" s="1"/>
  <c r="W93" i="18"/>
  <c r="AJ93" i="18" s="1"/>
  <c r="X93" i="18"/>
  <c r="AK93" i="18" s="1"/>
  <c r="Y93" i="18"/>
  <c r="AL93" i="18" s="1"/>
  <c r="Z93" i="18"/>
  <c r="AM93" i="18" s="1"/>
  <c r="P93" i="18"/>
  <c r="AC93" i="18" s="1"/>
  <c r="Z21" i="18"/>
  <c r="AM21" i="18" s="1"/>
  <c r="W21" i="18"/>
  <c r="AJ21" i="18" s="1"/>
  <c r="V21" i="18"/>
  <c r="AI21" i="18" s="1"/>
  <c r="U21" i="18"/>
  <c r="AH21" i="18" s="1"/>
  <c r="S21" i="18"/>
  <c r="AF21" i="18" s="1"/>
  <c r="Q21" i="18"/>
  <c r="AD21" i="18" s="1"/>
  <c r="P21" i="18"/>
  <c r="Y21" i="18"/>
  <c r="AL21" i="18" s="1"/>
  <c r="X21" i="18"/>
  <c r="AK21" i="18" s="1"/>
  <c r="T21" i="18"/>
  <c r="AG21" i="18" s="1"/>
  <c r="R21" i="18"/>
  <c r="AE21" i="18" s="1"/>
  <c r="Z57" i="18"/>
  <c r="AM57" i="18" s="1"/>
  <c r="W57" i="18"/>
  <c r="AJ57" i="18" s="1"/>
  <c r="T57" i="18"/>
  <c r="AG57" i="18" s="1"/>
  <c r="S57" i="18"/>
  <c r="AF57" i="18" s="1"/>
  <c r="R57" i="18"/>
  <c r="AE57" i="18" s="1"/>
  <c r="Y57" i="18"/>
  <c r="AL57" i="18" s="1"/>
  <c r="X57" i="18"/>
  <c r="AK57" i="18" s="1"/>
  <c r="V57" i="18"/>
  <c r="AI57" i="18" s="1"/>
  <c r="U57" i="18"/>
  <c r="AH57" i="18" s="1"/>
  <c r="Q57" i="18"/>
  <c r="AD57" i="18" s="1"/>
  <c r="P57" i="18"/>
  <c r="AC57" i="18" s="1"/>
  <c r="AC21" i="18" l="1"/>
  <c r="C92" i="18" l="1"/>
  <c r="D92" i="18"/>
  <c r="E92" i="18"/>
  <c r="F92" i="18"/>
  <c r="G92" i="18"/>
  <c r="H92" i="18"/>
  <c r="I92" i="18"/>
  <c r="J92" i="18"/>
  <c r="K92" i="18"/>
  <c r="L92" i="18"/>
  <c r="M92" i="18"/>
  <c r="C56" i="18" l="1"/>
  <c r="P56" i="18" s="1"/>
  <c r="AC56" i="18" s="1"/>
  <c r="D56" i="18"/>
  <c r="Q56" i="18" s="1"/>
  <c r="AD56" i="18" s="1"/>
  <c r="E56" i="18"/>
  <c r="R56" i="18" s="1"/>
  <c r="AE56" i="18" s="1"/>
  <c r="F56" i="18"/>
  <c r="S56" i="18" s="1"/>
  <c r="AF56" i="18" s="1"/>
  <c r="G56" i="18"/>
  <c r="H56" i="18"/>
  <c r="U56" i="18" s="1"/>
  <c r="AH56" i="18" s="1"/>
  <c r="I56" i="18"/>
  <c r="V56" i="18" s="1"/>
  <c r="AI56" i="18" s="1"/>
  <c r="J56" i="18"/>
  <c r="W56" i="18" s="1"/>
  <c r="AJ56" i="18" s="1"/>
  <c r="K56" i="18"/>
  <c r="X56" i="18" s="1"/>
  <c r="AK56" i="18" s="1"/>
  <c r="L56" i="18"/>
  <c r="Y56" i="18" s="1"/>
  <c r="AL56" i="18" s="1"/>
  <c r="M56" i="18"/>
  <c r="C61" i="18"/>
  <c r="D61" i="18"/>
  <c r="E61" i="18"/>
  <c r="F61" i="18"/>
  <c r="G61" i="18"/>
  <c r="H61" i="18"/>
  <c r="I61" i="18"/>
  <c r="J61" i="18"/>
  <c r="K61" i="18"/>
  <c r="L61" i="18"/>
  <c r="M61" i="18"/>
  <c r="P49" i="18"/>
  <c r="AC49" i="18" s="1"/>
  <c r="Q49" i="18"/>
  <c r="AD49" i="18" s="1"/>
  <c r="R49" i="18"/>
  <c r="AE49" i="18" s="1"/>
  <c r="S49" i="18"/>
  <c r="AF49" i="18" s="1"/>
  <c r="T49" i="18"/>
  <c r="AG49" i="18" s="1"/>
  <c r="U49" i="18"/>
  <c r="AH49" i="18" s="1"/>
  <c r="V49" i="18"/>
  <c r="AI49" i="18" s="1"/>
  <c r="W49" i="18"/>
  <c r="AJ49" i="18" s="1"/>
  <c r="X49" i="18"/>
  <c r="AK49" i="18" s="1"/>
  <c r="Y49" i="18"/>
  <c r="AL49" i="18" s="1"/>
  <c r="Z49" i="18"/>
  <c r="AM49" i="18" s="1"/>
  <c r="P50" i="18"/>
  <c r="AC50" i="18" s="1"/>
  <c r="Q50" i="18"/>
  <c r="AD50" i="18" s="1"/>
  <c r="R50" i="18"/>
  <c r="AE50" i="18" s="1"/>
  <c r="S50" i="18"/>
  <c r="AF50" i="18" s="1"/>
  <c r="T50" i="18"/>
  <c r="AG50" i="18" s="1"/>
  <c r="U50" i="18"/>
  <c r="AH50" i="18" s="1"/>
  <c r="V50" i="18"/>
  <c r="AI50" i="18" s="1"/>
  <c r="W50" i="18"/>
  <c r="AJ50" i="18" s="1"/>
  <c r="X50" i="18"/>
  <c r="AK50" i="18" s="1"/>
  <c r="Y50" i="18"/>
  <c r="AL50" i="18" s="1"/>
  <c r="Z50" i="18"/>
  <c r="AM50" i="18" s="1"/>
  <c r="P51" i="18"/>
  <c r="AC51" i="18" s="1"/>
  <c r="Q51" i="18"/>
  <c r="AD51" i="18" s="1"/>
  <c r="R51" i="18"/>
  <c r="AE51" i="18" s="1"/>
  <c r="S51" i="18"/>
  <c r="AF51" i="18" s="1"/>
  <c r="T51" i="18"/>
  <c r="AG51" i="18" s="1"/>
  <c r="U51" i="18"/>
  <c r="AH51" i="18" s="1"/>
  <c r="V51" i="18"/>
  <c r="AI51" i="18" s="1"/>
  <c r="W51" i="18"/>
  <c r="AJ51" i="18" s="1"/>
  <c r="X51" i="18"/>
  <c r="AK51" i="18" s="1"/>
  <c r="Y51" i="18"/>
  <c r="AL51" i="18" s="1"/>
  <c r="Z51" i="18"/>
  <c r="AM51" i="18" s="1"/>
  <c r="P54" i="18"/>
  <c r="AC54" i="18" s="1"/>
  <c r="Q54" i="18"/>
  <c r="AD54" i="18" s="1"/>
  <c r="R54" i="18"/>
  <c r="AE54" i="18" s="1"/>
  <c r="S54" i="18"/>
  <c r="AF54" i="18" s="1"/>
  <c r="T54" i="18"/>
  <c r="AG54" i="18" s="1"/>
  <c r="U54" i="18"/>
  <c r="AH54" i="18" s="1"/>
  <c r="V54" i="18"/>
  <c r="AI54" i="18" s="1"/>
  <c r="W54" i="18"/>
  <c r="AJ54" i="18" s="1"/>
  <c r="X54" i="18"/>
  <c r="AK54" i="18" s="1"/>
  <c r="Y54" i="18"/>
  <c r="AL54" i="18" s="1"/>
  <c r="Z54" i="18"/>
  <c r="AM54" i="18" s="1"/>
  <c r="P55" i="18"/>
  <c r="AC55" i="18" s="1"/>
  <c r="Q55" i="18"/>
  <c r="AD55" i="18" s="1"/>
  <c r="R55" i="18"/>
  <c r="S55" i="18"/>
  <c r="AF55" i="18" s="1"/>
  <c r="T55" i="18"/>
  <c r="AG55" i="18" s="1"/>
  <c r="U55" i="18"/>
  <c r="AH55" i="18" s="1"/>
  <c r="V55" i="18"/>
  <c r="W55" i="18"/>
  <c r="AJ55" i="18" s="1"/>
  <c r="X55" i="18"/>
  <c r="AK55" i="18" s="1"/>
  <c r="Y55" i="18"/>
  <c r="AL55" i="18" s="1"/>
  <c r="Z55" i="18"/>
  <c r="AM55" i="18" s="1"/>
  <c r="T56" i="18"/>
  <c r="AG56" i="18" s="1"/>
  <c r="P59" i="18"/>
  <c r="AC59" i="18" s="1"/>
  <c r="Q59" i="18"/>
  <c r="AD59" i="18" s="1"/>
  <c r="R59" i="18"/>
  <c r="AE59" i="18" s="1"/>
  <c r="S59" i="18"/>
  <c r="AF59" i="18" s="1"/>
  <c r="T59" i="18"/>
  <c r="AG59" i="18" s="1"/>
  <c r="U59" i="18"/>
  <c r="AH59" i="18" s="1"/>
  <c r="V59" i="18"/>
  <c r="AI59" i="18" s="1"/>
  <c r="W59" i="18"/>
  <c r="AJ59" i="18" s="1"/>
  <c r="X59" i="18"/>
  <c r="AK59" i="18" s="1"/>
  <c r="Y59" i="18"/>
  <c r="AL59" i="18" s="1"/>
  <c r="Z59" i="18"/>
  <c r="AM59" i="18" s="1"/>
  <c r="P60" i="18"/>
  <c r="AC60" i="18" s="1"/>
  <c r="Q60" i="18"/>
  <c r="AD60" i="18" s="1"/>
  <c r="R60" i="18"/>
  <c r="AE60" i="18" s="1"/>
  <c r="S60" i="18"/>
  <c r="AF60" i="18" s="1"/>
  <c r="T60" i="18"/>
  <c r="AG60" i="18" s="1"/>
  <c r="U60" i="18"/>
  <c r="AH60" i="18" s="1"/>
  <c r="V60" i="18"/>
  <c r="AI60" i="18" s="1"/>
  <c r="W60" i="18"/>
  <c r="AJ60" i="18" s="1"/>
  <c r="X60" i="18"/>
  <c r="AK60" i="18" s="1"/>
  <c r="Y60" i="18"/>
  <c r="AL60" i="18" s="1"/>
  <c r="Z60" i="18"/>
  <c r="AM60" i="18" s="1"/>
  <c r="P63" i="18"/>
  <c r="AC63" i="18" s="1"/>
  <c r="Q63" i="18"/>
  <c r="AD63" i="18" s="1"/>
  <c r="R63" i="18"/>
  <c r="AE63" i="18" s="1"/>
  <c r="S63" i="18"/>
  <c r="AF63" i="18" s="1"/>
  <c r="T63" i="18"/>
  <c r="AG63" i="18" s="1"/>
  <c r="U63" i="18"/>
  <c r="AH63" i="18" s="1"/>
  <c r="V63" i="18"/>
  <c r="AI63" i="18" s="1"/>
  <c r="W63" i="18"/>
  <c r="AJ63" i="18" s="1"/>
  <c r="X63" i="18"/>
  <c r="AK63" i="18" s="1"/>
  <c r="Y63" i="18"/>
  <c r="AL63" i="18" s="1"/>
  <c r="Z63" i="18"/>
  <c r="AM63" i="18" s="1"/>
  <c r="P64" i="18"/>
  <c r="AC64" i="18" s="1"/>
  <c r="Q64" i="18"/>
  <c r="AD64" i="18" s="1"/>
  <c r="R64" i="18"/>
  <c r="AE64" i="18" s="1"/>
  <c r="S64" i="18"/>
  <c r="AF64" i="18" s="1"/>
  <c r="T64" i="18"/>
  <c r="AG64" i="18" s="1"/>
  <c r="U64" i="18"/>
  <c r="AH64" i="18" s="1"/>
  <c r="V64" i="18"/>
  <c r="AI64" i="18" s="1"/>
  <c r="W64" i="18"/>
  <c r="X64" i="18"/>
  <c r="AK64" i="18" s="1"/>
  <c r="Y64" i="18"/>
  <c r="Z64" i="18"/>
  <c r="AM64" i="18" s="1"/>
  <c r="P65" i="18"/>
  <c r="AC65" i="18" s="1"/>
  <c r="Q65" i="18"/>
  <c r="AD65" i="18" s="1"/>
  <c r="R65" i="18"/>
  <c r="AE65" i="18" s="1"/>
  <c r="S65" i="18"/>
  <c r="AF65" i="18" s="1"/>
  <c r="T65" i="18"/>
  <c r="AG65" i="18" s="1"/>
  <c r="U65" i="18"/>
  <c r="V65" i="18"/>
  <c r="AI65" i="18" s="1"/>
  <c r="W65" i="18"/>
  <c r="AJ65" i="18" s="1"/>
  <c r="X65" i="18"/>
  <c r="AK65" i="18" s="1"/>
  <c r="Y65" i="18"/>
  <c r="AL65" i="18" s="1"/>
  <c r="Z65" i="18"/>
  <c r="AM65" i="18" s="1"/>
  <c r="P67" i="18"/>
  <c r="AC67" i="18" s="1"/>
  <c r="Q67" i="18"/>
  <c r="AD67" i="18" s="1"/>
  <c r="R67" i="18"/>
  <c r="AE67" i="18" s="1"/>
  <c r="S67" i="18"/>
  <c r="AF67" i="18" s="1"/>
  <c r="T67" i="18"/>
  <c r="AG67" i="18" s="1"/>
  <c r="U67" i="18"/>
  <c r="AH67" i="18" s="1"/>
  <c r="V67" i="18"/>
  <c r="AI67" i="18" s="1"/>
  <c r="W67" i="18"/>
  <c r="AJ67" i="18" s="1"/>
  <c r="X67" i="18"/>
  <c r="AK67" i="18" s="1"/>
  <c r="Y67" i="18"/>
  <c r="AL67" i="18" s="1"/>
  <c r="Z67" i="18"/>
  <c r="AM67" i="18" s="1"/>
  <c r="P68" i="18"/>
  <c r="AC68" i="18" s="1"/>
  <c r="Q68" i="18"/>
  <c r="AD68" i="18" s="1"/>
  <c r="R68" i="18"/>
  <c r="AE68" i="18" s="1"/>
  <c r="S68" i="18"/>
  <c r="AF68" i="18" s="1"/>
  <c r="T68" i="18"/>
  <c r="AG68" i="18" s="1"/>
  <c r="U68" i="18"/>
  <c r="AH68" i="18" s="1"/>
  <c r="V68" i="18"/>
  <c r="AI68" i="18" s="1"/>
  <c r="W68" i="18"/>
  <c r="AJ68" i="18" s="1"/>
  <c r="X68" i="18"/>
  <c r="AK68" i="18" s="1"/>
  <c r="Y68" i="18"/>
  <c r="AL68" i="18" s="1"/>
  <c r="Z68" i="18"/>
  <c r="AM68" i="18" s="1"/>
  <c r="Z32" i="18"/>
  <c r="Y32" i="18"/>
  <c r="X32" i="18"/>
  <c r="W32" i="18"/>
  <c r="V32" i="18"/>
  <c r="U32" i="18"/>
  <c r="T32" i="18"/>
  <c r="S32" i="18"/>
  <c r="R32" i="18"/>
  <c r="Q32" i="18"/>
  <c r="P32" i="18"/>
  <c r="Z31" i="18"/>
  <c r="Y31" i="18"/>
  <c r="X31" i="18"/>
  <c r="W31" i="18"/>
  <c r="V31" i="18"/>
  <c r="U31" i="18"/>
  <c r="T31" i="18"/>
  <c r="S31" i="18"/>
  <c r="R31" i="18"/>
  <c r="Q31" i="18"/>
  <c r="P31" i="18"/>
  <c r="Z29" i="18"/>
  <c r="Y29" i="18"/>
  <c r="X29" i="18"/>
  <c r="W29" i="18"/>
  <c r="V29" i="18"/>
  <c r="U29" i="18"/>
  <c r="T29" i="18"/>
  <c r="S29" i="18"/>
  <c r="R29" i="18"/>
  <c r="Q29" i="18"/>
  <c r="P29" i="18"/>
  <c r="Z28" i="18"/>
  <c r="Y28" i="18"/>
  <c r="X28" i="18"/>
  <c r="W28" i="18"/>
  <c r="V28" i="18"/>
  <c r="U28" i="18"/>
  <c r="T28" i="18"/>
  <c r="S28" i="18"/>
  <c r="R28" i="18"/>
  <c r="Q28" i="18"/>
  <c r="P28" i="18"/>
  <c r="Z27" i="18"/>
  <c r="Y27" i="18"/>
  <c r="X27" i="18"/>
  <c r="W27" i="18"/>
  <c r="V27" i="18"/>
  <c r="U27" i="18"/>
  <c r="T27" i="18"/>
  <c r="S27" i="18"/>
  <c r="R27" i="18"/>
  <c r="Q27" i="18"/>
  <c r="P27" i="18"/>
  <c r="Z24" i="18"/>
  <c r="Y24" i="18"/>
  <c r="X24" i="18"/>
  <c r="W24" i="18"/>
  <c r="V24" i="18"/>
  <c r="U24" i="18"/>
  <c r="T24" i="18"/>
  <c r="S24" i="18"/>
  <c r="R24" i="18"/>
  <c r="Q24" i="18"/>
  <c r="P24" i="18"/>
  <c r="Z23" i="18"/>
  <c r="Y23" i="18"/>
  <c r="X23" i="18"/>
  <c r="W23" i="18"/>
  <c r="V23" i="18"/>
  <c r="U23" i="18"/>
  <c r="T23" i="18"/>
  <c r="S23" i="18"/>
  <c r="R23" i="18"/>
  <c r="Q23" i="18"/>
  <c r="P23" i="18"/>
  <c r="Z19" i="18"/>
  <c r="Y19" i="18"/>
  <c r="X19" i="18"/>
  <c r="W19" i="18"/>
  <c r="V19" i="18"/>
  <c r="U19" i="18"/>
  <c r="T19" i="18"/>
  <c r="S19" i="18"/>
  <c r="R19" i="18"/>
  <c r="Q19" i="18"/>
  <c r="P19" i="18"/>
  <c r="Z18" i="18"/>
  <c r="Y18" i="18"/>
  <c r="X18" i="18"/>
  <c r="W18" i="18"/>
  <c r="V18" i="18"/>
  <c r="U18" i="18"/>
  <c r="T18" i="18"/>
  <c r="S18" i="18"/>
  <c r="R18" i="18"/>
  <c r="Q18" i="18"/>
  <c r="P18" i="18"/>
  <c r="Z15" i="18"/>
  <c r="Y15" i="18"/>
  <c r="X15" i="18"/>
  <c r="W15" i="18"/>
  <c r="V15" i="18"/>
  <c r="U15" i="18"/>
  <c r="T15" i="18"/>
  <c r="S15" i="18"/>
  <c r="R15" i="18"/>
  <c r="Q15" i="18"/>
  <c r="P15" i="18"/>
  <c r="Z14" i="18"/>
  <c r="Y14" i="18"/>
  <c r="X14" i="18"/>
  <c r="W14" i="18"/>
  <c r="V14" i="18"/>
  <c r="U14" i="18"/>
  <c r="T14" i="18"/>
  <c r="S14" i="18"/>
  <c r="R14" i="18"/>
  <c r="Q14" i="18"/>
  <c r="P14" i="18"/>
  <c r="Z13" i="18"/>
  <c r="Y13" i="18"/>
  <c r="X13" i="18"/>
  <c r="W13" i="18"/>
  <c r="V13" i="18"/>
  <c r="U13" i="18"/>
  <c r="T13" i="18"/>
  <c r="S13" i="18"/>
  <c r="R13" i="18"/>
  <c r="Q13" i="18"/>
  <c r="P13" i="18"/>
  <c r="Z10" i="18"/>
  <c r="Y10" i="18"/>
  <c r="X10" i="18"/>
  <c r="W10" i="18"/>
  <c r="AJ10" i="18" s="1"/>
  <c r="V10" i="18"/>
  <c r="AI10" i="18" s="1"/>
  <c r="U10" i="18"/>
  <c r="T10" i="18"/>
  <c r="AG10" i="18" s="1"/>
  <c r="S10" i="18"/>
  <c r="R10" i="18"/>
  <c r="Q10" i="18"/>
  <c r="P10" i="18"/>
  <c r="Z9" i="18"/>
  <c r="Y9" i="18"/>
  <c r="X9" i="18"/>
  <c r="W9" i="18"/>
  <c r="V9" i="18"/>
  <c r="U9" i="18"/>
  <c r="AH9" i="18" s="1"/>
  <c r="T9" i="18"/>
  <c r="S9" i="18"/>
  <c r="R9" i="18"/>
  <c r="Q9" i="18"/>
  <c r="AD9" i="18" s="1"/>
  <c r="P9" i="18"/>
  <c r="M97" i="18"/>
  <c r="L97" i="18"/>
  <c r="Y61" i="18" s="1"/>
  <c r="AL61" i="18" s="1"/>
  <c r="K97" i="18"/>
  <c r="J97" i="18"/>
  <c r="I97" i="18"/>
  <c r="H97" i="18"/>
  <c r="U61" i="18" s="1"/>
  <c r="AH61" i="18" s="1"/>
  <c r="G97" i="18"/>
  <c r="F97" i="18"/>
  <c r="E97" i="18"/>
  <c r="D97" i="18"/>
  <c r="C97" i="18"/>
  <c r="M88" i="18"/>
  <c r="L88" i="18"/>
  <c r="K88" i="18"/>
  <c r="J88" i="18"/>
  <c r="I88" i="18"/>
  <c r="H88" i="18"/>
  <c r="G88" i="18"/>
  <c r="F88" i="18"/>
  <c r="E88" i="18"/>
  <c r="D88" i="18"/>
  <c r="C88" i="18"/>
  <c r="M83" i="18"/>
  <c r="L83" i="18"/>
  <c r="K83" i="18"/>
  <c r="J83" i="18"/>
  <c r="I83" i="18"/>
  <c r="H83" i="18"/>
  <c r="G83" i="18"/>
  <c r="F83" i="18"/>
  <c r="E83" i="18"/>
  <c r="D83" i="18"/>
  <c r="C83" i="18"/>
  <c r="M52" i="18"/>
  <c r="L52" i="18"/>
  <c r="K52" i="18"/>
  <c r="J52" i="18"/>
  <c r="I52" i="18"/>
  <c r="H52" i="18"/>
  <c r="G52" i="18"/>
  <c r="F52" i="18"/>
  <c r="E52" i="18"/>
  <c r="D52" i="18"/>
  <c r="C52" i="18"/>
  <c r="M47" i="18"/>
  <c r="L47" i="18"/>
  <c r="K47" i="18"/>
  <c r="J47" i="18"/>
  <c r="I47" i="18"/>
  <c r="H47" i="18"/>
  <c r="G47" i="18"/>
  <c r="F47" i="18"/>
  <c r="E47" i="18"/>
  <c r="D47" i="18"/>
  <c r="C47" i="18"/>
  <c r="M11" i="18"/>
  <c r="L11" i="18"/>
  <c r="K11" i="18"/>
  <c r="J11" i="18"/>
  <c r="I11" i="18"/>
  <c r="H11" i="18"/>
  <c r="G11" i="18"/>
  <c r="F11" i="18"/>
  <c r="E11" i="18"/>
  <c r="D11" i="18"/>
  <c r="C11" i="18"/>
  <c r="M20" i="18"/>
  <c r="L20" i="18"/>
  <c r="K20" i="18"/>
  <c r="J20" i="18"/>
  <c r="I20" i="18"/>
  <c r="H20" i="18"/>
  <c r="E20" i="18"/>
  <c r="D20" i="18"/>
  <c r="Q92" i="18" s="1"/>
  <c r="AD92" i="18" s="1"/>
  <c r="C20" i="18"/>
  <c r="D25" i="18"/>
  <c r="Q25" i="18" s="1"/>
  <c r="E25" i="18"/>
  <c r="F25" i="18"/>
  <c r="S25" i="18" s="1"/>
  <c r="G25" i="18"/>
  <c r="T25" i="18" s="1"/>
  <c r="H25" i="18"/>
  <c r="U25" i="18" s="1"/>
  <c r="I25" i="18"/>
  <c r="J25" i="18"/>
  <c r="K25" i="18"/>
  <c r="L25" i="18"/>
  <c r="Y25" i="18" s="1"/>
  <c r="M25" i="18"/>
  <c r="C25" i="18"/>
  <c r="D16" i="18"/>
  <c r="E16" i="18"/>
  <c r="F16" i="18"/>
  <c r="S16" i="18" s="1"/>
  <c r="AF16" i="18" s="1"/>
  <c r="G16" i="18"/>
  <c r="H16" i="18"/>
  <c r="I16" i="18"/>
  <c r="J16" i="18"/>
  <c r="K16" i="18"/>
  <c r="L16" i="18"/>
  <c r="M16" i="18"/>
  <c r="C16" i="18"/>
  <c r="Z100" i="18"/>
  <c r="AM100" i="18" s="1"/>
  <c r="Y100" i="18"/>
  <c r="X100" i="18"/>
  <c r="AK100" i="18" s="1"/>
  <c r="W100" i="18"/>
  <c r="V100" i="18"/>
  <c r="AI100" i="18" s="1"/>
  <c r="U100" i="18"/>
  <c r="AH100" i="18" s="1"/>
  <c r="T100" i="18"/>
  <c r="AG100" i="18" s="1"/>
  <c r="S100" i="18"/>
  <c r="AF100" i="18" s="1"/>
  <c r="R100" i="18"/>
  <c r="AE100" i="18" s="1"/>
  <c r="Q100" i="18"/>
  <c r="AD100" i="18" s="1"/>
  <c r="P100" i="18"/>
  <c r="AC100" i="18" s="1"/>
  <c r="Z99" i="18"/>
  <c r="AM99" i="18" s="1"/>
  <c r="Y99" i="18"/>
  <c r="AL99" i="18" s="1"/>
  <c r="X99" i="18"/>
  <c r="AK99" i="18" s="1"/>
  <c r="W99" i="18"/>
  <c r="AJ99" i="18" s="1"/>
  <c r="V99" i="18"/>
  <c r="AI99" i="18" s="1"/>
  <c r="U99" i="18"/>
  <c r="AH99" i="18" s="1"/>
  <c r="T99" i="18"/>
  <c r="AG99" i="18" s="1"/>
  <c r="S99" i="18"/>
  <c r="AF99" i="18" s="1"/>
  <c r="R99" i="18"/>
  <c r="AE99" i="18" s="1"/>
  <c r="Q99" i="18"/>
  <c r="AD99" i="18" s="1"/>
  <c r="P99" i="18"/>
  <c r="AC99" i="18" s="1"/>
  <c r="Z96" i="18"/>
  <c r="AM96" i="18" s="1"/>
  <c r="Y96" i="18"/>
  <c r="AL96" i="18" s="1"/>
  <c r="X96" i="18"/>
  <c r="AK96" i="18" s="1"/>
  <c r="W96" i="18"/>
  <c r="AJ96" i="18" s="1"/>
  <c r="V96" i="18"/>
  <c r="AI96" i="18" s="1"/>
  <c r="U96" i="18"/>
  <c r="AH96" i="18" s="1"/>
  <c r="T96" i="18"/>
  <c r="AG96" i="18" s="1"/>
  <c r="S96" i="18"/>
  <c r="AF96" i="18" s="1"/>
  <c r="R96" i="18"/>
  <c r="AE96" i="18" s="1"/>
  <c r="Q96" i="18"/>
  <c r="AD96" i="18" s="1"/>
  <c r="P96" i="18"/>
  <c r="AC96" i="18" s="1"/>
  <c r="Z95" i="18"/>
  <c r="AM95" i="18" s="1"/>
  <c r="Y95" i="18"/>
  <c r="AL95" i="18" s="1"/>
  <c r="X95" i="18"/>
  <c r="AK95" i="18" s="1"/>
  <c r="W95" i="18"/>
  <c r="AJ95" i="18" s="1"/>
  <c r="V95" i="18"/>
  <c r="AI95" i="18" s="1"/>
  <c r="U95" i="18"/>
  <c r="AH95" i="18" s="1"/>
  <c r="T95" i="18"/>
  <c r="AG95" i="18" s="1"/>
  <c r="S95" i="18"/>
  <c r="AF95" i="18" s="1"/>
  <c r="R95" i="18"/>
  <c r="AE95" i="18" s="1"/>
  <c r="Q95" i="18"/>
  <c r="AD95" i="18" s="1"/>
  <c r="P95" i="18"/>
  <c r="AC95" i="18" s="1"/>
  <c r="Z91" i="18"/>
  <c r="AM91" i="18" s="1"/>
  <c r="Y91" i="18"/>
  <c r="AL91" i="18" s="1"/>
  <c r="X91" i="18"/>
  <c r="AK91" i="18" s="1"/>
  <c r="W91" i="18"/>
  <c r="AJ91" i="18" s="1"/>
  <c r="V91" i="18"/>
  <c r="U91" i="18"/>
  <c r="AH91" i="18" s="1"/>
  <c r="T91" i="18"/>
  <c r="AG91" i="18" s="1"/>
  <c r="S91" i="18"/>
  <c r="AF91" i="18" s="1"/>
  <c r="R91" i="18"/>
  <c r="Q91" i="18"/>
  <c r="AD91" i="18" s="1"/>
  <c r="P91" i="18"/>
  <c r="AC91" i="18" s="1"/>
  <c r="Z90" i="18"/>
  <c r="AM90" i="18" s="1"/>
  <c r="Y90" i="18"/>
  <c r="AL90" i="18" s="1"/>
  <c r="X90" i="18"/>
  <c r="AK90" i="18" s="1"/>
  <c r="W90" i="18"/>
  <c r="AJ90" i="18" s="1"/>
  <c r="V90" i="18"/>
  <c r="AI90" i="18" s="1"/>
  <c r="U90" i="18"/>
  <c r="AH90" i="18" s="1"/>
  <c r="T90" i="18"/>
  <c r="AG90" i="18" s="1"/>
  <c r="S90" i="18"/>
  <c r="AF90" i="18" s="1"/>
  <c r="R90" i="18"/>
  <c r="AE90" i="18" s="1"/>
  <c r="Q90" i="18"/>
  <c r="AD90" i="18" s="1"/>
  <c r="P90" i="18"/>
  <c r="AC90" i="18" s="1"/>
  <c r="Z86" i="18"/>
  <c r="AM86" i="18" s="1"/>
  <c r="Y86" i="18"/>
  <c r="AL86" i="18" s="1"/>
  <c r="X86" i="18"/>
  <c r="AK86" i="18" s="1"/>
  <c r="W86" i="18"/>
  <c r="AJ86" i="18" s="1"/>
  <c r="V86" i="18"/>
  <c r="AI86" i="18" s="1"/>
  <c r="U86" i="18"/>
  <c r="AH86" i="18" s="1"/>
  <c r="T86" i="18"/>
  <c r="AG86" i="18" s="1"/>
  <c r="S86" i="18"/>
  <c r="AF86" i="18" s="1"/>
  <c r="R86" i="18"/>
  <c r="AE86" i="18" s="1"/>
  <c r="Q86" i="18"/>
  <c r="AD86" i="18" s="1"/>
  <c r="P86" i="18"/>
  <c r="AC86" i="18" s="1"/>
  <c r="Z85" i="18"/>
  <c r="AM85" i="18" s="1"/>
  <c r="Y85" i="18"/>
  <c r="AL85" i="18" s="1"/>
  <c r="X85" i="18"/>
  <c r="AK85" i="18" s="1"/>
  <c r="W85" i="18"/>
  <c r="AJ85" i="18" s="1"/>
  <c r="V85" i="18"/>
  <c r="AI85" i="18" s="1"/>
  <c r="U85" i="18"/>
  <c r="AH85" i="18" s="1"/>
  <c r="T85" i="18"/>
  <c r="AG85" i="18" s="1"/>
  <c r="S85" i="18"/>
  <c r="AF85" i="18" s="1"/>
  <c r="R85" i="18"/>
  <c r="AE85" i="18" s="1"/>
  <c r="Q85" i="18"/>
  <c r="AD85" i="18" s="1"/>
  <c r="P85" i="18"/>
  <c r="AC85" i="18" s="1"/>
  <c r="T101" i="18"/>
  <c r="AG101" i="18" s="1"/>
  <c r="Z82" i="18"/>
  <c r="AM82" i="18" s="1"/>
  <c r="Y82" i="18"/>
  <c r="AL82" i="18" s="1"/>
  <c r="X82" i="18"/>
  <c r="AK82" i="18" s="1"/>
  <c r="W82" i="18"/>
  <c r="AJ82" i="18" s="1"/>
  <c r="V82" i="18"/>
  <c r="AI82" i="18" s="1"/>
  <c r="U82" i="18"/>
  <c r="AH82" i="18" s="1"/>
  <c r="T82" i="18"/>
  <c r="AG82" i="18" s="1"/>
  <c r="S82" i="18"/>
  <c r="AF82" i="18" s="1"/>
  <c r="R82" i="18"/>
  <c r="AE82" i="18" s="1"/>
  <c r="Q82" i="18"/>
  <c r="AD82" i="18" s="1"/>
  <c r="P82" i="18"/>
  <c r="AC82" i="18" s="1"/>
  <c r="Z81" i="18"/>
  <c r="AM81" i="18" s="1"/>
  <c r="Y81" i="18"/>
  <c r="AL81" i="18" s="1"/>
  <c r="X81" i="18"/>
  <c r="AK81" i="18" s="1"/>
  <c r="W81" i="18"/>
  <c r="AJ81" i="18" s="1"/>
  <c r="V81" i="18"/>
  <c r="AI81" i="18" s="1"/>
  <c r="U81" i="18"/>
  <c r="AH81" i="18" s="1"/>
  <c r="T81" i="18"/>
  <c r="AG81" i="18" s="1"/>
  <c r="S81" i="18"/>
  <c r="AF81" i="18" s="1"/>
  <c r="R81" i="18"/>
  <c r="AE81" i="18" s="1"/>
  <c r="Q81" i="18"/>
  <c r="AD81" i="18" s="1"/>
  <c r="P81" i="18"/>
  <c r="AC81" i="18" s="1"/>
  <c r="U79" i="18"/>
  <c r="AH79" i="18" s="1"/>
  <c r="S79" i="18"/>
  <c r="AF79" i="18" s="1"/>
  <c r="Z78" i="18"/>
  <c r="AM78" i="18" s="1"/>
  <c r="Y78" i="18"/>
  <c r="AL78" i="18" s="1"/>
  <c r="X78" i="18"/>
  <c r="AK78" i="18" s="1"/>
  <c r="W78" i="18"/>
  <c r="AJ78" i="18" s="1"/>
  <c r="V78" i="18"/>
  <c r="AI78" i="18" s="1"/>
  <c r="U78" i="18"/>
  <c r="AH78" i="18" s="1"/>
  <c r="T78" i="18"/>
  <c r="AG78" i="18" s="1"/>
  <c r="S78" i="18"/>
  <c r="AF78" i="18" s="1"/>
  <c r="R78" i="18"/>
  <c r="AE78" i="18" s="1"/>
  <c r="Q78" i="18"/>
  <c r="AD78" i="18" s="1"/>
  <c r="P78" i="18"/>
  <c r="AC78" i="18" s="1"/>
  <c r="Z77" i="18"/>
  <c r="AM77" i="18" s="1"/>
  <c r="Y77" i="18"/>
  <c r="AL77" i="18" s="1"/>
  <c r="X77" i="18"/>
  <c r="AK77" i="18" s="1"/>
  <c r="W77" i="18"/>
  <c r="AJ77" i="18" s="1"/>
  <c r="V77" i="18"/>
  <c r="AI77" i="18" s="1"/>
  <c r="U77" i="18"/>
  <c r="AH77" i="18" s="1"/>
  <c r="T77" i="18"/>
  <c r="AG77" i="18" s="1"/>
  <c r="S77" i="18"/>
  <c r="AF77" i="18" s="1"/>
  <c r="R77" i="18"/>
  <c r="AE77" i="18" s="1"/>
  <c r="Q77" i="18"/>
  <c r="AD77" i="18" s="1"/>
  <c r="P77" i="18"/>
  <c r="AC77" i="18" s="1"/>
  <c r="Z46" i="18"/>
  <c r="AM46" i="18" s="1"/>
  <c r="Y46" i="18"/>
  <c r="AL46" i="18" s="1"/>
  <c r="X46" i="18"/>
  <c r="AK46" i="18" s="1"/>
  <c r="W46" i="18"/>
  <c r="AJ46" i="18" s="1"/>
  <c r="V46" i="18"/>
  <c r="AI46" i="18" s="1"/>
  <c r="U46" i="18"/>
  <c r="AH46" i="18" s="1"/>
  <c r="T46" i="18"/>
  <c r="AG46" i="18" s="1"/>
  <c r="S46" i="18"/>
  <c r="AF46" i="18" s="1"/>
  <c r="R46" i="18"/>
  <c r="AE46" i="18" s="1"/>
  <c r="Q46" i="18"/>
  <c r="AD46" i="18" s="1"/>
  <c r="P46" i="18"/>
  <c r="AC46" i="18" s="1"/>
  <c r="Z45" i="18"/>
  <c r="AM45" i="18" s="1"/>
  <c r="Y45" i="18"/>
  <c r="AL45" i="18" s="1"/>
  <c r="X45" i="18"/>
  <c r="AK45" i="18" s="1"/>
  <c r="W45" i="18"/>
  <c r="AJ45" i="18" s="1"/>
  <c r="V45" i="18"/>
  <c r="AI45" i="18" s="1"/>
  <c r="U45" i="18"/>
  <c r="AH45" i="18" s="1"/>
  <c r="T45" i="18"/>
  <c r="AG45" i="18" s="1"/>
  <c r="S45" i="18"/>
  <c r="AF45" i="18" s="1"/>
  <c r="R45" i="18"/>
  <c r="AE45" i="18" s="1"/>
  <c r="Q45" i="18"/>
  <c r="AD45" i="18" s="1"/>
  <c r="P45" i="18"/>
  <c r="AC45" i="18" s="1"/>
  <c r="Z42" i="18"/>
  <c r="AM42" i="18" s="1"/>
  <c r="Y42" i="18"/>
  <c r="AL42" i="18" s="1"/>
  <c r="X42" i="18"/>
  <c r="AK42" i="18" s="1"/>
  <c r="W42" i="18"/>
  <c r="AJ42" i="18" s="1"/>
  <c r="V42" i="18"/>
  <c r="AI42" i="18" s="1"/>
  <c r="U42" i="18"/>
  <c r="AH42" i="18" s="1"/>
  <c r="T42" i="18"/>
  <c r="AG42" i="18" s="1"/>
  <c r="S42" i="18"/>
  <c r="AF42" i="18" s="1"/>
  <c r="R42" i="18"/>
  <c r="AE42" i="18" s="1"/>
  <c r="Q42" i="18"/>
  <c r="AD42" i="18" s="1"/>
  <c r="P42" i="18"/>
  <c r="AC42" i="18" s="1"/>
  <c r="Z41" i="18"/>
  <c r="AM41" i="18" s="1"/>
  <c r="Y41" i="18"/>
  <c r="AL41" i="18" s="1"/>
  <c r="X41" i="18"/>
  <c r="AK41" i="18" s="1"/>
  <c r="W41" i="18"/>
  <c r="AJ41" i="18" s="1"/>
  <c r="V41" i="18"/>
  <c r="AI41" i="18" s="1"/>
  <c r="U41" i="18"/>
  <c r="AH41" i="18" s="1"/>
  <c r="T41" i="18"/>
  <c r="AG41" i="18" s="1"/>
  <c r="S41" i="18"/>
  <c r="AF41" i="18" s="1"/>
  <c r="R41" i="18"/>
  <c r="AE41" i="18" s="1"/>
  <c r="Q41" i="18"/>
  <c r="AD41" i="18" s="1"/>
  <c r="P41" i="18"/>
  <c r="AC41" i="18" s="1"/>
  <c r="AH10" i="18"/>
  <c r="AI9" i="18"/>
  <c r="T79" i="18"/>
  <c r="AG79" i="18" s="1"/>
  <c r="P79" i="18"/>
  <c r="AC79" i="18" s="1"/>
  <c r="Z6" i="18"/>
  <c r="Y6" i="18"/>
  <c r="X6" i="18"/>
  <c r="W6" i="18"/>
  <c r="V6" i="18"/>
  <c r="U6" i="18"/>
  <c r="T6" i="18"/>
  <c r="S6" i="18"/>
  <c r="R6" i="18"/>
  <c r="Q6" i="18"/>
  <c r="P6" i="18"/>
  <c r="Z5" i="18"/>
  <c r="Y5" i="18"/>
  <c r="X5" i="18"/>
  <c r="W5" i="18"/>
  <c r="V5" i="18"/>
  <c r="U5" i="18"/>
  <c r="T5" i="18"/>
  <c r="S5" i="18"/>
  <c r="R5" i="18"/>
  <c r="Q5" i="18"/>
  <c r="P5" i="18"/>
  <c r="M58" i="17"/>
  <c r="L58" i="17"/>
  <c r="K58" i="17"/>
  <c r="J58" i="17"/>
  <c r="I58" i="17"/>
  <c r="V37" i="17" s="1"/>
  <c r="AI37" i="17" s="1"/>
  <c r="H58" i="17"/>
  <c r="G58" i="17"/>
  <c r="F58" i="17"/>
  <c r="E58" i="17"/>
  <c r="D58" i="17"/>
  <c r="C58" i="17"/>
  <c r="M57" i="17"/>
  <c r="L57" i="17"/>
  <c r="K57" i="17"/>
  <c r="J57" i="17"/>
  <c r="I57" i="17"/>
  <c r="H57" i="17"/>
  <c r="G57" i="17"/>
  <c r="F57" i="17"/>
  <c r="E57" i="17"/>
  <c r="D57" i="17"/>
  <c r="C57" i="17"/>
  <c r="M54" i="17"/>
  <c r="M59" i="17" s="1"/>
  <c r="L54" i="17"/>
  <c r="K54" i="17"/>
  <c r="J54" i="17"/>
  <c r="I54" i="17"/>
  <c r="H54" i="17"/>
  <c r="H59" i="17" s="1"/>
  <c r="G54" i="17"/>
  <c r="F54" i="17"/>
  <c r="F59" i="17" s="1"/>
  <c r="E54" i="17"/>
  <c r="E59" i="17" s="1"/>
  <c r="D54" i="17"/>
  <c r="C54" i="17"/>
  <c r="C59" i="17" s="1"/>
  <c r="M49" i="17"/>
  <c r="L49" i="17"/>
  <c r="K49" i="17"/>
  <c r="K59" i="17" s="1"/>
  <c r="J49" i="17"/>
  <c r="I49" i="17"/>
  <c r="H49" i="17"/>
  <c r="G49" i="17"/>
  <c r="F49" i="17"/>
  <c r="E49" i="17"/>
  <c r="D49" i="17"/>
  <c r="C49" i="17"/>
  <c r="M37" i="17"/>
  <c r="L37" i="17"/>
  <c r="K37" i="17"/>
  <c r="X37" i="17" s="1"/>
  <c r="AK37" i="17" s="1"/>
  <c r="J37" i="17"/>
  <c r="I37" i="17"/>
  <c r="H37" i="17"/>
  <c r="G37" i="17"/>
  <c r="F37" i="17"/>
  <c r="E37" i="17"/>
  <c r="D37" i="17"/>
  <c r="C37" i="17"/>
  <c r="M36" i="17"/>
  <c r="L36" i="17"/>
  <c r="K36" i="17"/>
  <c r="J36" i="17"/>
  <c r="I36" i="17"/>
  <c r="H36" i="17"/>
  <c r="G36" i="17"/>
  <c r="F36" i="17"/>
  <c r="E36" i="17"/>
  <c r="D36" i="17"/>
  <c r="C36" i="17"/>
  <c r="M33" i="17"/>
  <c r="L33" i="17"/>
  <c r="K33" i="17"/>
  <c r="J33" i="17"/>
  <c r="I33" i="17"/>
  <c r="I38" i="17" s="1"/>
  <c r="H33" i="17"/>
  <c r="G33" i="17"/>
  <c r="F33" i="17"/>
  <c r="F38" i="17" s="1"/>
  <c r="E33" i="17"/>
  <c r="E38" i="17" s="1"/>
  <c r="D33" i="17"/>
  <c r="C33" i="17"/>
  <c r="P33" i="17" s="1"/>
  <c r="AC33" i="17" s="1"/>
  <c r="M28" i="17"/>
  <c r="L28" i="17"/>
  <c r="K28" i="17"/>
  <c r="J28" i="17"/>
  <c r="I28" i="17"/>
  <c r="V28" i="17" s="1"/>
  <c r="AI28" i="17" s="1"/>
  <c r="H28" i="17"/>
  <c r="U28" i="17" s="1"/>
  <c r="AH28" i="17" s="1"/>
  <c r="G28" i="17"/>
  <c r="F28" i="17"/>
  <c r="E28" i="17"/>
  <c r="D28" i="17"/>
  <c r="C28" i="17"/>
  <c r="C16" i="17"/>
  <c r="D16" i="17"/>
  <c r="E16" i="17"/>
  <c r="F16" i="17"/>
  <c r="G16" i="17"/>
  <c r="H16" i="17"/>
  <c r="I16" i="17"/>
  <c r="V58" i="17" s="1"/>
  <c r="AI58" i="17" s="1"/>
  <c r="J16" i="17"/>
  <c r="K16" i="17"/>
  <c r="L16" i="17"/>
  <c r="M16" i="17"/>
  <c r="D15" i="17"/>
  <c r="E15" i="17"/>
  <c r="R57" i="17" s="1"/>
  <c r="AE57" i="17" s="1"/>
  <c r="F15" i="17"/>
  <c r="G15" i="17"/>
  <c r="T57" i="17" s="1"/>
  <c r="AG57" i="17" s="1"/>
  <c r="H15" i="17"/>
  <c r="U57" i="17" s="1"/>
  <c r="AH57" i="17" s="1"/>
  <c r="I15" i="17"/>
  <c r="V57" i="17" s="1"/>
  <c r="AI57" i="17" s="1"/>
  <c r="J15" i="17"/>
  <c r="K15" i="17"/>
  <c r="X57" i="17" s="1"/>
  <c r="AK57" i="17" s="1"/>
  <c r="L15" i="17"/>
  <c r="Y57" i="17" s="1"/>
  <c r="AL57" i="17" s="1"/>
  <c r="M15" i="17"/>
  <c r="C15" i="17"/>
  <c r="P57" i="17" s="1"/>
  <c r="AC57" i="17" s="1"/>
  <c r="M12" i="17"/>
  <c r="Z54" i="17" s="1"/>
  <c r="AM54" i="17" s="1"/>
  <c r="L12" i="17"/>
  <c r="K12" i="17"/>
  <c r="J12" i="17"/>
  <c r="W54" i="17" s="1"/>
  <c r="AJ54" i="17" s="1"/>
  <c r="I12" i="17"/>
  <c r="V54" i="17" s="1"/>
  <c r="AI54" i="17" s="1"/>
  <c r="H12" i="17"/>
  <c r="U54" i="17" s="1"/>
  <c r="AH54" i="17" s="1"/>
  <c r="G12" i="17"/>
  <c r="F12" i="17"/>
  <c r="F17" i="17" s="1"/>
  <c r="E12" i="17"/>
  <c r="E17" i="17" s="1"/>
  <c r="D12" i="17"/>
  <c r="Q54" i="17" s="1"/>
  <c r="AD54" i="17" s="1"/>
  <c r="C12" i="17"/>
  <c r="C17" i="17" s="1"/>
  <c r="D7" i="17"/>
  <c r="Q49" i="17" s="1"/>
  <c r="AD49" i="17" s="1"/>
  <c r="E7" i="17"/>
  <c r="F7" i="17"/>
  <c r="G7" i="17"/>
  <c r="G17" i="17" s="1"/>
  <c r="H7" i="17"/>
  <c r="I7" i="17"/>
  <c r="I17" i="17" s="1"/>
  <c r="J7" i="17"/>
  <c r="K7" i="17"/>
  <c r="L7" i="17"/>
  <c r="M7" i="17"/>
  <c r="C7" i="17"/>
  <c r="U37" i="17"/>
  <c r="AH37" i="17" s="1"/>
  <c r="R37" i="17"/>
  <c r="AE37" i="17" s="1"/>
  <c r="X36" i="17"/>
  <c r="AK36" i="17" s="1"/>
  <c r="V33" i="17"/>
  <c r="AI33" i="17" s="1"/>
  <c r="X32" i="17"/>
  <c r="AK32" i="17" s="1"/>
  <c r="V32" i="17"/>
  <c r="AI32" i="17" s="1"/>
  <c r="U32" i="17"/>
  <c r="AH32" i="17" s="1"/>
  <c r="T32" i="17"/>
  <c r="AG32" i="17" s="1"/>
  <c r="S32" i="17"/>
  <c r="AF32" i="17" s="1"/>
  <c r="R32" i="17"/>
  <c r="AE32" i="17" s="1"/>
  <c r="Q32" i="17"/>
  <c r="AD32" i="17" s="1"/>
  <c r="P32" i="17"/>
  <c r="AC32" i="17" s="1"/>
  <c r="Z31" i="17"/>
  <c r="AM31" i="17" s="1"/>
  <c r="X31" i="17"/>
  <c r="AK31" i="17" s="1"/>
  <c r="W31" i="17"/>
  <c r="AJ31" i="17" s="1"/>
  <c r="U31" i="17"/>
  <c r="AH31" i="17" s="1"/>
  <c r="T31" i="17"/>
  <c r="AG31" i="17" s="1"/>
  <c r="S31" i="17"/>
  <c r="AF31" i="17" s="1"/>
  <c r="R31" i="17"/>
  <c r="AE31" i="17" s="1"/>
  <c r="Q31" i="17"/>
  <c r="AD31" i="17" s="1"/>
  <c r="P31" i="17"/>
  <c r="AC31" i="17" s="1"/>
  <c r="S28" i="17"/>
  <c r="AF28" i="17" s="1"/>
  <c r="Z27" i="17"/>
  <c r="AM27" i="17" s="1"/>
  <c r="Y27" i="17"/>
  <c r="AL27" i="17" s="1"/>
  <c r="X27" i="17"/>
  <c r="AK27" i="17" s="1"/>
  <c r="W27" i="17"/>
  <c r="AJ27" i="17" s="1"/>
  <c r="V27" i="17"/>
  <c r="AI27" i="17" s="1"/>
  <c r="U27" i="17"/>
  <c r="AH27" i="17" s="1"/>
  <c r="S27" i="17"/>
  <c r="AF27" i="17" s="1"/>
  <c r="Q27" i="17"/>
  <c r="AD27" i="17" s="1"/>
  <c r="P27" i="17"/>
  <c r="AC27" i="17" s="1"/>
  <c r="Z26" i="17"/>
  <c r="AM26" i="17" s="1"/>
  <c r="Y26" i="17"/>
  <c r="AL26" i="17" s="1"/>
  <c r="X26" i="17"/>
  <c r="AK26" i="17" s="1"/>
  <c r="W26" i="17"/>
  <c r="AJ26" i="17" s="1"/>
  <c r="V26" i="17"/>
  <c r="AI26" i="17" s="1"/>
  <c r="U26" i="17"/>
  <c r="AH26" i="17" s="1"/>
  <c r="T26" i="17"/>
  <c r="AG26" i="17" s="1"/>
  <c r="R26" i="17"/>
  <c r="AE26" i="17" s="1"/>
  <c r="P26" i="17"/>
  <c r="AC26" i="17" s="1"/>
  <c r="W57" i="17"/>
  <c r="AJ57" i="17" s="1"/>
  <c r="X54" i="17"/>
  <c r="AK54" i="17" s="1"/>
  <c r="S12" i="17"/>
  <c r="AF12" i="17" s="1"/>
  <c r="W11" i="17"/>
  <c r="AJ11" i="17" s="1"/>
  <c r="Z53" i="17"/>
  <c r="AM53" i="17" s="1"/>
  <c r="Y53" i="17"/>
  <c r="AL53" i="17" s="1"/>
  <c r="X53" i="17"/>
  <c r="AK53" i="17" s="1"/>
  <c r="W53" i="17"/>
  <c r="AJ53" i="17" s="1"/>
  <c r="V53" i="17"/>
  <c r="AI53" i="17" s="1"/>
  <c r="U53" i="17"/>
  <c r="AH53" i="17" s="1"/>
  <c r="T53" i="17"/>
  <c r="AG53" i="17" s="1"/>
  <c r="S53" i="17"/>
  <c r="AF53" i="17" s="1"/>
  <c r="R53" i="17"/>
  <c r="AE53" i="17" s="1"/>
  <c r="Q53" i="17"/>
  <c r="AD53" i="17" s="1"/>
  <c r="P11" i="17"/>
  <c r="AC11" i="17" s="1"/>
  <c r="Z52" i="17"/>
  <c r="AM52" i="17" s="1"/>
  <c r="Y52" i="17"/>
  <c r="AL52" i="17" s="1"/>
  <c r="X52" i="17"/>
  <c r="AK52" i="17" s="1"/>
  <c r="W52" i="17"/>
  <c r="AJ52" i="17" s="1"/>
  <c r="V52" i="17"/>
  <c r="AI52" i="17" s="1"/>
  <c r="U52" i="17"/>
  <c r="AH52" i="17" s="1"/>
  <c r="T52" i="17"/>
  <c r="AG52" i="17" s="1"/>
  <c r="S52" i="17"/>
  <c r="AF52" i="17" s="1"/>
  <c r="R52" i="17"/>
  <c r="AE52" i="17" s="1"/>
  <c r="Q52" i="17"/>
  <c r="AD52" i="17" s="1"/>
  <c r="P52" i="17"/>
  <c r="AC52" i="17" s="1"/>
  <c r="U49" i="17"/>
  <c r="AH49" i="17" s="1"/>
  <c r="T49" i="17"/>
  <c r="AG49" i="17" s="1"/>
  <c r="S49" i="17"/>
  <c r="AF49" i="17" s="1"/>
  <c r="Z48" i="17"/>
  <c r="AM48" i="17" s="1"/>
  <c r="Y48" i="17"/>
  <c r="AL48" i="17" s="1"/>
  <c r="X48" i="17"/>
  <c r="AK48" i="17" s="1"/>
  <c r="W48" i="17"/>
  <c r="AJ48" i="17" s="1"/>
  <c r="V48" i="17"/>
  <c r="AI48" i="17" s="1"/>
  <c r="U48" i="17"/>
  <c r="AH48" i="17" s="1"/>
  <c r="T48" i="17"/>
  <c r="AG48" i="17" s="1"/>
  <c r="S48" i="17"/>
  <c r="AF48" i="17" s="1"/>
  <c r="R48" i="17"/>
  <c r="AE48" i="17" s="1"/>
  <c r="Q48" i="17"/>
  <c r="AD48" i="17" s="1"/>
  <c r="P48" i="17"/>
  <c r="AC48" i="17" s="1"/>
  <c r="Z47" i="17"/>
  <c r="AM47" i="17" s="1"/>
  <c r="Y47" i="17"/>
  <c r="AL47" i="17" s="1"/>
  <c r="X47" i="17"/>
  <c r="AK47" i="17" s="1"/>
  <c r="W47" i="17"/>
  <c r="AJ47" i="17" s="1"/>
  <c r="V47" i="17"/>
  <c r="AI47" i="17" s="1"/>
  <c r="U47" i="17"/>
  <c r="AH47" i="17" s="1"/>
  <c r="T47" i="17"/>
  <c r="AG47" i="17" s="1"/>
  <c r="S47" i="17"/>
  <c r="AF47" i="17" s="1"/>
  <c r="R47" i="17"/>
  <c r="AE47" i="17" s="1"/>
  <c r="Q47" i="17"/>
  <c r="AD47" i="17" s="1"/>
  <c r="P47" i="17"/>
  <c r="AC47" i="17" s="1"/>
  <c r="C41" i="16"/>
  <c r="D41" i="16"/>
  <c r="E41" i="16"/>
  <c r="F41" i="16"/>
  <c r="G41" i="16"/>
  <c r="H41" i="16"/>
  <c r="I41" i="16"/>
  <c r="J41" i="16"/>
  <c r="K41" i="16"/>
  <c r="L41" i="16"/>
  <c r="M41" i="16"/>
  <c r="C42" i="16"/>
  <c r="D42" i="16"/>
  <c r="E42" i="16"/>
  <c r="F42" i="16"/>
  <c r="G42" i="16"/>
  <c r="H42" i="16"/>
  <c r="I42" i="16"/>
  <c r="J42" i="16"/>
  <c r="K42" i="16"/>
  <c r="L42" i="16"/>
  <c r="M42" i="16"/>
  <c r="C43" i="16"/>
  <c r="D43" i="16"/>
  <c r="E43" i="16"/>
  <c r="F43" i="16"/>
  <c r="G43" i="16"/>
  <c r="H43" i="16"/>
  <c r="I43" i="16"/>
  <c r="J43" i="16"/>
  <c r="K43" i="16"/>
  <c r="L43" i="16"/>
  <c r="M43" i="16"/>
  <c r="C44" i="16"/>
  <c r="D44" i="16"/>
  <c r="E44" i="16"/>
  <c r="F44" i="16"/>
  <c r="G44" i="16"/>
  <c r="H44" i="16"/>
  <c r="I44" i="16"/>
  <c r="J44" i="16"/>
  <c r="K44" i="16"/>
  <c r="L44" i="16"/>
  <c r="M44" i="16"/>
  <c r="C45" i="16"/>
  <c r="D45" i="16"/>
  <c r="E45" i="16"/>
  <c r="F45" i="16"/>
  <c r="G45" i="16"/>
  <c r="H45" i="16"/>
  <c r="I45" i="16"/>
  <c r="J45" i="16"/>
  <c r="K45" i="16"/>
  <c r="L45" i="16"/>
  <c r="M45" i="16"/>
  <c r="C46" i="16"/>
  <c r="D46" i="16"/>
  <c r="E46" i="16"/>
  <c r="F46" i="16"/>
  <c r="G46" i="16"/>
  <c r="H46" i="16"/>
  <c r="I46" i="16"/>
  <c r="J46" i="16"/>
  <c r="K46" i="16"/>
  <c r="L46" i="16"/>
  <c r="M46" i="16"/>
  <c r="C47" i="16"/>
  <c r="D47" i="16"/>
  <c r="E47" i="16"/>
  <c r="F47" i="16"/>
  <c r="G47" i="16"/>
  <c r="H47" i="16"/>
  <c r="I47" i="16"/>
  <c r="J47" i="16"/>
  <c r="K47" i="16"/>
  <c r="L47" i="16"/>
  <c r="M47" i="16"/>
  <c r="C48" i="16"/>
  <c r="D48" i="16"/>
  <c r="E48" i="16"/>
  <c r="I48" i="16"/>
  <c r="K48" i="16"/>
  <c r="L48" i="16"/>
  <c r="M48" i="16"/>
  <c r="C49" i="16"/>
  <c r="D49" i="16"/>
  <c r="E49" i="16"/>
  <c r="F49" i="16"/>
  <c r="G49" i="16"/>
  <c r="H49" i="16"/>
  <c r="J49" i="16"/>
  <c r="K49" i="16"/>
  <c r="L49" i="16"/>
  <c r="M49" i="16"/>
  <c r="C50" i="16"/>
  <c r="D50" i="16"/>
  <c r="E50" i="16"/>
  <c r="F50" i="16"/>
  <c r="G50" i="16"/>
  <c r="H50" i="16"/>
  <c r="K50" i="16"/>
  <c r="L50" i="16"/>
  <c r="D40" i="16"/>
  <c r="E40" i="16"/>
  <c r="F40" i="16"/>
  <c r="G40" i="16"/>
  <c r="H40" i="16"/>
  <c r="I40" i="16"/>
  <c r="J40" i="16"/>
  <c r="K40" i="16"/>
  <c r="L40" i="16"/>
  <c r="M40" i="16"/>
  <c r="C23" i="16"/>
  <c r="D23" i="16"/>
  <c r="E23" i="16"/>
  <c r="F23" i="16"/>
  <c r="G23" i="16"/>
  <c r="H23" i="16"/>
  <c r="I23" i="16"/>
  <c r="J23" i="16"/>
  <c r="K23" i="16"/>
  <c r="L23" i="16"/>
  <c r="M23" i="16"/>
  <c r="C24" i="16"/>
  <c r="D24" i="16"/>
  <c r="E24" i="16"/>
  <c r="F24" i="16"/>
  <c r="G24" i="16"/>
  <c r="H24" i="16"/>
  <c r="I24" i="16"/>
  <c r="J24" i="16"/>
  <c r="K24" i="16"/>
  <c r="L24" i="16"/>
  <c r="M24" i="16"/>
  <c r="Z24" i="16" s="1"/>
  <c r="AM24" i="16" s="1"/>
  <c r="C25" i="16"/>
  <c r="D25" i="16"/>
  <c r="E25" i="16"/>
  <c r="F25" i="16"/>
  <c r="G25" i="16"/>
  <c r="H25" i="16"/>
  <c r="I25" i="16"/>
  <c r="V25" i="16" s="1"/>
  <c r="AI25" i="16" s="1"/>
  <c r="J25" i="16"/>
  <c r="K25" i="16"/>
  <c r="L25" i="16"/>
  <c r="M25" i="16"/>
  <c r="C26" i="16"/>
  <c r="D26" i="16"/>
  <c r="E26" i="16"/>
  <c r="F26" i="16"/>
  <c r="G26" i="16"/>
  <c r="H26" i="16"/>
  <c r="I26" i="16"/>
  <c r="J26" i="16"/>
  <c r="K26" i="16"/>
  <c r="L26" i="16"/>
  <c r="M26" i="16"/>
  <c r="C27" i="16"/>
  <c r="P27" i="16" s="1"/>
  <c r="AC27" i="16" s="1"/>
  <c r="D27" i="16"/>
  <c r="E27" i="16"/>
  <c r="F27" i="16"/>
  <c r="G27" i="16"/>
  <c r="H27" i="16"/>
  <c r="I27" i="16"/>
  <c r="J27" i="16"/>
  <c r="K27" i="16"/>
  <c r="L27" i="16"/>
  <c r="M27" i="16"/>
  <c r="C28" i="16"/>
  <c r="D28" i="16"/>
  <c r="E28" i="16"/>
  <c r="F28" i="16"/>
  <c r="G28" i="16"/>
  <c r="H28" i="16"/>
  <c r="I28" i="16"/>
  <c r="J28" i="16"/>
  <c r="K28" i="16"/>
  <c r="L28" i="16"/>
  <c r="M28" i="16"/>
  <c r="C29" i="16"/>
  <c r="D29" i="16"/>
  <c r="E29" i="16"/>
  <c r="F29" i="16"/>
  <c r="G29" i="16"/>
  <c r="H29" i="16"/>
  <c r="I29" i="16"/>
  <c r="J29" i="16"/>
  <c r="K29" i="16"/>
  <c r="L29" i="16"/>
  <c r="M29" i="16"/>
  <c r="C30" i="16"/>
  <c r="D30" i="16"/>
  <c r="Q30" i="16" s="1"/>
  <c r="AD30" i="16" s="1"/>
  <c r="E30" i="16"/>
  <c r="F30" i="16"/>
  <c r="G30" i="16"/>
  <c r="I30" i="16"/>
  <c r="K30" i="16"/>
  <c r="L30" i="16"/>
  <c r="M30" i="16"/>
  <c r="C31" i="16"/>
  <c r="D31" i="16"/>
  <c r="E31" i="16"/>
  <c r="F31" i="16"/>
  <c r="G31" i="16"/>
  <c r="H31" i="16"/>
  <c r="I31" i="16"/>
  <c r="J31" i="16"/>
  <c r="K31" i="16"/>
  <c r="L31" i="16"/>
  <c r="M31" i="16"/>
  <c r="C32" i="16"/>
  <c r="D32" i="16"/>
  <c r="E32" i="16"/>
  <c r="F32" i="16"/>
  <c r="G32" i="16"/>
  <c r="H32" i="16"/>
  <c r="I32" i="16"/>
  <c r="J32" i="16"/>
  <c r="L32" i="16"/>
  <c r="Y32" i="16" s="1"/>
  <c r="AL32" i="16" s="1"/>
  <c r="M32" i="16"/>
  <c r="D22" i="16"/>
  <c r="E22" i="16"/>
  <c r="F22" i="16"/>
  <c r="G22" i="16"/>
  <c r="H22" i="16"/>
  <c r="I22" i="16"/>
  <c r="J22" i="16"/>
  <c r="W22" i="16" s="1"/>
  <c r="AJ22" i="16" s="1"/>
  <c r="K22" i="16"/>
  <c r="L22" i="16"/>
  <c r="M22" i="16"/>
  <c r="C40" i="16"/>
  <c r="C22" i="16"/>
  <c r="C5" i="16"/>
  <c r="D5" i="16"/>
  <c r="E5" i="16"/>
  <c r="F5" i="16"/>
  <c r="S5" i="16" s="1"/>
  <c r="AF5" i="16" s="1"/>
  <c r="G5" i="16"/>
  <c r="T41" i="16" s="1"/>
  <c r="AG41" i="16" s="1"/>
  <c r="H5" i="16"/>
  <c r="I5" i="16"/>
  <c r="V41" i="16" s="1"/>
  <c r="AI41" i="16" s="1"/>
  <c r="J5" i="16"/>
  <c r="K5" i="16"/>
  <c r="L5" i="16"/>
  <c r="M5" i="16"/>
  <c r="C6" i="16"/>
  <c r="D6" i="16"/>
  <c r="E6" i="16"/>
  <c r="F6" i="16"/>
  <c r="G6" i="16"/>
  <c r="H6" i="16"/>
  <c r="U42" i="16" s="1"/>
  <c r="AH42" i="16" s="1"/>
  <c r="I6" i="16"/>
  <c r="J6" i="16"/>
  <c r="W42" i="16" s="1"/>
  <c r="AJ42" i="16" s="1"/>
  <c r="K6" i="16"/>
  <c r="L6" i="16"/>
  <c r="M6" i="16"/>
  <c r="Z42" i="16" s="1"/>
  <c r="AM42" i="16" s="1"/>
  <c r="C7" i="16"/>
  <c r="P7" i="16" s="1"/>
  <c r="AC7" i="16" s="1"/>
  <c r="D7" i="16"/>
  <c r="E7" i="16"/>
  <c r="R43" i="16" s="1"/>
  <c r="AE43" i="16" s="1"/>
  <c r="F7" i="16"/>
  <c r="G7" i="16"/>
  <c r="H7" i="16"/>
  <c r="I7" i="16"/>
  <c r="V43" i="16" s="1"/>
  <c r="AI43" i="16" s="1"/>
  <c r="J7" i="16"/>
  <c r="W43" i="16" s="1"/>
  <c r="AJ43" i="16" s="1"/>
  <c r="K7" i="16"/>
  <c r="X43" i="16" s="1"/>
  <c r="AK43" i="16" s="1"/>
  <c r="L7" i="16"/>
  <c r="Y7" i="16" s="1"/>
  <c r="AL7" i="16" s="1"/>
  <c r="M7" i="16"/>
  <c r="C8" i="16"/>
  <c r="D8" i="16"/>
  <c r="E8" i="16"/>
  <c r="F8" i="16"/>
  <c r="G8" i="16"/>
  <c r="H8" i="16"/>
  <c r="I8" i="16"/>
  <c r="J8" i="16"/>
  <c r="W44" i="16" s="1"/>
  <c r="AJ44" i="16" s="1"/>
  <c r="K8" i="16"/>
  <c r="L8" i="16"/>
  <c r="Y44" i="16" s="1"/>
  <c r="AL44" i="16" s="1"/>
  <c r="M8" i="16"/>
  <c r="C9" i="16"/>
  <c r="D9" i="16"/>
  <c r="E9" i="16"/>
  <c r="F9" i="16"/>
  <c r="G9" i="16"/>
  <c r="H9" i="16"/>
  <c r="I9" i="16"/>
  <c r="J9" i="16"/>
  <c r="K9" i="16"/>
  <c r="X45" i="16" s="1"/>
  <c r="AK45" i="16" s="1"/>
  <c r="L9" i="16"/>
  <c r="M9" i="16"/>
  <c r="Z45" i="16" s="1"/>
  <c r="AM45" i="16" s="1"/>
  <c r="C10" i="16"/>
  <c r="P10" i="16" s="1"/>
  <c r="AC10" i="16" s="1"/>
  <c r="D10" i="16"/>
  <c r="E10" i="16"/>
  <c r="F10" i="16"/>
  <c r="S46" i="16" s="1"/>
  <c r="AF46" i="16" s="1"/>
  <c r="G10" i="16"/>
  <c r="H10" i="16"/>
  <c r="U46" i="16" s="1"/>
  <c r="AH46" i="16" s="1"/>
  <c r="I10" i="16"/>
  <c r="J10" i="16"/>
  <c r="K10" i="16"/>
  <c r="L10" i="16"/>
  <c r="Y46" i="16" s="1"/>
  <c r="AL46" i="16" s="1"/>
  <c r="M10" i="16"/>
  <c r="C11" i="16"/>
  <c r="P47" i="16" s="1"/>
  <c r="AC47" i="16" s="1"/>
  <c r="D11" i="16"/>
  <c r="E11" i="16"/>
  <c r="F11" i="16"/>
  <c r="G11" i="16"/>
  <c r="T47" i="16" s="1"/>
  <c r="AG47" i="16" s="1"/>
  <c r="H11" i="16"/>
  <c r="I11" i="16"/>
  <c r="V47" i="16" s="1"/>
  <c r="AI47" i="16" s="1"/>
  <c r="J11" i="16"/>
  <c r="K11" i="16"/>
  <c r="L11" i="16"/>
  <c r="Y11" i="16" s="1"/>
  <c r="AL11" i="16" s="1"/>
  <c r="M11" i="16"/>
  <c r="C12" i="16"/>
  <c r="D12" i="16"/>
  <c r="Q48" i="16" s="1"/>
  <c r="AD48" i="16" s="1"/>
  <c r="E12" i="16"/>
  <c r="F12" i="16"/>
  <c r="G12" i="16"/>
  <c r="I12" i="16"/>
  <c r="V48" i="16" s="1"/>
  <c r="AI48" i="16" s="1"/>
  <c r="K12" i="16"/>
  <c r="L12" i="16"/>
  <c r="M12" i="16"/>
  <c r="C13" i="16"/>
  <c r="P49" i="16" s="1"/>
  <c r="AC49" i="16" s="1"/>
  <c r="D13" i="16"/>
  <c r="E13" i="16"/>
  <c r="R49" i="16" s="1"/>
  <c r="AE49" i="16" s="1"/>
  <c r="F13" i="16"/>
  <c r="G13" i="16"/>
  <c r="H13" i="16"/>
  <c r="I13" i="16"/>
  <c r="J13" i="16"/>
  <c r="K13" i="16"/>
  <c r="M13" i="16"/>
  <c r="C14" i="16"/>
  <c r="D14" i="16"/>
  <c r="Q50" i="16" s="1"/>
  <c r="AD50" i="16" s="1"/>
  <c r="E14" i="16"/>
  <c r="R50" i="16" s="1"/>
  <c r="AE50" i="16" s="1"/>
  <c r="F14" i="16"/>
  <c r="S50" i="16" s="1"/>
  <c r="AF50" i="16" s="1"/>
  <c r="G14" i="16"/>
  <c r="H14" i="16"/>
  <c r="I14" i="16"/>
  <c r="J14" i="16"/>
  <c r="L14" i="16"/>
  <c r="M14" i="16"/>
  <c r="D4" i="16"/>
  <c r="E4" i="16"/>
  <c r="F4" i="16"/>
  <c r="G4" i="16"/>
  <c r="H4" i="16"/>
  <c r="U40" i="16" s="1"/>
  <c r="AH40" i="16" s="1"/>
  <c r="I4" i="16"/>
  <c r="J4" i="16"/>
  <c r="K4" i="16"/>
  <c r="L4" i="16"/>
  <c r="M4" i="16"/>
  <c r="Z40" i="16" s="1"/>
  <c r="AM40" i="16" s="1"/>
  <c r="C4" i="16"/>
  <c r="X31" i="16"/>
  <c r="AK31" i="16" s="1"/>
  <c r="R31" i="16"/>
  <c r="AE31" i="16" s="1"/>
  <c r="V29" i="16"/>
  <c r="AI29" i="16" s="1"/>
  <c r="T29" i="16"/>
  <c r="AG29" i="16" s="1"/>
  <c r="U28" i="16"/>
  <c r="AH28" i="16" s="1"/>
  <c r="R27" i="16"/>
  <c r="AE27" i="16" s="1"/>
  <c r="S26" i="16"/>
  <c r="AF26" i="16" s="1"/>
  <c r="X25" i="16"/>
  <c r="AK25" i="16" s="1"/>
  <c r="R25" i="16"/>
  <c r="AE25" i="16" s="1"/>
  <c r="W24" i="16"/>
  <c r="AJ24" i="16" s="1"/>
  <c r="U24" i="16"/>
  <c r="AH24" i="16" s="1"/>
  <c r="Q24" i="16"/>
  <c r="AD24" i="16" s="1"/>
  <c r="P23" i="16"/>
  <c r="AC23" i="16" s="1"/>
  <c r="X48" i="16"/>
  <c r="AK48" i="16" s="1"/>
  <c r="W47" i="16"/>
  <c r="AJ47" i="16" s="1"/>
  <c r="W46" i="16"/>
  <c r="AJ46" i="16" s="1"/>
  <c r="T46" i="16"/>
  <c r="AG46" i="16" s="1"/>
  <c r="T45" i="16"/>
  <c r="AG45" i="16" s="1"/>
  <c r="S45" i="16"/>
  <c r="AF45" i="16" s="1"/>
  <c r="S44" i="16"/>
  <c r="AF44" i="16" s="1"/>
  <c r="R44" i="16"/>
  <c r="AE44" i="16" s="1"/>
  <c r="S43" i="16"/>
  <c r="AF43" i="16" s="1"/>
  <c r="Q43" i="16"/>
  <c r="AD43" i="16" s="1"/>
  <c r="R42" i="16"/>
  <c r="AE42" i="16" s="1"/>
  <c r="Q42" i="16"/>
  <c r="AD42" i="16" s="1"/>
  <c r="S61" i="18" l="1"/>
  <c r="AF61" i="18" s="1"/>
  <c r="J17" i="17"/>
  <c r="R59" i="17"/>
  <c r="AE59" i="17" s="1"/>
  <c r="T58" i="17"/>
  <c r="AG58" i="17" s="1"/>
  <c r="T54" i="17"/>
  <c r="AG54" i="17" s="1"/>
  <c r="D17" i="17"/>
  <c r="W58" i="17"/>
  <c r="AJ58" i="17" s="1"/>
  <c r="L38" i="17"/>
  <c r="Y28" i="17"/>
  <c r="AL28" i="17" s="1"/>
  <c r="M17" i="17"/>
  <c r="L17" i="17"/>
  <c r="Y17" i="17" s="1"/>
  <c r="AL17" i="17" s="1"/>
  <c r="K17" i="17"/>
  <c r="X59" i="17" s="1"/>
  <c r="AK59" i="17" s="1"/>
  <c r="Y54" i="17"/>
  <c r="AL54" i="17" s="1"/>
  <c r="Y15" i="17"/>
  <c r="AL15" i="17" s="1"/>
  <c r="H17" i="17"/>
  <c r="V49" i="17"/>
  <c r="AI49" i="17" s="1"/>
  <c r="R16" i="17"/>
  <c r="AE16" i="17" s="1"/>
  <c r="U59" i="17"/>
  <c r="AH59" i="17" s="1"/>
  <c r="T16" i="17"/>
  <c r="AG16" i="17" s="1"/>
  <c r="S59" i="17"/>
  <c r="AF59" i="17" s="1"/>
  <c r="Y58" i="17"/>
  <c r="AL58" i="17" s="1"/>
  <c r="P58" i="17"/>
  <c r="AC58" i="17" s="1"/>
  <c r="Z49" i="17"/>
  <c r="AM49" i="17" s="1"/>
  <c r="Q58" i="17"/>
  <c r="AD58" i="17" s="1"/>
  <c r="S12" i="16"/>
  <c r="AF12" i="16" s="1"/>
  <c r="Z43" i="16"/>
  <c r="AM43" i="16" s="1"/>
  <c r="X41" i="16"/>
  <c r="AK41" i="16" s="1"/>
  <c r="X11" i="18"/>
  <c r="V16" i="18"/>
  <c r="AI16" i="18" s="1"/>
  <c r="Q16" i="18"/>
  <c r="AD16" i="18" s="1"/>
  <c r="S11" i="18"/>
  <c r="AF11" i="18" s="1"/>
  <c r="P16" i="18"/>
  <c r="AC16" i="18" s="1"/>
  <c r="T11" i="18"/>
  <c r="AG11" i="18" s="1"/>
  <c r="W11" i="18"/>
  <c r="AJ11" i="18" s="1"/>
  <c r="P25" i="18"/>
  <c r="AC25" i="18" s="1"/>
  <c r="Z11" i="18"/>
  <c r="AM11" i="18" s="1"/>
  <c r="R16" i="18"/>
  <c r="AE16" i="18" s="1"/>
  <c r="R11" i="18"/>
  <c r="AE11" i="18" s="1"/>
  <c r="X25" i="18"/>
  <c r="AK25" i="18" s="1"/>
  <c r="Q49" i="16"/>
  <c r="AD49" i="16" s="1"/>
  <c r="X44" i="16"/>
  <c r="AK44" i="16" s="1"/>
  <c r="V42" i="16"/>
  <c r="AI42" i="16" s="1"/>
  <c r="U41" i="16"/>
  <c r="AH41" i="16" s="1"/>
  <c r="Y10" i="16"/>
  <c r="AL10" i="16" s="1"/>
  <c r="S40" i="16"/>
  <c r="AF40" i="16" s="1"/>
  <c r="Q40" i="16"/>
  <c r="AD40" i="16" s="1"/>
  <c r="Z49" i="16"/>
  <c r="AM49" i="16" s="1"/>
  <c r="Y48" i="16"/>
  <c r="AL48" i="16" s="1"/>
  <c r="X47" i="16"/>
  <c r="AK47" i="16" s="1"/>
  <c r="V45" i="16"/>
  <c r="AI45" i="16" s="1"/>
  <c r="U44" i="16"/>
  <c r="AH44" i="16" s="1"/>
  <c r="T43" i="16"/>
  <c r="AG43" i="16" s="1"/>
  <c r="S42" i="16"/>
  <c r="AF42" i="16" s="1"/>
  <c r="R41" i="16"/>
  <c r="AE41" i="16" s="1"/>
  <c r="V46" i="16"/>
  <c r="AI46" i="16" s="1"/>
  <c r="U45" i="16"/>
  <c r="AH45" i="16" s="1"/>
  <c r="T44" i="16"/>
  <c r="AG44" i="16" s="1"/>
  <c r="Q41" i="16"/>
  <c r="AD41" i="16" s="1"/>
  <c r="P40" i="16"/>
  <c r="AC40" i="16" s="1"/>
  <c r="U49" i="16"/>
  <c r="AH49" i="16" s="1"/>
  <c r="S47" i="16"/>
  <c r="AF47" i="16" s="1"/>
  <c r="Q27" i="16"/>
  <c r="AD27" i="16" s="1"/>
  <c r="P44" i="16"/>
  <c r="AC44" i="16" s="1"/>
  <c r="Y41" i="16"/>
  <c r="AL41" i="16" s="1"/>
  <c r="AI18" i="18"/>
  <c r="AJ19" i="18"/>
  <c r="AJ18" i="18"/>
  <c r="AK19" i="18"/>
  <c r="AK18" i="18"/>
  <c r="AL19" i="18"/>
  <c r="AI19" i="18"/>
  <c r="AL18" i="18"/>
  <c r="AM19" i="18"/>
  <c r="AH18" i="18"/>
  <c r="AD10" i="18"/>
  <c r="AM18" i="18"/>
  <c r="AC19" i="18"/>
  <c r="AC18" i="18"/>
  <c r="AD19" i="18"/>
  <c r="AD18" i="18"/>
  <c r="AE19" i="18"/>
  <c r="AE18" i="18"/>
  <c r="AF19" i="18"/>
  <c r="AF18" i="18"/>
  <c r="AG19" i="18"/>
  <c r="Y16" i="18"/>
  <c r="AL16" i="18" s="1"/>
  <c r="AG18" i="18"/>
  <c r="AH19" i="18"/>
  <c r="AE5" i="18"/>
  <c r="AF5" i="18"/>
  <c r="AG6" i="18"/>
  <c r="Y11" i="18"/>
  <c r="AL11" i="18" s="1"/>
  <c r="AF9" i="18"/>
  <c r="AG13" i="18"/>
  <c r="AH14" i="18"/>
  <c r="AI15" i="18"/>
  <c r="AG14" i="18"/>
  <c r="AG5" i="18"/>
  <c r="AH6" i="18"/>
  <c r="T16" i="18"/>
  <c r="AG16" i="18" s="1"/>
  <c r="AG9" i="18"/>
  <c r="AH13" i="18"/>
  <c r="AI14" i="18"/>
  <c r="AJ15" i="18"/>
  <c r="AH5" i="18"/>
  <c r="AI6" i="18"/>
  <c r="AF10" i="18"/>
  <c r="AI13" i="18"/>
  <c r="AJ14" i="18"/>
  <c r="AK15" i="18"/>
  <c r="AF6" i="18"/>
  <c r="AH15" i="18"/>
  <c r="AI5" i="18"/>
  <c r="AJ6" i="18"/>
  <c r="AJ13" i="18"/>
  <c r="AK14" i="18"/>
  <c r="AL15" i="18"/>
  <c r="AJ5" i="18"/>
  <c r="AK6" i="18"/>
  <c r="AJ9" i="18"/>
  <c r="AK10" i="18"/>
  <c r="AK13" i="18"/>
  <c r="AL14" i="18"/>
  <c r="AM15" i="18"/>
  <c r="AK5" i="18"/>
  <c r="AL6" i="18"/>
  <c r="AK9" i="18"/>
  <c r="AL10" i="18"/>
  <c r="AL13" i="18"/>
  <c r="AM14" i="18"/>
  <c r="AL5" i="18"/>
  <c r="AM6" i="18"/>
  <c r="AL9" i="18"/>
  <c r="AM10" i="18"/>
  <c r="AM13" i="18"/>
  <c r="AC15" i="18"/>
  <c r="AM5" i="18"/>
  <c r="Z16" i="18"/>
  <c r="AM16" i="18" s="1"/>
  <c r="AM9" i="18"/>
  <c r="AC14" i="18"/>
  <c r="AD15" i="18"/>
  <c r="AC6" i="18"/>
  <c r="AC10" i="18"/>
  <c r="AC13" i="18"/>
  <c r="AD14" i="18"/>
  <c r="AE15" i="18"/>
  <c r="AC5" i="18"/>
  <c r="AD6" i="18"/>
  <c r="AC9" i="18"/>
  <c r="AD13" i="18"/>
  <c r="AE14" i="18"/>
  <c r="AF15" i="18"/>
  <c r="AF13" i="18"/>
  <c r="AD5" i="18"/>
  <c r="AE6" i="18"/>
  <c r="AE9" i="18"/>
  <c r="AE10" i="18"/>
  <c r="AE13" i="18"/>
  <c r="AF14" i="18"/>
  <c r="AG15" i="18"/>
  <c r="AH25" i="18"/>
  <c r="P88" i="18"/>
  <c r="AC88" i="18" s="1"/>
  <c r="AM27" i="18"/>
  <c r="AC29" i="18"/>
  <c r="AD31" i="18"/>
  <c r="AE32" i="18"/>
  <c r="AG25" i="18"/>
  <c r="Q88" i="18"/>
  <c r="AD88" i="18" s="1"/>
  <c r="R61" i="18"/>
  <c r="AE61" i="18" s="1"/>
  <c r="AL23" i="18"/>
  <c r="AM24" i="18"/>
  <c r="AC28" i="18"/>
  <c r="AD29" i="18"/>
  <c r="AE31" i="18"/>
  <c r="AF32" i="18"/>
  <c r="R88" i="18"/>
  <c r="AE88" i="18" s="1"/>
  <c r="AD28" i="18"/>
  <c r="AG32" i="18"/>
  <c r="R25" i="18"/>
  <c r="S88" i="18"/>
  <c r="AF88" i="18" s="1"/>
  <c r="AC24" i="18"/>
  <c r="AD27" i="18"/>
  <c r="AE28" i="18"/>
  <c r="AF29" i="18"/>
  <c r="AG31" i="18"/>
  <c r="AH32" i="18"/>
  <c r="AF25" i="18"/>
  <c r="AE29" i="18"/>
  <c r="AD25" i="18"/>
  <c r="T88" i="18"/>
  <c r="AG88" i="18" s="1"/>
  <c r="AC23" i="18"/>
  <c r="AD24" i="18"/>
  <c r="AE27" i="18"/>
  <c r="AF28" i="18"/>
  <c r="AG29" i="18"/>
  <c r="AH31" i="18"/>
  <c r="AI32" i="18"/>
  <c r="AK23" i="18"/>
  <c r="U88" i="18"/>
  <c r="AH88" i="18" s="1"/>
  <c r="AD23" i="18"/>
  <c r="AE24" i="18"/>
  <c r="AF27" i="18"/>
  <c r="AG28" i="18"/>
  <c r="AI31" i="18"/>
  <c r="AJ32" i="18"/>
  <c r="V88" i="18"/>
  <c r="AI88" i="18" s="1"/>
  <c r="AE23" i="18"/>
  <c r="AF24" i="18"/>
  <c r="AG27" i="18"/>
  <c r="AJ31" i="18"/>
  <c r="AK32" i="18"/>
  <c r="AM23" i="18"/>
  <c r="Z25" i="18"/>
  <c r="W88" i="18"/>
  <c r="AJ88" i="18" s="1"/>
  <c r="X61" i="18"/>
  <c r="AK61" i="18" s="1"/>
  <c r="AF23" i="18"/>
  <c r="AG24" i="18"/>
  <c r="AH27" i="18"/>
  <c r="AI28" i="18"/>
  <c r="AJ29" i="18"/>
  <c r="AK31" i="18"/>
  <c r="AL32" i="18"/>
  <c r="AF31" i="18"/>
  <c r="AL25" i="18"/>
  <c r="X88" i="18"/>
  <c r="AK88" i="18" s="1"/>
  <c r="AG23" i="18"/>
  <c r="AH24" i="18"/>
  <c r="AI27" i="18"/>
  <c r="AJ28" i="18"/>
  <c r="AK29" i="18"/>
  <c r="AL31" i="18"/>
  <c r="AM32" i="18"/>
  <c r="AC27" i="18"/>
  <c r="Y88" i="18"/>
  <c r="AL88" i="18" s="1"/>
  <c r="AH23" i="18"/>
  <c r="AI24" i="18"/>
  <c r="AJ27" i="18"/>
  <c r="AK28" i="18"/>
  <c r="AL29" i="18"/>
  <c r="AM31" i="18"/>
  <c r="AL24" i="18"/>
  <c r="Z88" i="18"/>
  <c r="AM88" i="18" s="1"/>
  <c r="AI23" i="18"/>
  <c r="AJ24" i="18"/>
  <c r="AK27" i="18"/>
  <c r="AM29" i="18"/>
  <c r="AC32" i="18"/>
  <c r="AJ23" i="18"/>
  <c r="AK24" i="18"/>
  <c r="AL27" i="18"/>
  <c r="AM28" i="18"/>
  <c r="AC31" i="18"/>
  <c r="AD32" i="18"/>
  <c r="W20" i="18"/>
  <c r="AJ20" i="18" s="1"/>
  <c r="U20" i="18"/>
  <c r="AH20" i="18" s="1"/>
  <c r="X20" i="18"/>
  <c r="Q20" i="18"/>
  <c r="W52" i="18"/>
  <c r="AJ52" i="18" s="1"/>
  <c r="Y52" i="18"/>
  <c r="AL52" i="18" s="1"/>
  <c r="Z20" i="18"/>
  <c r="Y20" i="18"/>
  <c r="U11" i="18"/>
  <c r="AH11" i="18" s="1"/>
  <c r="V52" i="18"/>
  <c r="AI52" i="18" s="1"/>
  <c r="V11" i="18"/>
  <c r="AI11" i="18" s="1"/>
  <c r="W25" i="18"/>
  <c r="X16" i="18"/>
  <c r="AK16" i="18" s="1"/>
  <c r="V25" i="18"/>
  <c r="P52" i="18"/>
  <c r="AC52" i="18" s="1"/>
  <c r="W16" i="18"/>
  <c r="AJ16" i="18" s="1"/>
  <c r="T20" i="18"/>
  <c r="T61" i="18"/>
  <c r="AG61" i="18" s="1"/>
  <c r="S20" i="18"/>
  <c r="S97" i="18"/>
  <c r="AF97" i="18" s="1"/>
  <c r="U16" i="18"/>
  <c r="AH16" i="18" s="1"/>
  <c r="R20" i="18"/>
  <c r="P11" i="18"/>
  <c r="AC11" i="18" s="1"/>
  <c r="Q11" i="18"/>
  <c r="AD11" i="18" s="1"/>
  <c r="T52" i="18"/>
  <c r="AG52" i="18" s="1"/>
  <c r="Z61" i="18"/>
  <c r="AM61" i="18" s="1"/>
  <c r="Q61" i="18"/>
  <c r="AD61" i="18" s="1"/>
  <c r="Z52" i="18"/>
  <c r="AM52" i="18" s="1"/>
  <c r="U52" i="18"/>
  <c r="AH52" i="18" s="1"/>
  <c r="Q52" i="18"/>
  <c r="AD52" i="18" s="1"/>
  <c r="R52" i="18"/>
  <c r="AE52" i="18" s="1"/>
  <c r="S52" i="18"/>
  <c r="AF52" i="18" s="1"/>
  <c r="X52" i="18"/>
  <c r="AK52" i="18" s="1"/>
  <c r="V61" i="18"/>
  <c r="AI61" i="18" s="1"/>
  <c r="P61" i="18"/>
  <c r="AC61" i="18" s="1"/>
  <c r="P20" i="18"/>
  <c r="V20" i="18"/>
  <c r="Z56" i="18"/>
  <c r="AM56" i="18" s="1"/>
  <c r="W61" i="18"/>
  <c r="AJ61" i="18" s="1"/>
  <c r="Y83" i="18"/>
  <c r="AL83" i="18" s="1"/>
  <c r="U43" i="18"/>
  <c r="AH43" i="18" s="1"/>
  <c r="Y103" i="18"/>
  <c r="AL103" i="18" s="1"/>
  <c r="Z79" i="18"/>
  <c r="AM79" i="18" s="1"/>
  <c r="Q83" i="18"/>
  <c r="AD83" i="18" s="1"/>
  <c r="R103" i="18"/>
  <c r="AE103" i="18" s="1"/>
  <c r="W43" i="18"/>
  <c r="AJ43" i="18" s="1"/>
  <c r="Z103" i="18"/>
  <c r="AM103" i="18" s="1"/>
  <c r="R79" i="18"/>
  <c r="AE79" i="18" s="1"/>
  <c r="U83" i="18"/>
  <c r="AH83" i="18" s="1"/>
  <c r="V103" i="18"/>
  <c r="AI103" i="18" s="1"/>
  <c r="W83" i="18"/>
  <c r="AJ83" i="18" s="1"/>
  <c r="X103" i="18"/>
  <c r="AK103" i="18" s="1"/>
  <c r="P103" i="18"/>
  <c r="AC103" i="18" s="1"/>
  <c r="Y79" i="18"/>
  <c r="AL79" i="18" s="1"/>
  <c r="P83" i="18"/>
  <c r="AC83" i="18" s="1"/>
  <c r="Q103" i="18"/>
  <c r="AD103" i="18" s="1"/>
  <c r="V97" i="18"/>
  <c r="AI97" i="18" s="1"/>
  <c r="X43" i="18"/>
  <c r="AK43" i="18" s="1"/>
  <c r="R97" i="18"/>
  <c r="AE97" i="18" s="1"/>
  <c r="X79" i="18"/>
  <c r="AK79" i="18" s="1"/>
  <c r="V7" i="18"/>
  <c r="S87" i="18"/>
  <c r="AF87" i="18" s="1"/>
  <c r="V92" i="18"/>
  <c r="AI92" i="18" s="1"/>
  <c r="T97" i="18"/>
  <c r="AG97" i="18" s="1"/>
  <c r="P47" i="18"/>
  <c r="AC47" i="18" s="1"/>
  <c r="Q47" i="18"/>
  <c r="AD47" i="18" s="1"/>
  <c r="V43" i="18"/>
  <c r="AI43" i="18" s="1"/>
  <c r="R47" i="18"/>
  <c r="AE47" i="18" s="1"/>
  <c r="P101" i="18"/>
  <c r="AC101" i="18" s="1"/>
  <c r="T87" i="18"/>
  <c r="AG87" i="18" s="1"/>
  <c r="W7" i="18"/>
  <c r="Z43" i="18"/>
  <c r="AM43" i="18" s="1"/>
  <c r="S103" i="18"/>
  <c r="AF103" i="18" s="1"/>
  <c r="S83" i="18"/>
  <c r="AF83" i="18" s="1"/>
  <c r="T103" i="18"/>
  <c r="AG103" i="18" s="1"/>
  <c r="V79" i="18"/>
  <c r="AI79" i="18" s="1"/>
  <c r="R7" i="18"/>
  <c r="Q43" i="18"/>
  <c r="AD43" i="18" s="1"/>
  <c r="U97" i="18"/>
  <c r="AH97" i="18" s="1"/>
  <c r="S7" i="18"/>
  <c r="Z47" i="18"/>
  <c r="AM47" i="18" s="1"/>
  <c r="R101" i="18"/>
  <c r="AE101" i="18" s="1"/>
  <c r="P43" i="18"/>
  <c r="AC43" i="18" s="1"/>
  <c r="R43" i="18"/>
  <c r="AE43" i="18" s="1"/>
  <c r="W87" i="18"/>
  <c r="AJ87" i="18" s="1"/>
  <c r="Z92" i="18"/>
  <c r="AM92" i="18" s="1"/>
  <c r="X97" i="18"/>
  <c r="AK97" i="18" s="1"/>
  <c r="U101" i="18"/>
  <c r="Q79" i="18"/>
  <c r="AD79" i="18" s="1"/>
  <c r="W103" i="18"/>
  <c r="AJ103" i="18" s="1"/>
  <c r="X87" i="18"/>
  <c r="AK87" i="18" s="1"/>
  <c r="Y97" i="18"/>
  <c r="AL97" i="18" s="1"/>
  <c r="V101" i="18"/>
  <c r="AI101" i="18" s="1"/>
  <c r="X7" i="18"/>
  <c r="Y87" i="18"/>
  <c r="AL87" i="18" s="1"/>
  <c r="P92" i="18"/>
  <c r="AC92" i="18" s="1"/>
  <c r="R92" i="18"/>
  <c r="AE92" i="18" s="1"/>
  <c r="Z97" i="18"/>
  <c r="AM97" i="18" s="1"/>
  <c r="T92" i="18"/>
  <c r="AG92" i="18" s="1"/>
  <c r="P97" i="18"/>
  <c r="AC97" i="18" s="1"/>
  <c r="X101" i="18"/>
  <c r="AK101" i="18" s="1"/>
  <c r="T43" i="18"/>
  <c r="AG43" i="18" s="1"/>
  <c r="Y43" i="18"/>
  <c r="AL43" i="18" s="1"/>
  <c r="P87" i="18"/>
  <c r="AC87" i="18" s="1"/>
  <c r="W92" i="18"/>
  <c r="AJ92" i="18" s="1"/>
  <c r="Q97" i="18"/>
  <c r="AD97" i="18" s="1"/>
  <c r="Y101" i="18"/>
  <c r="AL101" i="18" s="1"/>
  <c r="X47" i="18"/>
  <c r="AK47" i="18" s="1"/>
  <c r="Q87" i="18"/>
  <c r="AD87" i="18" s="1"/>
  <c r="S92" i="18"/>
  <c r="AF92" i="18" s="1"/>
  <c r="Z101" i="18"/>
  <c r="AM101" i="18" s="1"/>
  <c r="Y47" i="18"/>
  <c r="AL47" i="18" s="1"/>
  <c r="R87" i="18"/>
  <c r="AE87" i="18" s="1"/>
  <c r="Z87" i="18"/>
  <c r="AM87" i="18" s="1"/>
  <c r="U92" i="18"/>
  <c r="AH92" i="18" s="1"/>
  <c r="Q101" i="18"/>
  <c r="AD101" i="18" s="1"/>
  <c r="W101" i="18"/>
  <c r="AJ101" i="18" s="1"/>
  <c r="S43" i="18"/>
  <c r="AF43" i="18" s="1"/>
  <c r="U87" i="18"/>
  <c r="AH87" i="18" s="1"/>
  <c r="X92" i="18"/>
  <c r="AK92" i="18" s="1"/>
  <c r="S101" i="18"/>
  <c r="AF101" i="18" s="1"/>
  <c r="V87" i="18"/>
  <c r="AI87" i="18" s="1"/>
  <c r="Y92" i="18"/>
  <c r="AL92" i="18" s="1"/>
  <c r="W97" i="18"/>
  <c r="AJ97" i="18" s="1"/>
  <c r="Y7" i="18"/>
  <c r="S47" i="18"/>
  <c r="AF47" i="18" s="1"/>
  <c r="W79" i="18"/>
  <c r="AJ79" i="18" s="1"/>
  <c r="R83" i="18"/>
  <c r="AE83" i="18" s="1"/>
  <c r="U103" i="18"/>
  <c r="AH103" i="18" s="1"/>
  <c r="Z7" i="18"/>
  <c r="T47" i="18"/>
  <c r="AG47" i="18" s="1"/>
  <c r="U47" i="18"/>
  <c r="AH47" i="18" s="1"/>
  <c r="T83" i="18"/>
  <c r="AG83" i="18" s="1"/>
  <c r="P7" i="18"/>
  <c r="V47" i="18"/>
  <c r="AI47" i="18" s="1"/>
  <c r="Q7" i="18"/>
  <c r="AK11" i="18"/>
  <c r="W47" i="18"/>
  <c r="AJ47" i="18" s="1"/>
  <c r="V83" i="18"/>
  <c r="AI83" i="18" s="1"/>
  <c r="X83" i="18"/>
  <c r="AK83" i="18" s="1"/>
  <c r="T7" i="18"/>
  <c r="U7" i="18"/>
  <c r="Z83" i="18"/>
  <c r="AM83" i="18" s="1"/>
  <c r="Y49" i="17"/>
  <c r="AL49" i="17" s="1"/>
  <c r="W28" i="17"/>
  <c r="AJ28" i="17" s="1"/>
  <c r="Y36" i="17"/>
  <c r="AL36" i="17" s="1"/>
  <c r="Z37" i="17"/>
  <c r="AM37" i="17" s="1"/>
  <c r="D59" i="17"/>
  <c r="Q59" i="17" s="1"/>
  <c r="AD59" i="17" s="1"/>
  <c r="Q28" i="17"/>
  <c r="AD28" i="17" s="1"/>
  <c r="I59" i="17"/>
  <c r="R49" i="17"/>
  <c r="AE49" i="17" s="1"/>
  <c r="R28" i="17"/>
  <c r="AE28" i="17" s="1"/>
  <c r="J59" i="17"/>
  <c r="W59" i="17" s="1"/>
  <c r="AJ59" i="17" s="1"/>
  <c r="S57" i="17"/>
  <c r="AF57" i="17" s="1"/>
  <c r="G59" i="17"/>
  <c r="R38" i="17"/>
  <c r="AE38" i="17" s="1"/>
  <c r="S36" i="17"/>
  <c r="AF36" i="17" s="1"/>
  <c r="R54" i="17"/>
  <c r="AE54" i="17" s="1"/>
  <c r="S38" i="17"/>
  <c r="AF38" i="17" s="1"/>
  <c r="T36" i="17"/>
  <c r="AG36" i="17" s="1"/>
  <c r="X58" i="17"/>
  <c r="AK58" i="17" s="1"/>
  <c r="W37" i="17"/>
  <c r="AJ37" i="17" s="1"/>
  <c r="U58" i="17"/>
  <c r="AH58" i="17" s="1"/>
  <c r="Y37" i="17"/>
  <c r="AL37" i="17" s="1"/>
  <c r="T37" i="17"/>
  <c r="AG37" i="17" s="1"/>
  <c r="D38" i="17"/>
  <c r="H38" i="17"/>
  <c r="U17" i="17" s="1"/>
  <c r="AH17" i="17" s="1"/>
  <c r="J38" i="17"/>
  <c r="W17" i="17" s="1"/>
  <c r="AJ17" i="17" s="1"/>
  <c r="K38" i="17"/>
  <c r="M38" i="17"/>
  <c r="Q33" i="17"/>
  <c r="AD33" i="17" s="1"/>
  <c r="R33" i="17"/>
  <c r="AE33" i="17" s="1"/>
  <c r="S33" i="17"/>
  <c r="AF33" i="17" s="1"/>
  <c r="V38" i="17"/>
  <c r="AI38" i="17" s="1"/>
  <c r="V59" i="17"/>
  <c r="AI59" i="17" s="1"/>
  <c r="X49" i="17"/>
  <c r="AK49" i="17" s="1"/>
  <c r="W49" i="17"/>
  <c r="AJ49" i="17" s="1"/>
  <c r="P36" i="17"/>
  <c r="AC36" i="17" s="1"/>
  <c r="X28" i="17"/>
  <c r="AK28" i="17" s="1"/>
  <c r="P59" i="17"/>
  <c r="AC59" i="17" s="1"/>
  <c r="P28" i="17"/>
  <c r="AC28" i="17" s="1"/>
  <c r="Q57" i="17"/>
  <c r="AD57" i="17" s="1"/>
  <c r="Z58" i="17"/>
  <c r="AM58" i="17" s="1"/>
  <c r="Z59" i="17"/>
  <c r="AM59" i="17" s="1"/>
  <c r="Y33" i="17"/>
  <c r="AL33" i="17" s="1"/>
  <c r="L59" i="17"/>
  <c r="Y59" i="17" s="1"/>
  <c r="AL59" i="17" s="1"/>
  <c r="P54" i="17"/>
  <c r="AC54" i="17" s="1"/>
  <c r="Z57" i="17"/>
  <c r="AM57" i="17" s="1"/>
  <c r="T28" i="17"/>
  <c r="AG28" i="17" s="1"/>
  <c r="V36" i="17"/>
  <c r="AI36" i="17" s="1"/>
  <c r="S16" i="17"/>
  <c r="AF16" i="17" s="1"/>
  <c r="C38" i="17"/>
  <c r="P38" i="17" s="1"/>
  <c r="AC38" i="17" s="1"/>
  <c r="Z28" i="17"/>
  <c r="AM28" i="17" s="1"/>
  <c r="G38" i="17"/>
  <c r="T17" i="17" s="1"/>
  <c r="AG17" i="17" s="1"/>
  <c r="U33" i="17"/>
  <c r="AH33" i="17" s="1"/>
  <c r="W33" i="17"/>
  <c r="AJ33" i="17" s="1"/>
  <c r="P7" i="17"/>
  <c r="AC7" i="17" s="1"/>
  <c r="T59" i="17"/>
  <c r="AG59" i="17" s="1"/>
  <c r="Q12" i="17"/>
  <c r="AD12" i="17" s="1"/>
  <c r="Q5" i="17"/>
  <c r="AD5" i="17" s="1"/>
  <c r="X12" i="17"/>
  <c r="AK12" i="17" s="1"/>
  <c r="T5" i="17"/>
  <c r="AG5" i="17" s="1"/>
  <c r="Q6" i="17"/>
  <c r="AD6" i="17" s="1"/>
  <c r="P37" i="17"/>
  <c r="AC37" i="17" s="1"/>
  <c r="R36" i="17"/>
  <c r="AE36" i="17" s="1"/>
  <c r="S37" i="17"/>
  <c r="AF37" i="17" s="1"/>
  <c r="Q15" i="17"/>
  <c r="AD15" i="17" s="1"/>
  <c r="Q16" i="17"/>
  <c r="AD16" i="17" s="1"/>
  <c r="V31" i="17"/>
  <c r="AI31" i="17" s="1"/>
  <c r="W32" i="17"/>
  <c r="AJ32" i="17" s="1"/>
  <c r="W36" i="17"/>
  <c r="AJ36" i="17" s="1"/>
  <c r="W6" i="17"/>
  <c r="AJ6" i="17" s="1"/>
  <c r="Q26" i="17"/>
  <c r="AD26" i="17" s="1"/>
  <c r="R27" i="17"/>
  <c r="AE27" i="17" s="1"/>
  <c r="Y31" i="17"/>
  <c r="AL31" i="17" s="1"/>
  <c r="Y32" i="17"/>
  <c r="AL32" i="17" s="1"/>
  <c r="X6" i="17"/>
  <c r="AK6" i="17" s="1"/>
  <c r="Z7" i="17"/>
  <c r="AM7" i="17" s="1"/>
  <c r="Z32" i="17"/>
  <c r="AM32" i="17" s="1"/>
  <c r="Z33" i="17"/>
  <c r="AM33" i="17" s="1"/>
  <c r="S26" i="17"/>
  <c r="AF26" i="17" s="1"/>
  <c r="T27" i="17"/>
  <c r="AG27" i="17" s="1"/>
  <c r="Q10" i="17"/>
  <c r="AD10" i="17" s="1"/>
  <c r="T11" i="17"/>
  <c r="AG11" i="17" s="1"/>
  <c r="Q36" i="17"/>
  <c r="AD36" i="17" s="1"/>
  <c r="Q38" i="17"/>
  <c r="AD38" i="17" s="1"/>
  <c r="T15" i="17"/>
  <c r="AG15" i="17" s="1"/>
  <c r="T33" i="17"/>
  <c r="AG33" i="17" s="1"/>
  <c r="T6" i="17"/>
  <c r="AG6" i="17" s="1"/>
  <c r="S17" i="17"/>
  <c r="AF17" i="17" s="1"/>
  <c r="V6" i="17"/>
  <c r="AI6" i="17" s="1"/>
  <c r="Q11" i="17"/>
  <c r="AD11" i="17" s="1"/>
  <c r="W15" i="17"/>
  <c r="AJ15" i="17" s="1"/>
  <c r="W7" i="17"/>
  <c r="AJ7" i="17" s="1"/>
  <c r="Z15" i="17"/>
  <c r="AM15" i="17" s="1"/>
  <c r="S5" i="17"/>
  <c r="AF5" i="17" s="1"/>
  <c r="Z6" i="17"/>
  <c r="AM6" i="17" s="1"/>
  <c r="Y11" i="17"/>
  <c r="AL11" i="17" s="1"/>
  <c r="P12" i="17"/>
  <c r="AC12" i="17" s="1"/>
  <c r="P16" i="17"/>
  <c r="AC16" i="17" s="1"/>
  <c r="R58" i="17"/>
  <c r="AE58" i="17" s="1"/>
  <c r="S58" i="17"/>
  <c r="AF58" i="17" s="1"/>
  <c r="U5" i="17"/>
  <c r="AH5" i="17" s="1"/>
  <c r="R12" i="17"/>
  <c r="AE12" i="17" s="1"/>
  <c r="U36" i="17"/>
  <c r="AH36" i="17" s="1"/>
  <c r="W5" i="17"/>
  <c r="AJ5" i="17" s="1"/>
  <c r="Q7" i="17"/>
  <c r="AD7" i="17" s="1"/>
  <c r="T10" i="17"/>
  <c r="AG10" i="17" s="1"/>
  <c r="T12" i="17"/>
  <c r="AG12" i="17" s="1"/>
  <c r="Z5" i="17"/>
  <c r="AM5" i="17" s="1"/>
  <c r="T7" i="17"/>
  <c r="AG7" i="17" s="1"/>
  <c r="V10" i="17"/>
  <c r="AI10" i="17" s="1"/>
  <c r="W12" i="17"/>
  <c r="AJ12" i="17" s="1"/>
  <c r="W16" i="17"/>
  <c r="AJ16" i="17" s="1"/>
  <c r="U7" i="17"/>
  <c r="AH7" i="17" s="1"/>
  <c r="W10" i="17"/>
  <c r="AJ10" i="17" s="1"/>
  <c r="Z16" i="17"/>
  <c r="AM16" i="17" s="1"/>
  <c r="X33" i="17"/>
  <c r="AK33" i="17" s="1"/>
  <c r="P49" i="17"/>
  <c r="AC49" i="17" s="1"/>
  <c r="X10" i="17"/>
  <c r="AK10" i="17" s="1"/>
  <c r="Z12" i="17"/>
  <c r="AM12" i="17" s="1"/>
  <c r="R6" i="17"/>
  <c r="AE6" i="17" s="1"/>
  <c r="Y7" i="17"/>
  <c r="AL7" i="17" s="1"/>
  <c r="Z10" i="17"/>
  <c r="AM10" i="17" s="1"/>
  <c r="Z36" i="17"/>
  <c r="AM36" i="17" s="1"/>
  <c r="R5" i="17"/>
  <c r="AE5" i="17" s="1"/>
  <c r="U6" i="17"/>
  <c r="AH6" i="17" s="1"/>
  <c r="X7" i="17"/>
  <c r="AK7" i="17" s="1"/>
  <c r="U10" i="17"/>
  <c r="AH10" i="17" s="1"/>
  <c r="X11" i="17"/>
  <c r="AK11" i="17" s="1"/>
  <c r="X15" i="17"/>
  <c r="AK15" i="17" s="1"/>
  <c r="R17" i="17"/>
  <c r="AE17" i="17" s="1"/>
  <c r="P53" i="17"/>
  <c r="AC53" i="17" s="1"/>
  <c r="Z11" i="17"/>
  <c r="AM11" i="17" s="1"/>
  <c r="S54" i="17"/>
  <c r="AF54" i="17" s="1"/>
  <c r="V5" i="17"/>
  <c r="AI5" i="17" s="1"/>
  <c r="Y6" i="17"/>
  <c r="AL6" i="17" s="1"/>
  <c r="Y10" i="17"/>
  <c r="AL10" i="17" s="1"/>
  <c r="P15" i="17"/>
  <c r="AC15" i="17" s="1"/>
  <c r="V17" i="17"/>
  <c r="AI17" i="17" s="1"/>
  <c r="Q37" i="17"/>
  <c r="AD37" i="17" s="1"/>
  <c r="X5" i="17"/>
  <c r="AK5" i="17" s="1"/>
  <c r="R7" i="17"/>
  <c r="AE7" i="17" s="1"/>
  <c r="R11" i="17"/>
  <c r="AE11" i="17" s="1"/>
  <c r="U12" i="17"/>
  <c r="AH12" i="17" s="1"/>
  <c r="R15" i="17"/>
  <c r="AE15" i="17" s="1"/>
  <c r="U16" i="17"/>
  <c r="AH16" i="17" s="1"/>
  <c r="Y5" i="17"/>
  <c r="AL5" i="17" s="1"/>
  <c r="P6" i="17"/>
  <c r="AC6" i="17" s="1"/>
  <c r="S7" i="17"/>
  <c r="AF7" i="17" s="1"/>
  <c r="P10" i="17"/>
  <c r="AC10" i="17" s="1"/>
  <c r="S11" i="17"/>
  <c r="AF11" i="17" s="1"/>
  <c r="V12" i="17"/>
  <c r="AI12" i="17" s="1"/>
  <c r="S15" i="17"/>
  <c r="AF15" i="17" s="1"/>
  <c r="V16" i="17"/>
  <c r="AI16" i="17" s="1"/>
  <c r="R10" i="17"/>
  <c r="AE10" i="17" s="1"/>
  <c r="U11" i="17"/>
  <c r="AH11" i="17" s="1"/>
  <c r="U15" i="17"/>
  <c r="AH15" i="17" s="1"/>
  <c r="X16" i="17"/>
  <c r="AK16" i="17" s="1"/>
  <c r="P5" i="17"/>
  <c r="AC5" i="17" s="1"/>
  <c r="S6" i="17"/>
  <c r="AF6" i="17" s="1"/>
  <c r="V7" i="17"/>
  <c r="AI7" i="17" s="1"/>
  <c r="S10" i="17"/>
  <c r="AF10" i="17" s="1"/>
  <c r="V11" i="17"/>
  <c r="AI11" i="17" s="1"/>
  <c r="Y12" i="17"/>
  <c r="AL12" i="17" s="1"/>
  <c r="V15" i="17"/>
  <c r="AI15" i="17" s="1"/>
  <c r="Y16" i="17"/>
  <c r="AL16" i="17" s="1"/>
  <c r="Q45" i="16"/>
  <c r="AD45" i="16" s="1"/>
  <c r="Y23" i="16"/>
  <c r="AL23" i="16" s="1"/>
  <c r="U31" i="16"/>
  <c r="AH31" i="16" s="1"/>
  <c r="S22" i="16"/>
  <c r="AF22" i="16" s="1"/>
  <c r="X40" i="16"/>
  <c r="AK40" i="16" s="1"/>
  <c r="X22" i="16"/>
  <c r="AK22" i="16" s="1"/>
  <c r="T40" i="16"/>
  <c r="AG40" i="16" s="1"/>
  <c r="P22" i="16"/>
  <c r="AC22" i="16" s="1"/>
  <c r="Q23" i="16"/>
  <c r="AD23" i="16" s="1"/>
  <c r="R24" i="16"/>
  <c r="AE24" i="16" s="1"/>
  <c r="S25" i="16"/>
  <c r="AF25" i="16" s="1"/>
  <c r="T26" i="16"/>
  <c r="AG26" i="16" s="1"/>
  <c r="U27" i="16"/>
  <c r="AH27" i="16" s="1"/>
  <c r="V28" i="16"/>
  <c r="AI28" i="16" s="1"/>
  <c r="W29" i="16"/>
  <c r="AJ29" i="16" s="1"/>
  <c r="X30" i="16"/>
  <c r="AK30" i="16" s="1"/>
  <c r="Y31" i="16"/>
  <c r="AL31" i="16" s="1"/>
  <c r="Z11" i="16"/>
  <c r="AM11" i="16" s="1"/>
  <c r="P8" i="16"/>
  <c r="AC8" i="16" s="1"/>
  <c r="Q9" i="16"/>
  <c r="AD9" i="16" s="1"/>
  <c r="R22" i="16"/>
  <c r="AE22" i="16" s="1"/>
  <c r="U25" i="16"/>
  <c r="AH25" i="16" s="1"/>
  <c r="V26" i="16"/>
  <c r="AI26" i="16" s="1"/>
  <c r="T22" i="16"/>
  <c r="AG22" i="16" s="1"/>
  <c r="U23" i="16"/>
  <c r="AH23" i="16" s="1"/>
  <c r="V24" i="16"/>
  <c r="AI24" i="16" s="1"/>
  <c r="W25" i="16"/>
  <c r="AJ25" i="16" s="1"/>
  <c r="X26" i="16"/>
  <c r="AK26" i="16" s="1"/>
  <c r="Y27" i="16"/>
  <c r="AL27" i="16" s="1"/>
  <c r="Z28" i="16"/>
  <c r="AM28" i="16" s="1"/>
  <c r="P30" i="16"/>
  <c r="AC30" i="16" s="1"/>
  <c r="Q31" i="16"/>
  <c r="AD31" i="16" s="1"/>
  <c r="R32" i="16"/>
  <c r="AE32" i="16" s="1"/>
  <c r="U47" i="16"/>
  <c r="AH47" i="16" s="1"/>
  <c r="V22" i="16"/>
  <c r="AI22" i="16" s="1"/>
  <c r="R30" i="16"/>
  <c r="AE30" i="16" s="1"/>
  <c r="X4" i="16"/>
  <c r="AK4" i="16" s="1"/>
  <c r="V14" i="16"/>
  <c r="AI14" i="16" s="1"/>
  <c r="P41" i="16"/>
  <c r="AC41" i="16" s="1"/>
  <c r="V5" i="16"/>
  <c r="AI5" i="16" s="1"/>
  <c r="R6" i="16"/>
  <c r="AE6" i="16" s="1"/>
  <c r="S7" i="16"/>
  <c r="AF7" i="16" s="1"/>
  <c r="Y45" i="16"/>
  <c r="AL45" i="16" s="1"/>
  <c r="W49" i="16"/>
  <c r="AJ49" i="16" s="1"/>
  <c r="S4" i="16"/>
  <c r="AF4" i="16" s="1"/>
  <c r="W45" i="16"/>
  <c r="AJ45" i="16" s="1"/>
  <c r="P42" i="16"/>
  <c r="AC42" i="16" s="1"/>
  <c r="W7" i="16"/>
  <c r="AJ7" i="16" s="1"/>
  <c r="Z46" i="16"/>
  <c r="AM46" i="16" s="1"/>
  <c r="X49" i="16"/>
  <c r="AK49" i="16" s="1"/>
  <c r="Y50" i="16"/>
  <c r="AL50" i="16" s="1"/>
  <c r="Z22" i="16"/>
  <c r="AM22" i="16" s="1"/>
  <c r="Q25" i="16"/>
  <c r="AD25" i="16" s="1"/>
  <c r="R26" i="16"/>
  <c r="AE26" i="16" s="1"/>
  <c r="T28" i="16"/>
  <c r="AG28" i="16" s="1"/>
  <c r="U29" i="16"/>
  <c r="AH29" i="16" s="1"/>
  <c r="V30" i="16"/>
  <c r="AI30" i="16" s="1"/>
  <c r="W31" i="16"/>
  <c r="AJ31" i="16" s="1"/>
  <c r="S41" i="16"/>
  <c r="AF41" i="16" s="1"/>
  <c r="P48" i="16"/>
  <c r="AC48" i="16" s="1"/>
  <c r="V12" i="16"/>
  <c r="AI12" i="16" s="1"/>
  <c r="Q22" i="16"/>
  <c r="AD22" i="16" s="1"/>
  <c r="R23" i="16"/>
  <c r="AE23" i="16" s="1"/>
  <c r="S24" i="16"/>
  <c r="AF24" i="16" s="1"/>
  <c r="T25" i="16"/>
  <c r="AG25" i="16" s="1"/>
  <c r="U26" i="16"/>
  <c r="AH26" i="16" s="1"/>
  <c r="V27" i="16"/>
  <c r="AI27" i="16" s="1"/>
  <c r="X29" i="16"/>
  <c r="AK29" i="16" s="1"/>
  <c r="Z31" i="16"/>
  <c r="AM31" i="16" s="1"/>
  <c r="T50" i="16"/>
  <c r="AG50" i="16" s="1"/>
  <c r="Q5" i="16"/>
  <c r="AD5" i="16" s="1"/>
  <c r="Y42" i="16"/>
  <c r="AL42" i="16" s="1"/>
  <c r="Y43" i="16"/>
  <c r="AL43" i="16" s="1"/>
  <c r="Q47" i="16"/>
  <c r="AD47" i="16" s="1"/>
  <c r="P12" i="16"/>
  <c r="AC12" i="16" s="1"/>
  <c r="T24" i="16"/>
  <c r="AG24" i="16" s="1"/>
  <c r="T31" i="16"/>
  <c r="AG31" i="16" s="1"/>
  <c r="T32" i="16"/>
  <c r="AG32" i="16" s="1"/>
  <c r="U32" i="16"/>
  <c r="AH32" i="16" s="1"/>
  <c r="Z44" i="16"/>
  <c r="AM44" i="16" s="1"/>
  <c r="R48" i="16"/>
  <c r="AE48" i="16" s="1"/>
  <c r="X12" i="16"/>
  <c r="AK12" i="16" s="1"/>
  <c r="U13" i="16"/>
  <c r="AH13" i="16" s="1"/>
  <c r="W23" i="16"/>
  <c r="AJ23" i="16" s="1"/>
  <c r="X23" i="16"/>
  <c r="AK23" i="16" s="1"/>
  <c r="X24" i="16"/>
  <c r="AK24" i="16" s="1"/>
  <c r="W27" i="16"/>
  <c r="AJ27" i="16" s="1"/>
  <c r="W40" i="16"/>
  <c r="AJ40" i="16" s="1"/>
  <c r="X8" i="16"/>
  <c r="AK8" i="16" s="1"/>
  <c r="P50" i="16"/>
  <c r="AC50" i="16" s="1"/>
  <c r="Y14" i="16"/>
  <c r="AL14" i="16" s="1"/>
  <c r="Y24" i="16"/>
  <c r="AL24" i="16" s="1"/>
  <c r="Y25" i="16"/>
  <c r="AL25" i="16" s="1"/>
  <c r="X27" i="16"/>
  <c r="AK27" i="16" s="1"/>
  <c r="X28" i="16"/>
  <c r="AK28" i="16" s="1"/>
  <c r="Y29" i="16"/>
  <c r="AL29" i="16" s="1"/>
  <c r="V40" i="16"/>
  <c r="AI40" i="16" s="1"/>
  <c r="Q8" i="16"/>
  <c r="AD8" i="16" s="1"/>
  <c r="P45" i="16"/>
  <c r="AC45" i="16" s="1"/>
  <c r="U9" i="16"/>
  <c r="AH9" i="16" s="1"/>
  <c r="X46" i="16"/>
  <c r="AK46" i="16" s="1"/>
  <c r="Z25" i="16"/>
  <c r="AM25" i="16" s="1"/>
  <c r="Z26" i="16"/>
  <c r="AM26" i="16" s="1"/>
  <c r="Y28" i="16"/>
  <c r="AL28" i="16" s="1"/>
  <c r="Z30" i="16"/>
  <c r="AM30" i="16" s="1"/>
  <c r="T42" i="16"/>
  <c r="AG42" i="16" s="1"/>
  <c r="V9" i="16"/>
  <c r="AI9" i="16" s="1"/>
  <c r="S49" i="16"/>
  <c r="AF49" i="16" s="1"/>
  <c r="P4" i="16"/>
  <c r="AC4" i="16" s="1"/>
  <c r="W41" i="16"/>
  <c r="AJ41" i="16" s="1"/>
  <c r="U43" i="16"/>
  <c r="AH43" i="16" s="1"/>
  <c r="Y9" i="16"/>
  <c r="AL9" i="16" s="1"/>
  <c r="Y47" i="16"/>
  <c r="AL47" i="16" s="1"/>
  <c r="P26" i="16"/>
  <c r="AC26" i="16" s="1"/>
  <c r="P29" i="16"/>
  <c r="AC29" i="16" s="1"/>
  <c r="P31" i="16"/>
  <c r="AC31" i="16" s="1"/>
  <c r="P32" i="16"/>
  <c r="AC32" i="16" s="1"/>
  <c r="Q29" i="16"/>
  <c r="AD29" i="16" s="1"/>
  <c r="U11" i="16"/>
  <c r="AH11" i="16" s="1"/>
  <c r="Q28" i="16"/>
  <c r="AD28" i="16" s="1"/>
  <c r="P46" i="16"/>
  <c r="AC46" i="16" s="1"/>
  <c r="R40" i="16"/>
  <c r="AE40" i="16" s="1"/>
  <c r="Z4" i="16"/>
  <c r="AM4" i="16" s="1"/>
  <c r="X42" i="16"/>
  <c r="AK42" i="16" s="1"/>
  <c r="V44" i="16"/>
  <c r="AI44" i="16" s="1"/>
  <c r="Q46" i="16"/>
  <c r="AD46" i="16" s="1"/>
  <c r="W11" i="16"/>
  <c r="AJ11" i="16" s="1"/>
  <c r="Z48" i="16"/>
  <c r="AM48" i="16" s="1"/>
  <c r="S23" i="16"/>
  <c r="AF23" i="16" s="1"/>
  <c r="R10" i="16"/>
  <c r="AE10" i="16" s="1"/>
  <c r="S29" i="16"/>
  <c r="AF29" i="16" s="1"/>
  <c r="S31" i="16"/>
  <c r="AF31" i="16" s="1"/>
  <c r="S32" i="16"/>
  <c r="AF32" i="16" s="1"/>
  <c r="Z41" i="16"/>
  <c r="AM41" i="16" s="1"/>
  <c r="U7" i="16"/>
  <c r="AH7" i="16" s="1"/>
  <c r="R45" i="16"/>
  <c r="AE45" i="16" s="1"/>
  <c r="R12" i="16"/>
  <c r="AE12" i="16" s="1"/>
  <c r="T14" i="16"/>
  <c r="AG14" i="16" s="1"/>
  <c r="Z23" i="16"/>
  <c r="AM23" i="16" s="1"/>
  <c r="Q26" i="16"/>
  <c r="AD26" i="16" s="1"/>
  <c r="Z27" i="16"/>
  <c r="AM27" i="16" s="1"/>
  <c r="Q32" i="16"/>
  <c r="AD32" i="16" s="1"/>
  <c r="U5" i="16"/>
  <c r="AH5" i="16" s="1"/>
  <c r="R8" i="16"/>
  <c r="AE8" i="16" s="1"/>
  <c r="T10" i="16"/>
  <c r="AG10" i="16" s="1"/>
  <c r="Z12" i="16"/>
  <c r="AM12" i="16" s="1"/>
  <c r="U50" i="16"/>
  <c r="AH50" i="16" s="1"/>
  <c r="S8" i="16"/>
  <c r="AF8" i="16" s="1"/>
  <c r="R46" i="16"/>
  <c r="AE46" i="16" s="1"/>
  <c r="V10" i="16"/>
  <c r="AI10" i="16" s="1"/>
  <c r="Q13" i="16"/>
  <c r="AD13" i="16" s="1"/>
  <c r="U22" i="16"/>
  <c r="AH22" i="16" s="1"/>
  <c r="S27" i="16"/>
  <c r="AF27" i="16" s="1"/>
  <c r="P28" i="16"/>
  <c r="AC28" i="16" s="1"/>
  <c r="Y30" i="16"/>
  <c r="AL30" i="16" s="1"/>
  <c r="Y40" i="16"/>
  <c r="AL40" i="16" s="1"/>
  <c r="Y5" i="16"/>
  <c r="AL5" i="16" s="1"/>
  <c r="P6" i="16"/>
  <c r="AC6" i="16" s="1"/>
  <c r="V8" i="16"/>
  <c r="AI8" i="16" s="1"/>
  <c r="X10" i="16"/>
  <c r="AK10" i="16" s="1"/>
  <c r="S13" i="16"/>
  <c r="AF13" i="16" s="1"/>
  <c r="T23" i="16"/>
  <c r="AG23" i="16" s="1"/>
  <c r="P24" i="16"/>
  <c r="AC24" i="16" s="1"/>
  <c r="W26" i="16"/>
  <c r="AJ26" i="16" s="1"/>
  <c r="R28" i="16"/>
  <c r="AE28" i="16" s="1"/>
  <c r="R4" i="16"/>
  <c r="AE4" i="16" s="1"/>
  <c r="T6" i="16"/>
  <c r="AG6" i="16" s="1"/>
  <c r="Z8" i="16"/>
  <c r="AM8" i="16" s="1"/>
  <c r="S11" i="16"/>
  <c r="AF11" i="16" s="1"/>
  <c r="V13" i="16"/>
  <c r="AI13" i="16" s="1"/>
  <c r="V23" i="16"/>
  <c r="AI23" i="16" s="1"/>
  <c r="Y26" i="16"/>
  <c r="AL26" i="16" s="1"/>
  <c r="S28" i="16"/>
  <c r="AF28" i="16" s="1"/>
  <c r="Y22" i="16"/>
  <c r="AL22" i="16" s="1"/>
  <c r="P25" i="16"/>
  <c r="AC25" i="16" s="1"/>
  <c r="R29" i="16"/>
  <c r="AE29" i="16" s="1"/>
  <c r="V6" i="16"/>
  <c r="AI6" i="16" s="1"/>
  <c r="V4" i="16"/>
  <c r="AI4" i="16" s="1"/>
  <c r="X6" i="16"/>
  <c r="AK6" i="16" s="1"/>
  <c r="S9" i="16"/>
  <c r="AF9" i="16" s="1"/>
  <c r="T49" i="16"/>
  <c r="AG49" i="16" s="1"/>
  <c r="P14" i="16"/>
  <c r="AC14" i="16" s="1"/>
  <c r="P43" i="16"/>
  <c r="AC43" i="16" s="1"/>
  <c r="R47" i="16"/>
  <c r="AE47" i="16" s="1"/>
  <c r="R14" i="16"/>
  <c r="AE14" i="16" s="1"/>
  <c r="Y4" i="16"/>
  <c r="AL4" i="16" s="1"/>
  <c r="P5" i="16"/>
  <c r="AC5" i="16" s="1"/>
  <c r="S6" i="16"/>
  <c r="AF6" i="16" s="1"/>
  <c r="V7" i="16"/>
  <c r="AI7" i="16" s="1"/>
  <c r="Y8" i="16"/>
  <c r="AL8" i="16" s="1"/>
  <c r="P9" i="16"/>
  <c r="AC9" i="16" s="1"/>
  <c r="S10" i="16"/>
  <c r="AF10" i="16" s="1"/>
  <c r="V11" i="16"/>
  <c r="AI11" i="16" s="1"/>
  <c r="Y12" i="16"/>
  <c r="AL12" i="16" s="1"/>
  <c r="P13" i="16"/>
  <c r="AC13" i="16" s="1"/>
  <c r="S14" i="16"/>
  <c r="AF14" i="16" s="1"/>
  <c r="R5" i="16"/>
  <c r="AE5" i="16" s="1"/>
  <c r="U6" i="16"/>
  <c r="AH6" i="16" s="1"/>
  <c r="X7" i="16"/>
  <c r="AK7" i="16" s="1"/>
  <c r="R9" i="16"/>
  <c r="AE9" i="16" s="1"/>
  <c r="U10" i="16"/>
  <c r="AH10" i="16" s="1"/>
  <c r="X11" i="16"/>
  <c r="AK11" i="16" s="1"/>
  <c r="R13" i="16"/>
  <c r="AE13" i="16" s="1"/>
  <c r="U14" i="16"/>
  <c r="AH14" i="16" s="1"/>
  <c r="Q4" i="16"/>
  <c r="AD4" i="16" s="1"/>
  <c r="T5" i="16"/>
  <c r="AG5" i="16" s="1"/>
  <c r="W6" i="16"/>
  <c r="AJ6" i="16" s="1"/>
  <c r="Z7" i="16"/>
  <c r="AM7" i="16" s="1"/>
  <c r="T9" i="16"/>
  <c r="AG9" i="16" s="1"/>
  <c r="W10" i="16"/>
  <c r="AJ10" i="16" s="1"/>
  <c r="Q12" i="16"/>
  <c r="AD12" i="16" s="1"/>
  <c r="T13" i="16"/>
  <c r="AG13" i="16" s="1"/>
  <c r="W14" i="16"/>
  <c r="AJ14" i="16" s="1"/>
  <c r="W28" i="16"/>
  <c r="AJ28" i="16" s="1"/>
  <c r="Z47" i="16"/>
  <c r="AM47" i="16" s="1"/>
  <c r="Y6" i="16"/>
  <c r="AL6" i="16" s="1"/>
  <c r="P11" i="16"/>
  <c r="AC11" i="16" s="1"/>
  <c r="Q44" i="16"/>
  <c r="AD44" i="16" s="1"/>
  <c r="T4" i="16"/>
  <c r="AG4" i="16" s="1"/>
  <c r="W5" i="16"/>
  <c r="AJ5" i="16" s="1"/>
  <c r="Z6" i="16"/>
  <c r="AM6" i="16" s="1"/>
  <c r="Q7" i="16"/>
  <c r="AD7" i="16" s="1"/>
  <c r="T8" i="16"/>
  <c r="AG8" i="16" s="1"/>
  <c r="W9" i="16"/>
  <c r="AJ9" i="16" s="1"/>
  <c r="Z10" i="16"/>
  <c r="AM10" i="16" s="1"/>
  <c r="Q11" i="16"/>
  <c r="AD11" i="16" s="1"/>
  <c r="T12" i="16"/>
  <c r="AG12" i="16" s="1"/>
  <c r="W13" i="16"/>
  <c r="AJ13" i="16" s="1"/>
  <c r="Z14" i="16"/>
  <c r="AM14" i="16" s="1"/>
  <c r="U4" i="16"/>
  <c r="AH4" i="16" s="1"/>
  <c r="X5" i="16"/>
  <c r="AK5" i="16" s="1"/>
  <c r="R7" i="16"/>
  <c r="AE7" i="16" s="1"/>
  <c r="U8" i="16"/>
  <c r="AH8" i="16" s="1"/>
  <c r="X9" i="16"/>
  <c r="AK9" i="16" s="1"/>
  <c r="R11" i="16"/>
  <c r="AE11" i="16" s="1"/>
  <c r="X13" i="16"/>
  <c r="AK13" i="16" s="1"/>
  <c r="T27" i="16"/>
  <c r="AG27" i="16" s="1"/>
  <c r="W4" i="16"/>
  <c r="AJ4" i="16" s="1"/>
  <c r="Z5" i="16"/>
  <c r="AM5" i="16" s="1"/>
  <c r="Q6" i="16"/>
  <c r="AD6" i="16" s="1"/>
  <c r="T7" i="16"/>
  <c r="AG7" i="16" s="1"/>
  <c r="W8" i="16"/>
  <c r="AJ8" i="16" s="1"/>
  <c r="Z9" i="16"/>
  <c r="AM9" i="16" s="1"/>
  <c r="Q10" i="16"/>
  <c r="AD10" i="16" s="1"/>
  <c r="T11" i="16"/>
  <c r="AG11" i="16" s="1"/>
  <c r="Z13" i="16"/>
  <c r="AM13" i="16" s="1"/>
  <c r="Q14" i="16"/>
  <c r="AD14" i="16" s="1"/>
  <c r="Z29" i="16"/>
  <c r="AM29" i="16" s="1"/>
  <c r="Z17" i="17" l="1"/>
  <c r="AM17" i="17" s="1"/>
  <c r="X17" i="17"/>
  <c r="AK17" i="17" s="1"/>
  <c r="Q17" i="17"/>
  <c r="AD17" i="17" s="1"/>
  <c r="U38" i="17"/>
  <c r="AH38" i="17" s="1"/>
  <c r="X38" i="17"/>
  <c r="AK38" i="17" s="1"/>
  <c r="AC20" i="18"/>
  <c r="AK7" i="18"/>
  <c r="AJ7" i="18"/>
  <c r="AC7" i="18"/>
  <c r="AF7" i="18"/>
  <c r="AI7" i="18"/>
  <c r="AL7" i="18"/>
  <c r="AH7" i="18"/>
  <c r="AE7" i="18"/>
  <c r="AD7" i="18"/>
  <c r="AG7" i="18"/>
  <c r="AM7" i="18"/>
  <c r="AI25" i="18"/>
  <c r="AJ25" i="18"/>
  <c r="AM25" i="18"/>
  <c r="AE25" i="18"/>
  <c r="AE20" i="18"/>
  <c r="AL20" i="18"/>
  <c r="AF20" i="18"/>
  <c r="AM20" i="18"/>
  <c r="AG20" i="18"/>
  <c r="AD20" i="18"/>
  <c r="AK20" i="18"/>
  <c r="AI20" i="18"/>
  <c r="S104" i="18"/>
  <c r="AF104" i="18" s="1"/>
  <c r="Z104" i="18"/>
  <c r="AM104" i="18" s="1"/>
  <c r="X104" i="18"/>
  <c r="AK104" i="18" s="1"/>
  <c r="U104" i="18"/>
  <c r="AH104" i="18" s="1"/>
  <c r="T104" i="18"/>
  <c r="AG104" i="18" s="1"/>
  <c r="V104" i="18"/>
  <c r="AI104" i="18" s="1"/>
  <c r="Y104" i="18"/>
  <c r="AL104" i="18" s="1"/>
  <c r="R104" i="18"/>
  <c r="AE104" i="18" s="1"/>
  <c r="W104" i="18"/>
  <c r="AJ104" i="18" s="1"/>
  <c r="P104" i="18"/>
  <c r="AC104" i="18" s="1"/>
  <c r="Q104" i="18"/>
  <c r="AD104" i="18" s="1"/>
  <c r="W38" i="17"/>
  <c r="AJ38" i="17" s="1"/>
  <c r="T38" i="17"/>
  <c r="AG38" i="17" s="1"/>
  <c r="Z38" i="17"/>
  <c r="AM38" i="17" s="1"/>
  <c r="P17" i="17"/>
  <c r="AC17" i="17" s="1"/>
  <c r="Y38" i="17"/>
  <c r="AL38" i="17" s="1"/>
  <c r="C71" i="15" l="1"/>
  <c r="D71" i="15"/>
  <c r="E71" i="15"/>
  <c r="F71" i="15"/>
  <c r="G71" i="15"/>
  <c r="H71" i="15"/>
  <c r="I71" i="15"/>
  <c r="J71" i="15"/>
  <c r="K71" i="15"/>
  <c r="L71" i="15"/>
  <c r="M71" i="15"/>
  <c r="C72" i="15"/>
  <c r="P72" i="15" s="1"/>
  <c r="AC72" i="15" s="1"/>
  <c r="D72" i="15"/>
  <c r="E72" i="15"/>
  <c r="F72" i="15"/>
  <c r="G72" i="15"/>
  <c r="H72" i="15"/>
  <c r="I72" i="15"/>
  <c r="J72" i="15"/>
  <c r="K72" i="15"/>
  <c r="L72" i="15"/>
  <c r="M72" i="15"/>
  <c r="C73" i="15"/>
  <c r="D73" i="15"/>
  <c r="Q73" i="15" s="1"/>
  <c r="AD73" i="15" s="1"/>
  <c r="E73" i="15"/>
  <c r="F73" i="15"/>
  <c r="G73" i="15"/>
  <c r="H73" i="15"/>
  <c r="I73" i="15"/>
  <c r="J73" i="15"/>
  <c r="K73" i="15"/>
  <c r="L73" i="15"/>
  <c r="M73" i="15"/>
  <c r="C74" i="15"/>
  <c r="D74" i="15"/>
  <c r="E74" i="15"/>
  <c r="R47" i="15" s="1"/>
  <c r="AE47" i="15" s="1"/>
  <c r="F74" i="15"/>
  <c r="G74" i="15"/>
  <c r="H74" i="15"/>
  <c r="I74" i="15"/>
  <c r="J74" i="15"/>
  <c r="K74" i="15"/>
  <c r="L74" i="15"/>
  <c r="M74" i="15"/>
  <c r="C75" i="15"/>
  <c r="D75" i="15"/>
  <c r="E75" i="15"/>
  <c r="F75" i="15"/>
  <c r="S75" i="15" s="1"/>
  <c r="AF75" i="15" s="1"/>
  <c r="G75" i="15"/>
  <c r="H75" i="15"/>
  <c r="I75" i="15"/>
  <c r="J75" i="15"/>
  <c r="K75" i="15"/>
  <c r="L75" i="15"/>
  <c r="M75" i="15"/>
  <c r="C76" i="15"/>
  <c r="D76" i="15"/>
  <c r="E76" i="15"/>
  <c r="F76" i="15"/>
  <c r="H76" i="15"/>
  <c r="I76" i="15"/>
  <c r="J76" i="15"/>
  <c r="K76" i="15"/>
  <c r="M76" i="15"/>
  <c r="D70" i="15"/>
  <c r="E70" i="15"/>
  <c r="F70" i="15"/>
  <c r="G70" i="15"/>
  <c r="H70" i="15"/>
  <c r="I70" i="15"/>
  <c r="J70" i="15"/>
  <c r="K70" i="15"/>
  <c r="L70" i="15"/>
  <c r="M70" i="15"/>
  <c r="C70" i="15"/>
  <c r="C59" i="15"/>
  <c r="D59" i="15"/>
  <c r="E59" i="15"/>
  <c r="F59" i="15"/>
  <c r="G59" i="15"/>
  <c r="H59" i="15"/>
  <c r="I59" i="15"/>
  <c r="J59" i="15"/>
  <c r="K59" i="15"/>
  <c r="L59" i="15"/>
  <c r="M59" i="15"/>
  <c r="C60" i="15"/>
  <c r="D60" i="15"/>
  <c r="E60" i="15"/>
  <c r="F60" i="15"/>
  <c r="G60" i="15"/>
  <c r="H60" i="15"/>
  <c r="I60" i="15"/>
  <c r="J60" i="15"/>
  <c r="K60" i="15"/>
  <c r="L60" i="15"/>
  <c r="M60" i="15"/>
  <c r="C61" i="15"/>
  <c r="D61" i="15"/>
  <c r="E61" i="15"/>
  <c r="F61" i="15"/>
  <c r="G61" i="15"/>
  <c r="H61" i="15"/>
  <c r="I61" i="15"/>
  <c r="J61" i="15"/>
  <c r="K61" i="15"/>
  <c r="L61" i="15"/>
  <c r="M61" i="15"/>
  <c r="C62" i="15"/>
  <c r="D62" i="15"/>
  <c r="E62" i="15"/>
  <c r="F62" i="15"/>
  <c r="G62" i="15"/>
  <c r="H62" i="15"/>
  <c r="I62" i="15"/>
  <c r="J62" i="15"/>
  <c r="K62" i="15"/>
  <c r="L62" i="15"/>
  <c r="M62" i="15"/>
  <c r="C63" i="15"/>
  <c r="D63" i="15"/>
  <c r="E63" i="15"/>
  <c r="F63" i="15"/>
  <c r="G63" i="15"/>
  <c r="H63" i="15"/>
  <c r="I63" i="15"/>
  <c r="J63" i="15"/>
  <c r="K63" i="15"/>
  <c r="L63" i="15"/>
  <c r="M63" i="15"/>
  <c r="C64" i="15"/>
  <c r="D64" i="15"/>
  <c r="E64" i="15"/>
  <c r="F64" i="15"/>
  <c r="G64" i="15"/>
  <c r="H64" i="15"/>
  <c r="I64" i="15"/>
  <c r="J64" i="15"/>
  <c r="K64" i="15"/>
  <c r="L64" i="15"/>
  <c r="M64" i="15"/>
  <c r="C65" i="15"/>
  <c r="D65" i="15"/>
  <c r="E65" i="15"/>
  <c r="F65" i="15"/>
  <c r="G65" i="15"/>
  <c r="H65" i="15"/>
  <c r="I65" i="15"/>
  <c r="J65" i="15"/>
  <c r="K65" i="15"/>
  <c r="L65" i="15"/>
  <c r="M65" i="15"/>
  <c r="C66" i="15"/>
  <c r="D66" i="15"/>
  <c r="E66" i="15"/>
  <c r="F66" i="15"/>
  <c r="G66" i="15"/>
  <c r="H66" i="15"/>
  <c r="I66" i="15"/>
  <c r="J66" i="15"/>
  <c r="K66" i="15"/>
  <c r="L66" i="15"/>
  <c r="M66" i="15"/>
  <c r="C67" i="15"/>
  <c r="D67" i="15"/>
  <c r="E67" i="15"/>
  <c r="F67" i="15"/>
  <c r="G67" i="15"/>
  <c r="H67" i="15"/>
  <c r="I67" i="15"/>
  <c r="J67" i="15"/>
  <c r="K67" i="15"/>
  <c r="L67" i="15"/>
  <c r="M67" i="15"/>
  <c r="C68" i="15"/>
  <c r="E68" i="15"/>
  <c r="F68" i="15"/>
  <c r="G68" i="15"/>
  <c r="H68" i="15"/>
  <c r="I68" i="15"/>
  <c r="J68" i="15"/>
  <c r="K68" i="15"/>
  <c r="L68" i="15"/>
  <c r="M68" i="15"/>
  <c r="C69" i="15"/>
  <c r="D69" i="15"/>
  <c r="E69" i="15"/>
  <c r="I69" i="15"/>
  <c r="M69" i="15"/>
  <c r="D58" i="15"/>
  <c r="E58" i="15"/>
  <c r="F58" i="15"/>
  <c r="G58" i="15"/>
  <c r="H58" i="15"/>
  <c r="I58" i="15"/>
  <c r="J58" i="15"/>
  <c r="K58" i="15"/>
  <c r="L58" i="15"/>
  <c r="M58" i="15"/>
  <c r="C58" i="15"/>
  <c r="C44" i="15"/>
  <c r="D44" i="15"/>
  <c r="E44" i="15"/>
  <c r="R44" i="15" s="1"/>
  <c r="AE44" i="15" s="1"/>
  <c r="F44" i="15"/>
  <c r="G44" i="15"/>
  <c r="H44" i="15"/>
  <c r="I44" i="15"/>
  <c r="V44" i="15" s="1"/>
  <c r="AI44" i="15" s="1"/>
  <c r="J44" i="15"/>
  <c r="W44" i="15" s="1"/>
  <c r="AJ44" i="15" s="1"/>
  <c r="K44" i="15"/>
  <c r="L44" i="15"/>
  <c r="M44" i="15"/>
  <c r="C45" i="15"/>
  <c r="D45" i="15"/>
  <c r="E45" i="15"/>
  <c r="F45" i="15"/>
  <c r="S45" i="15" s="1"/>
  <c r="AF45" i="15" s="1"/>
  <c r="G45" i="15"/>
  <c r="H45" i="15"/>
  <c r="I45" i="15"/>
  <c r="J45" i="15"/>
  <c r="K45" i="15"/>
  <c r="X45" i="15" s="1"/>
  <c r="AK45" i="15" s="1"/>
  <c r="L45" i="15"/>
  <c r="M45" i="15"/>
  <c r="C46" i="15"/>
  <c r="D46" i="15"/>
  <c r="E46" i="15"/>
  <c r="F46" i="15"/>
  <c r="G46" i="15"/>
  <c r="T46" i="15" s="1"/>
  <c r="AG46" i="15" s="1"/>
  <c r="H46" i="15"/>
  <c r="I46" i="15"/>
  <c r="J46" i="15"/>
  <c r="K46" i="15"/>
  <c r="L46" i="15"/>
  <c r="M46" i="15"/>
  <c r="C47" i="15"/>
  <c r="D47" i="15"/>
  <c r="E47" i="15"/>
  <c r="F47" i="15"/>
  <c r="G47" i="15"/>
  <c r="H47" i="15"/>
  <c r="U47" i="15" s="1"/>
  <c r="AH47" i="15" s="1"/>
  <c r="I47" i="15"/>
  <c r="J47" i="15"/>
  <c r="K47" i="15"/>
  <c r="L47" i="15"/>
  <c r="M47" i="15"/>
  <c r="Z47" i="15" s="1"/>
  <c r="AM47" i="15" s="1"/>
  <c r="C48" i="15"/>
  <c r="D48" i="15"/>
  <c r="E48" i="15"/>
  <c r="F48" i="15"/>
  <c r="G48" i="15"/>
  <c r="H48" i="15"/>
  <c r="I48" i="15"/>
  <c r="V48" i="15" s="1"/>
  <c r="AI48" i="15" s="1"/>
  <c r="J48" i="15"/>
  <c r="W48" i="15" s="1"/>
  <c r="AJ48" i="15" s="1"/>
  <c r="K48" i="15"/>
  <c r="L48" i="15"/>
  <c r="M48" i="15"/>
  <c r="Z48" i="15" s="1"/>
  <c r="AM48" i="15" s="1"/>
  <c r="C49" i="15"/>
  <c r="P49" i="15" s="1"/>
  <c r="AC49" i="15" s="1"/>
  <c r="D49" i="15"/>
  <c r="E49" i="15"/>
  <c r="G49" i="15"/>
  <c r="H49" i="15"/>
  <c r="I49" i="15"/>
  <c r="J49" i="15"/>
  <c r="L49" i="15"/>
  <c r="M49" i="15"/>
  <c r="D43" i="15"/>
  <c r="E43" i="15"/>
  <c r="F43" i="15"/>
  <c r="G43" i="15"/>
  <c r="H43" i="15"/>
  <c r="I43" i="15"/>
  <c r="J43" i="15"/>
  <c r="K43" i="15"/>
  <c r="L43" i="15"/>
  <c r="M43" i="15"/>
  <c r="C43" i="15"/>
  <c r="C32" i="15"/>
  <c r="D32" i="15"/>
  <c r="Q32" i="15" s="1"/>
  <c r="AD32" i="15" s="1"/>
  <c r="E32" i="15"/>
  <c r="R32" i="15" s="1"/>
  <c r="AE32" i="15" s="1"/>
  <c r="F32" i="15"/>
  <c r="G32" i="15"/>
  <c r="T32" i="15" s="1"/>
  <c r="AG32" i="15" s="1"/>
  <c r="H32" i="15"/>
  <c r="I32" i="15"/>
  <c r="J32" i="15"/>
  <c r="K32" i="15"/>
  <c r="L32" i="15"/>
  <c r="M32" i="15"/>
  <c r="C33" i="15"/>
  <c r="P33" i="15" s="1"/>
  <c r="AC33" i="15" s="1"/>
  <c r="D33" i="15"/>
  <c r="E33" i="15"/>
  <c r="R33" i="15" s="1"/>
  <c r="AE33" i="15" s="1"/>
  <c r="F33" i="15"/>
  <c r="S33" i="15" s="1"/>
  <c r="AF33" i="15" s="1"/>
  <c r="G33" i="15"/>
  <c r="H33" i="15"/>
  <c r="U33" i="15" s="1"/>
  <c r="AH33" i="15" s="1"/>
  <c r="I33" i="15"/>
  <c r="J33" i="15"/>
  <c r="K33" i="15"/>
  <c r="L33" i="15"/>
  <c r="M33" i="15"/>
  <c r="C34" i="15"/>
  <c r="D34" i="15"/>
  <c r="Q34" i="15" s="1"/>
  <c r="AD34" i="15" s="1"/>
  <c r="E34" i="15"/>
  <c r="F34" i="15"/>
  <c r="S34" i="15" s="1"/>
  <c r="AF34" i="15" s="1"/>
  <c r="G34" i="15"/>
  <c r="T34" i="15" s="1"/>
  <c r="AG34" i="15" s="1"/>
  <c r="H34" i="15"/>
  <c r="I34" i="15"/>
  <c r="V34" i="15" s="1"/>
  <c r="AI34" i="15" s="1"/>
  <c r="J34" i="15"/>
  <c r="K34" i="15"/>
  <c r="L34" i="15"/>
  <c r="M34" i="15"/>
  <c r="C35" i="15"/>
  <c r="D35" i="15"/>
  <c r="E35" i="15"/>
  <c r="R8" i="15" s="1"/>
  <c r="AE8" i="15" s="1"/>
  <c r="F35" i="15"/>
  <c r="G35" i="15"/>
  <c r="T35" i="15" s="1"/>
  <c r="AG35" i="15" s="1"/>
  <c r="H35" i="15"/>
  <c r="U35" i="15" s="1"/>
  <c r="AH35" i="15" s="1"/>
  <c r="I35" i="15"/>
  <c r="J35" i="15"/>
  <c r="W35" i="15" s="1"/>
  <c r="AJ35" i="15" s="1"/>
  <c r="K35" i="15"/>
  <c r="L35" i="15"/>
  <c r="M35" i="15"/>
  <c r="C36" i="15"/>
  <c r="D36" i="15"/>
  <c r="E36" i="15"/>
  <c r="F36" i="15"/>
  <c r="S9" i="15" s="1"/>
  <c r="AF9" i="15" s="1"/>
  <c r="G36" i="15"/>
  <c r="H36" i="15"/>
  <c r="I36" i="15"/>
  <c r="J36" i="15"/>
  <c r="K36" i="15"/>
  <c r="X36" i="15" s="1"/>
  <c r="AK36" i="15" s="1"/>
  <c r="L36" i="15"/>
  <c r="M36" i="15"/>
  <c r="C37" i="15"/>
  <c r="D37" i="15"/>
  <c r="E37" i="15"/>
  <c r="F37" i="15"/>
  <c r="G37" i="15"/>
  <c r="T37" i="15" s="1"/>
  <c r="AG37" i="15" s="1"/>
  <c r="H37" i="15"/>
  <c r="I37" i="15"/>
  <c r="J37" i="15"/>
  <c r="K37" i="15"/>
  <c r="L37" i="15"/>
  <c r="Y37" i="15" s="1"/>
  <c r="AL37" i="15" s="1"/>
  <c r="M37" i="15"/>
  <c r="C38" i="15"/>
  <c r="D38" i="15"/>
  <c r="E38" i="15"/>
  <c r="F38" i="15"/>
  <c r="G38" i="15"/>
  <c r="H38" i="15"/>
  <c r="U38" i="15" s="1"/>
  <c r="AH38" i="15" s="1"/>
  <c r="I38" i="15"/>
  <c r="J38" i="15"/>
  <c r="K38" i="15"/>
  <c r="X38" i="15" s="1"/>
  <c r="AK38" i="15" s="1"/>
  <c r="L38" i="15"/>
  <c r="M38" i="15"/>
  <c r="C39" i="15"/>
  <c r="D39" i="15"/>
  <c r="E39" i="15"/>
  <c r="F39" i="15"/>
  <c r="G39" i="15"/>
  <c r="H39" i="15"/>
  <c r="I39" i="15"/>
  <c r="J39" i="15"/>
  <c r="K39" i="15"/>
  <c r="L39" i="15"/>
  <c r="Y39" i="15" s="1"/>
  <c r="AL39" i="15" s="1"/>
  <c r="M39" i="15"/>
  <c r="Z39" i="15" s="1"/>
  <c r="AM39" i="15" s="1"/>
  <c r="C40" i="15"/>
  <c r="D40" i="15"/>
  <c r="E40" i="15"/>
  <c r="F40" i="15"/>
  <c r="G40" i="15"/>
  <c r="H40" i="15"/>
  <c r="I40" i="15"/>
  <c r="J40" i="15"/>
  <c r="W40" i="15" s="1"/>
  <c r="AJ40" i="15" s="1"/>
  <c r="L40" i="15"/>
  <c r="Y40" i="15" s="1"/>
  <c r="AL40" i="15" s="1"/>
  <c r="M40" i="15"/>
  <c r="C41" i="15"/>
  <c r="D41" i="15"/>
  <c r="E41" i="15"/>
  <c r="F41" i="15"/>
  <c r="G41" i="15"/>
  <c r="H41" i="15"/>
  <c r="I41" i="15"/>
  <c r="J41" i="15"/>
  <c r="K41" i="15"/>
  <c r="X41" i="15" s="1"/>
  <c r="AK41" i="15" s="1"/>
  <c r="L41" i="15"/>
  <c r="M41" i="15"/>
  <c r="Z41" i="15" s="1"/>
  <c r="AM41" i="15" s="1"/>
  <c r="C42" i="15"/>
  <c r="D42" i="15"/>
  <c r="Q42" i="15" s="1"/>
  <c r="AD42" i="15" s="1"/>
  <c r="E42" i="15"/>
  <c r="R42" i="15" s="1"/>
  <c r="AE42" i="15" s="1"/>
  <c r="S43" i="15"/>
  <c r="AF43" i="15" s="1"/>
  <c r="D31" i="15"/>
  <c r="E31" i="15"/>
  <c r="F31" i="15"/>
  <c r="G31" i="15"/>
  <c r="H31" i="15"/>
  <c r="I31" i="15"/>
  <c r="J31" i="15"/>
  <c r="K31" i="15"/>
  <c r="X31" i="15" s="1"/>
  <c r="AK31" i="15" s="1"/>
  <c r="L31" i="15"/>
  <c r="M31" i="15"/>
  <c r="C31" i="15"/>
  <c r="P31" i="15" s="1"/>
  <c r="AC31" i="15" s="1"/>
  <c r="C17" i="15"/>
  <c r="P17" i="15" s="1"/>
  <c r="AC17" i="15" s="1"/>
  <c r="D17" i="15"/>
  <c r="Q71" i="15" s="1"/>
  <c r="AD71" i="15" s="1"/>
  <c r="E17" i="15"/>
  <c r="F17" i="15"/>
  <c r="G17" i="15"/>
  <c r="H17" i="15"/>
  <c r="I17" i="15"/>
  <c r="J17" i="15"/>
  <c r="W71" i="15" s="1"/>
  <c r="AJ71" i="15" s="1"/>
  <c r="K17" i="15"/>
  <c r="L17" i="15"/>
  <c r="M17" i="15"/>
  <c r="C18" i="15"/>
  <c r="D18" i="15"/>
  <c r="Q72" i="15" s="1"/>
  <c r="AD72" i="15" s="1"/>
  <c r="E18" i="15"/>
  <c r="R72" i="15" s="1"/>
  <c r="AE72" i="15" s="1"/>
  <c r="F18" i="15"/>
  <c r="G18" i="15"/>
  <c r="H18" i="15"/>
  <c r="I18" i="15"/>
  <c r="J18" i="15"/>
  <c r="W72" i="15" s="1"/>
  <c r="AJ72" i="15" s="1"/>
  <c r="K18" i="15"/>
  <c r="X72" i="15" s="1"/>
  <c r="AK72" i="15" s="1"/>
  <c r="L18" i="15"/>
  <c r="Y18" i="15" s="1"/>
  <c r="AL18" i="15" s="1"/>
  <c r="M18" i="15"/>
  <c r="C19" i="15"/>
  <c r="D19" i="15"/>
  <c r="E19" i="15"/>
  <c r="R19" i="15" s="1"/>
  <c r="AE19" i="15" s="1"/>
  <c r="F19" i="15"/>
  <c r="S73" i="15" s="1"/>
  <c r="AF73" i="15" s="1"/>
  <c r="G19" i="15"/>
  <c r="H19" i="15"/>
  <c r="I19" i="15"/>
  <c r="J19" i="15"/>
  <c r="K19" i="15"/>
  <c r="L19" i="15"/>
  <c r="Y73" i="15" s="1"/>
  <c r="AL73" i="15" s="1"/>
  <c r="M19" i="15"/>
  <c r="Z19" i="15" s="1"/>
  <c r="AM19" i="15" s="1"/>
  <c r="C20" i="15"/>
  <c r="D20" i="15"/>
  <c r="E20" i="15"/>
  <c r="F20" i="15"/>
  <c r="S20" i="15" s="1"/>
  <c r="AF20" i="15" s="1"/>
  <c r="G20" i="15"/>
  <c r="T20" i="15" s="1"/>
  <c r="AG20" i="15" s="1"/>
  <c r="H20" i="15"/>
  <c r="I20" i="15"/>
  <c r="J20" i="15"/>
  <c r="K20" i="15"/>
  <c r="L20" i="15"/>
  <c r="Y74" i="15" s="1"/>
  <c r="AL74" i="15" s="1"/>
  <c r="M20" i="15"/>
  <c r="Z74" i="15" s="1"/>
  <c r="AM74" i="15" s="1"/>
  <c r="C21" i="15"/>
  <c r="D21" i="15"/>
  <c r="E21" i="15"/>
  <c r="F21" i="15"/>
  <c r="G21" i="15"/>
  <c r="T75" i="15" s="1"/>
  <c r="AG75" i="15" s="1"/>
  <c r="H21" i="15"/>
  <c r="U21" i="15" s="1"/>
  <c r="AH21" i="15" s="1"/>
  <c r="I21" i="15"/>
  <c r="J21" i="15"/>
  <c r="K21" i="15"/>
  <c r="L21" i="15"/>
  <c r="M21" i="15"/>
  <c r="Z75" i="15" s="1"/>
  <c r="AM75" i="15" s="1"/>
  <c r="C22" i="15"/>
  <c r="P76" i="15" s="1"/>
  <c r="AC76" i="15" s="1"/>
  <c r="D22" i="15"/>
  <c r="Q22" i="15" s="1"/>
  <c r="AD22" i="15" s="1"/>
  <c r="E22" i="15"/>
  <c r="F22" i="15"/>
  <c r="G22" i="15"/>
  <c r="H22" i="15"/>
  <c r="U76" i="15" s="1"/>
  <c r="AH76" i="15" s="1"/>
  <c r="I22" i="15"/>
  <c r="V22" i="15" s="1"/>
  <c r="AI22" i="15" s="1"/>
  <c r="K22" i="15"/>
  <c r="D16" i="15"/>
  <c r="E16" i="15"/>
  <c r="F16" i="15"/>
  <c r="G16" i="15"/>
  <c r="H16" i="15"/>
  <c r="U16" i="15" s="1"/>
  <c r="AH16" i="15" s="1"/>
  <c r="I16" i="15"/>
  <c r="J16" i="15"/>
  <c r="W16" i="15" s="1"/>
  <c r="AJ16" i="15" s="1"/>
  <c r="K16" i="15"/>
  <c r="X70" i="15" s="1"/>
  <c r="AK70" i="15" s="1"/>
  <c r="L16" i="15"/>
  <c r="M16" i="15"/>
  <c r="C16" i="15"/>
  <c r="C5" i="15"/>
  <c r="D5" i="15"/>
  <c r="E5" i="15"/>
  <c r="F5" i="15"/>
  <c r="G5" i="15"/>
  <c r="H5" i="15"/>
  <c r="I5" i="15"/>
  <c r="J5" i="15"/>
  <c r="W5" i="15" s="1"/>
  <c r="AJ5" i="15" s="1"/>
  <c r="K5" i="15"/>
  <c r="X59" i="15" s="1"/>
  <c r="AK59" i="15" s="1"/>
  <c r="L5" i="15"/>
  <c r="Y5" i="15" s="1"/>
  <c r="AL5" i="15" s="1"/>
  <c r="M5" i="15"/>
  <c r="C6" i="15"/>
  <c r="D6" i="15"/>
  <c r="E6" i="15"/>
  <c r="F6" i="15"/>
  <c r="G6" i="15"/>
  <c r="H6" i="15"/>
  <c r="I6" i="15"/>
  <c r="V6" i="15" s="1"/>
  <c r="AI6" i="15" s="1"/>
  <c r="J6" i="15"/>
  <c r="K6" i="15"/>
  <c r="L6" i="15"/>
  <c r="Y60" i="15" s="1"/>
  <c r="AL60" i="15" s="1"/>
  <c r="M6" i="15"/>
  <c r="Z6" i="15" s="1"/>
  <c r="AM6" i="15" s="1"/>
  <c r="C7" i="15"/>
  <c r="D7" i="15"/>
  <c r="E7" i="15"/>
  <c r="F7" i="15"/>
  <c r="G7" i="15"/>
  <c r="H7" i="15"/>
  <c r="I7" i="15"/>
  <c r="J7" i="15"/>
  <c r="W7" i="15" s="1"/>
  <c r="AJ7" i="15" s="1"/>
  <c r="K7" i="15"/>
  <c r="L7" i="15"/>
  <c r="Y7" i="15" s="1"/>
  <c r="AL7" i="15" s="1"/>
  <c r="M7" i="15"/>
  <c r="Z61" i="15" s="1"/>
  <c r="AM61" i="15" s="1"/>
  <c r="C8" i="15"/>
  <c r="P8" i="15" s="1"/>
  <c r="AC8" i="15" s="1"/>
  <c r="D8" i="15"/>
  <c r="E8" i="15"/>
  <c r="F8" i="15"/>
  <c r="G8" i="15"/>
  <c r="H8" i="15"/>
  <c r="I8" i="15"/>
  <c r="J8" i="15"/>
  <c r="K8" i="15"/>
  <c r="L8" i="15"/>
  <c r="M8" i="15"/>
  <c r="Z8" i="15" s="1"/>
  <c r="AM8" i="15" s="1"/>
  <c r="C9" i="15"/>
  <c r="P63" i="15" s="1"/>
  <c r="AC63" i="15" s="1"/>
  <c r="D9" i="15"/>
  <c r="Q9" i="15" s="1"/>
  <c r="AD9" i="15" s="1"/>
  <c r="E9" i="15"/>
  <c r="F9" i="15"/>
  <c r="G9" i="15"/>
  <c r="H9" i="15"/>
  <c r="I9" i="15"/>
  <c r="J9" i="15"/>
  <c r="K9" i="15"/>
  <c r="L9" i="15"/>
  <c r="M9" i="15"/>
  <c r="C10" i="15"/>
  <c r="P10" i="15" s="1"/>
  <c r="AC10" i="15" s="1"/>
  <c r="D10" i="15"/>
  <c r="Q10" i="15" s="1"/>
  <c r="AD10" i="15" s="1"/>
  <c r="E10" i="15"/>
  <c r="R64" i="15" s="1"/>
  <c r="AE64" i="15" s="1"/>
  <c r="F10" i="15"/>
  <c r="G10" i="15"/>
  <c r="H10" i="15"/>
  <c r="U64" i="15" s="1"/>
  <c r="AH64" i="15" s="1"/>
  <c r="I10" i="15"/>
  <c r="J10" i="15"/>
  <c r="K10" i="15"/>
  <c r="L10" i="15"/>
  <c r="Y64" i="15" s="1"/>
  <c r="AL64" i="15" s="1"/>
  <c r="M10" i="15"/>
  <c r="Z10" i="15" s="1"/>
  <c r="AM10" i="15" s="1"/>
  <c r="C11" i="15"/>
  <c r="D11" i="15"/>
  <c r="Q65" i="15" s="1"/>
  <c r="AD65" i="15" s="1"/>
  <c r="E11" i="15"/>
  <c r="R11" i="15" s="1"/>
  <c r="AE11" i="15" s="1"/>
  <c r="F11" i="15"/>
  <c r="S11" i="15" s="1"/>
  <c r="AF11" i="15" s="1"/>
  <c r="G11" i="15"/>
  <c r="H11" i="15"/>
  <c r="I11" i="15"/>
  <c r="J11" i="15"/>
  <c r="K11" i="15"/>
  <c r="L11" i="15"/>
  <c r="M11" i="15"/>
  <c r="Z65" i="15" s="1"/>
  <c r="AM65" i="15" s="1"/>
  <c r="C12" i="15"/>
  <c r="P12" i="15" s="1"/>
  <c r="AC12" i="15" s="1"/>
  <c r="D12" i="15"/>
  <c r="E12" i="15"/>
  <c r="F12" i="15"/>
  <c r="S12" i="15" s="1"/>
  <c r="AF12" i="15" s="1"/>
  <c r="G12" i="15"/>
  <c r="T66" i="15" s="1"/>
  <c r="AG66" i="15" s="1"/>
  <c r="H12" i="15"/>
  <c r="I12" i="15"/>
  <c r="J12" i="15"/>
  <c r="K12" i="15"/>
  <c r="L12" i="15"/>
  <c r="M12" i="15"/>
  <c r="C13" i="15"/>
  <c r="P67" i="15" s="1"/>
  <c r="AC67" i="15" s="1"/>
  <c r="D13" i="15"/>
  <c r="E13" i="15"/>
  <c r="R13" i="15" s="1"/>
  <c r="AE13" i="15" s="1"/>
  <c r="F13" i="15"/>
  <c r="S13" i="15" s="1"/>
  <c r="AF13" i="15" s="1"/>
  <c r="G13" i="15"/>
  <c r="T67" i="15" s="1"/>
  <c r="AG67" i="15" s="1"/>
  <c r="H13" i="15"/>
  <c r="U67" i="15" s="1"/>
  <c r="AH67" i="15" s="1"/>
  <c r="I13" i="15"/>
  <c r="J13" i="15"/>
  <c r="W67" i="15" s="1"/>
  <c r="AJ67" i="15" s="1"/>
  <c r="K13" i="15"/>
  <c r="L13" i="15"/>
  <c r="M13" i="15"/>
  <c r="C14" i="15"/>
  <c r="D14" i="15"/>
  <c r="E14" i="15"/>
  <c r="F14" i="15"/>
  <c r="S14" i="15" s="1"/>
  <c r="AF14" i="15" s="1"/>
  <c r="G14" i="15"/>
  <c r="T14" i="15" s="1"/>
  <c r="AG14" i="15" s="1"/>
  <c r="H14" i="15"/>
  <c r="U68" i="15" s="1"/>
  <c r="AH68" i="15" s="1"/>
  <c r="I14" i="15"/>
  <c r="V68" i="15" s="1"/>
  <c r="AI68" i="15" s="1"/>
  <c r="J14" i="15"/>
  <c r="K14" i="15"/>
  <c r="X68" i="15" s="1"/>
  <c r="AK68" i="15" s="1"/>
  <c r="L14" i="15"/>
  <c r="M14" i="15"/>
  <c r="C15" i="15"/>
  <c r="P69" i="15" s="1"/>
  <c r="AC69" i="15" s="1"/>
  <c r="D15" i="15"/>
  <c r="E15" i="15"/>
  <c r="I15" i="15"/>
  <c r="V69" i="15" s="1"/>
  <c r="AI69" i="15" s="1"/>
  <c r="J15" i="15"/>
  <c r="K15" i="15"/>
  <c r="D4" i="15"/>
  <c r="E4" i="15"/>
  <c r="F4" i="15"/>
  <c r="G4" i="15"/>
  <c r="H4" i="15"/>
  <c r="I4" i="15"/>
  <c r="J4" i="15"/>
  <c r="K4" i="15"/>
  <c r="L4" i="15"/>
  <c r="Y4" i="15" s="1"/>
  <c r="M4" i="15"/>
  <c r="Z4" i="15" s="1"/>
  <c r="AM4" i="15" s="1"/>
  <c r="C4" i="15"/>
  <c r="W49" i="15"/>
  <c r="AJ49" i="15" s="1"/>
  <c r="V49" i="15"/>
  <c r="AI49" i="15" s="1"/>
  <c r="Q49" i="15"/>
  <c r="AD49" i="15" s="1"/>
  <c r="X48" i="15"/>
  <c r="AK48" i="15" s="1"/>
  <c r="U48" i="15"/>
  <c r="AH48" i="15" s="1"/>
  <c r="W47" i="15"/>
  <c r="AJ47" i="15" s="1"/>
  <c r="V47" i="15"/>
  <c r="AI47" i="15" s="1"/>
  <c r="T47" i="15"/>
  <c r="AG47" i="15" s="1"/>
  <c r="S47" i="15"/>
  <c r="AF47" i="15" s="1"/>
  <c r="V46" i="15"/>
  <c r="AI46" i="15" s="1"/>
  <c r="U46" i="15"/>
  <c r="AH46" i="15" s="1"/>
  <c r="S46" i="15"/>
  <c r="AF46" i="15" s="1"/>
  <c r="R46" i="15"/>
  <c r="AE46" i="15" s="1"/>
  <c r="Y45" i="15"/>
  <c r="AL45" i="15" s="1"/>
  <c r="U45" i="15"/>
  <c r="AH45" i="15" s="1"/>
  <c r="T45" i="15"/>
  <c r="AG45" i="15" s="1"/>
  <c r="R45" i="15"/>
  <c r="AE45" i="15" s="1"/>
  <c r="Q45" i="15"/>
  <c r="AD45" i="15" s="1"/>
  <c r="X44" i="15"/>
  <c r="AK44" i="15" s="1"/>
  <c r="T44" i="15"/>
  <c r="AG44" i="15" s="1"/>
  <c r="S44" i="15"/>
  <c r="AF44" i="15" s="1"/>
  <c r="Q44" i="15"/>
  <c r="AD44" i="15" s="1"/>
  <c r="P44" i="15"/>
  <c r="AC44" i="15" s="1"/>
  <c r="X43" i="15"/>
  <c r="AK43" i="15" s="1"/>
  <c r="T43" i="15"/>
  <c r="AG43" i="15" s="1"/>
  <c r="V41" i="15"/>
  <c r="AI41" i="15" s="1"/>
  <c r="U41" i="15"/>
  <c r="AH41" i="15" s="1"/>
  <c r="U40" i="15"/>
  <c r="AH40" i="15" s="1"/>
  <c r="T40" i="15"/>
  <c r="AG40" i="15" s="1"/>
  <c r="W39" i="15"/>
  <c r="AJ39" i="15" s="1"/>
  <c r="V39" i="15"/>
  <c r="AI39" i="15" s="1"/>
  <c r="T39" i="15"/>
  <c r="AG39" i="15" s="1"/>
  <c r="S39" i="15"/>
  <c r="AF39" i="15" s="1"/>
  <c r="Y38" i="15"/>
  <c r="AL38" i="15" s="1"/>
  <c r="S38" i="15"/>
  <c r="AF38" i="15" s="1"/>
  <c r="R38" i="15"/>
  <c r="AE38" i="15" s="1"/>
  <c r="X37" i="15"/>
  <c r="AK37" i="15" s="1"/>
  <c r="R37" i="15"/>
  <c r="AE37" i="15" s="1"/>
  <c r="Q37" i="15"/>
  <c r="AD37" i="15" s="1"/>
  <c r="W36" i="15"/>
  <c r="AJ36" i="15" s="1"/>
  <c r="S36" i="15"/>
  <c r="AF36" i="15" s="1"/>
  <c r="Q36" i="15"/>
  <c r="AD36" i="15" s="1"/>
  <c r="P36" i="15"/>
  <c r="AC36" i="15" s="1"/>
  <c r="V35" i="15"/>
  <c r="AI35" i="15" s="1"/>
  <c r="P35" i="15"/>
  <c r="AC35" i="15" s="1"/>
  <c r="Z34" i="15"/>
  <c r="AM34" i="15" s="1"/>
  <c r="X34" i="15"/>
  <c r="AK34" i="15" s="1"/>
  <c r="U34" i="15"/>
  <c r="AH34" i="15" s="1"/>
  <c r="R34" i="15"/>
  <c r="AE34" i="15" s="1"/>
  <c r="Z33" i="15"/>
  <c r="AM33" i="15" s="1"/>
  <c r="Y33" i="15"/>
  <c r="AL33" i="15" s="1"/>
  <c r="T33" i="15"/>
  <c r="AG33" i="15" s="1"/>
  <c r="Y32" i="15"/>
  <c r="AL32" i="15" s="1"/>
  <c r="X32" i="15"/>
  <c r="AK32" i="15" s="1"/>
  <c r="S32" i="15"/>
  <c r="AF32" i="15" s="1"/>
  <c r="P32" i="15"/>
  <c r="AC32" i="15" s="1"/>
  <c r="Z31" i="15"/>
  <c r="AM31" i="15" s="1"/>
  <c r="Y31" i="15"/>
  <c r="AL31" i="15" s="1"/>
  <c r="T31" i="15"/>
  <c r="S31" i="15"/>
  <c r="AF31" i="15" s="1"/>
  <c r="R31" i="15"/>
  <c r="AE31" i="15" s="1"/>
  <c r="X76" i="15"/>
  <c r="AK76" i="15" s="1"/>
  <c r="T22" i="15"/>
  <c r="AG22" i="15" s="1"/>
  <c r="R22" i="15"/>
  <c r="AE22" i="15" s="1"/>
  <c r="Y75" i="15"/>
  <c r="AL75" i="15" s="1"/>
  <c r="X75" i="15"/>
  <c r="AK75" i="15" s="1"/>
  <c r="W75" i="15"/>
  <c r="AJ75" i="15" s="1"/>
  <c r="V75" i="15"/>
  <c r="AI75" i="15" s="1"/>
  <c r="X21" i="15"/>
  <c r="AK21" i="15" s="1"/>
  <c r="W21" i="15"/>
  <c r="AJ21" i="15" s="1"/>
  <c r="S21" i="15"/>
  <c r="AF21" i="15" s="1"/>
  <c r="Q21" i="15"/>
  <c r="AD21" i="15" s="1"/>
  <c r="P21" i="15"/>
  <c r="AC21" i="15" s="1"/>
  <c r="X74" i="15"/>
  <c r="AK74" i="15" s="1"/>
  <c r="W74" i="15"/>
  <c r="AJ74" i="15" s="1"/>
  <c r="V74" i="15"/>
  <c r="AI74" i="15" s="1"/>
  <c r="U74" i="15"/>
  <c r="AH74" i="15" s="1"/>
  <c r="W20" i="15"/>
  <c r="AJ20" i="15" s="1"/>
  <c r="R20" i="15"/>
  <c r="AE20" i="15" s="1"/>
  <c r="P20" i="15"/>
  <c r="AC20" i="15" s="1"/>
  <c r="X73" i="15"/>
  <c r="AK73" i="15" s="1"/>
  <c r="W73" i="15"/>
  <c r="AJ73" i="15" s="1"/>
  <c r="V73" i="15"/>
  <c r="AI73" i="15" s="1"/>
  <c r="U73" i="15"/>
  <c r="AH73" i="15" s="1"/>
  <c r="T73" i="15"/>
  <c r="AG73" i="15" s="1"/>
  <c r="V19" i="15"/>
  <c r="AI19" i="15" s="1"/>
  <c r="Q19" i="15"/>
  <c r="AD19" i="15" s="1"/>
  <c r="V72" i="15"/>
  <c r="AI72" i="15" s="1"/>
  <c r="U72" i="15"/>
  <c r="AH72" i="15" s="1"/>
  <c r="T72" i="15"/>
  <c r="AG72" i="15" s="1"/>
  <c r="S72" i="15"/>
  <c r="AF72" i="15" s="1"/>
  <c r="Z18" i="15"/>
  <c r="AM18" i="15" s="1"/>
  <c r="U18" i="15"/>
  <c r="AH18" i="15" s="1"/>
  <c r="P18" i="15"/>
  <c r="AC18" i="15" s="1"/>
  <c r="X71" i="15"/>
  <c r="AK71" i="15" s="1"/>
  <c r="V71" i="15"/>
  <c r="AI71" i="15" s="1"/>
  <c r="U71" i="15"/>
  <c r="AH71" i="15" s="1"/>
  <c r="T71" i="15"/>
  <c r="AG71" i="15" s="1"/>
  <c r="S71" i="15"/>
  <c r="AF71" i="15" s="1"/>
  <c r="R71" i="15"/>
  <c r="AE71" i="15" s="1"/>
  <c r="Y17" i="15"/>
  <c r="AL17" i="15" s="1"/>
  <c r="X17" i="15"/>
  <c r="AK17" i="15" s="1"/>
  <c r="T17" i="15"/>
  <c r="AG17" i="15" s="1"/>
  <c r="S17" i="15"/>
  <c r="AF17" i="15" s="1"/>
  <c r="Z70" i="15"/>
  <c r="AM70" i="15" s="1"/>
  <c r="T70" i="15"/>
  <c r="AG70" i="15" s="1"/>
  <c r="R70" i="15"/>
  <c r="AE70" i="15" s="1"/>
  <c r="T16" i="15"/>
  <c r="AG16" i="15" s="1"/>
  <c r="P16" i="15"/>
  <c r="AC16" i="15" s="1"/>
  <c r="R69" i="15"/>
  <c r="AE69" i="15" s="1"/>
  <c r="Q69" i="15"/>
  <c r="AD69" i="15" s="1"/>
  <c r="Q15" i="15"/>
  <c r="AD15" i="15" s="1"/>
  <c r="Y68" i="15"/>
  <c r="AL68" i="15" s="1"/>
  <c r="P68" i="15"/>
  <c r="AC68" i="15" s="1"/>
  <c r="Z67" i="15"/>
  <c r="AM67" i="15" s="1"/>
  <c r="Z66" i="15"/>
  <c r="AM66" i="15" s="1"/>
  <c r="Y66" i="15"/>
  <c r="AL66" i="15" s="1"/>
  <c r="Z12" i="15"/>
  <c r="AM12" i="15" s="1"/>
  <c r="R12" i="15"/>
  <c r="AE12" i="15" s="1"/>
  <c r="Q12" i="15"/>
  <c r="AD12" i="15" s="1"/>
  <c r="Y65" i="15"/>
  <c r="AL65" i="15" s="1"/>
  <c r="X65" i="15"/>
  <c r="AK65" i="15" s="1"/>
  <c r="P11" i="15"/>
  <c r="AC11" i="15" s="1"/>
  <c r="X64" i="15"/>
  <c r="AK64" i="15" s="1"/>
  <c r="W64" i="15"/>
  <c r="AJ64" i="15" s="1"/>
  <c r="Y10" i="15"/>
  <c r="AL10" i="15" s="1"/>
  <c r="X10" i="15"/>
  <c r="AK10" i="15" s="1"/>
  <c r="R10" i="15"/>
  <c r="AE10" i="15" s="1"/>
  <c r="X63" i="15"/>
  <c r="AK63" i="15" s="1"/>
  <c r="W63" i="15"/>
  <c r="AJ63" i="15" s="1"/>
  <c r="V63" i="15"/>
  <c r="AI63" i="15" s="1"/>
  <c r="T63" i="15"/>
  <c r="AG63" i="15" s="1"/>
  <c r="S63" i="15"/>
  <c r="AF63" i="15" s="1"/>
  <c r="Z9" i="15"/>
  <c r="AM9" i="15" s="1"/>
  <c r="X9" i="15"/>
  <c r="AK9" i="15" s="1"/>
  <c r="W9" i="15"/>
  <c r="AJ9" i="15" s="1"/>
  <c r="T9" i="15"/>
  <c r="AG9" i="15" s="1"/>
  <c r="W62" i="15"/>
  <c r="AJ62" i="15" s="1"/>
  <c r="V62" i="15"/>
  <c r="AI62" i="15" s="1"/>
  <c r="U62" i="15"/>
  <c r="AH62" i="15" s="1"/>
  <c r="R62" i="15"/>
  <c r="AE62" i="15" s="1"/>
  <c r="Y8" i="15"/>
  <c r="AL8" i="15" s="1"/>
  <c r="W8" i="15"/>
  <c r="AJ8" i="15" s="1"/>
  <c r="V8" i="15"/>
  <c r="AI8" i="15" s="1"/>
  <c r="V61" i="15"/>
  <c r="AI61" i="15" s="1"/>
  <c r="U61" i="15"/>
  <c r="AH61" i="15" s="1"/>
  <c r="T61" i="15"/>
  <c r="AG61" i="15" s="1"/>
  <c r="X7" i="15"/>
  <c r="AK7" i="15" s="1"/>
  <c r="V7" i="15"/>
  <c r="AI7" i="15" s="1"/>
  <c r="U7" i="15"/>
  <c r="AH7" i="15" s="1"/>
  <c r="P7" i="15"/>
  <c r="AC7" i="15" s="1"/>
  <c r="Z60" i="15"/>
  <c r="AM60" i="15" s="1"/>
  <c r="U60" i="15"/>
  <c r="AH60" i="15" s="1"/>
  <c r="T60" i="15"/>
  <c r="AG60" i="15" s="1"/>
  <c r="S60" i="15"/>
  <c r="AF60" i="15" s="1"/>
  <c r="X6" i="15"/>
  <c r="AK6" i="15" s="1"/>
  <c r="W6" i="15"/>
  <c r="AJ6" i="15" s="1"/>
  <c r="U6" i="15"/>
  <c r="AH6" i="15" s="1"/>
  <c r="T6" i="15"/>
  <c r="AG6" i="15" s="1"/>
  <c r="T59" i="15"/>
  <c r="AG59" i="15" s="1"/>
  <c r="S59" i="15"/>
  <c r="AF59" i="15" s="1"/>
  <c r="R59" i="15"/>
  <c r="AE59" i="15" s="1"/>
  <c r="V5" i="15"/>
  <c r="AI5" i="15" s="1"/>
  <c r="T5" i="15"/>
  <c r="AG5" i="15" s="1"/>
  <c r="S5" i="15"/>
  <c r="AF5" i="15" s="1"/>
  <c r="V58" i="15"/>
  <c r="AI58" i="15" s="1"/>
  <c r="T58" i="15"/>
  <c r="AG58" i="15" s="1"/>
  <c r="R58" i="15"/>
  <c r="AE58" i="15" s="1"/>
  <c r="P58" i="15"/>
  <c r="V4" i="15"/>
  <c r="T4" i="15"/>
  <c r="AG4" i="15" s="1"/>
  <c r="S4" i="15"/>
  <c r="AF4" i="15" s="1"/>
  <c r="R4" i="15"/>
  <c r="AE4" i="15" s="1"/>
  <c r="X4" i="15" l="1"/>
  <c r="AK4" i="15" s="1"/>
  <c r="W4" i="15"/>
  <c r="U4" i="15"/>
  <c r="V12" i="15"/>
  <c r="AI12" i="15" s="1"/>
  <c r="U11" i="15"/>
  <c r="AH11" i="15" s="1"/>
  <c r="T10" i="15"/>
  <c r="AG10" i="15" s="1"/>
  <c r="R35" i="15"/>
  <c r="AE35" i="15" s="1"/>
  <c r="V31" i="15"/>
  <c r="AI31" i="15" s="1"/>
  <c r="P65" i="15"/>
  <c r="AC65" i="15" s="1"/>
  <c r="Y62" i="15"/>
  <c r="AL62" i="15" s="1"/>
  <c r="Z58" i="15"/>
  <c r="AM58" i="15" s="1"/>
  <c r="Y19" i="15"/>
  <c r="AL19" i="15" s="1"/>
  <c r="W10" i="15"/>
  <c r="AJ10" i="15" s="1"/>
  <c r="V9" i="15"/>
  <c r="AI9" i="15" s="1"/>
  <c r="P15" i="15"/>
  <c r="AC15" i="15" s="1"/>
  <c r="Z13" i="15"/>
  <c r="AM13" i="15" s="1"/>
  <c r="Y41" i="15"/>
  <c r="AL41" i="15" s="1"/>
  <c r="V38" i="15"/>
  <c r="AI38" i="15" s="1"/>
  <c r="T36" i="15"/>
  <c r="AG36" i="15" s="1"/>
  <c r="S35" i="15"/>
  <c r="AF35" i="15" s="1"/>
  <c r="Q33" i="15"/>
  <c r="AD33" i="15" s="1"/>
  <c r="Z49" i="15"/>
  <c r="AM49" i="15" s="1"/>
  <c r="W46" i="15"/>
  <c r="AJ46" i="15" s="1"/>
  <c r="Q11" i="15"/>
  <c r="AD11" i="15" s="1"/>
  <c r="V43" i="15"/>
  <c r="AI43" i="15" s="1"/>
  <c r="W58" i="15"/>
  <c r="AJ58" i="15" s="1"/>
  <c r="T68" i="15"/>
  <c r="AG68" i="15" s="1"/>
  <c r="S67" i="15"/>
  <c r="AF67" i="15" s="1"/>
  <c r="R66" i="15"/>
  <c r="AE66" i="15" s="1"/>
  <c r="P64" i="15"/>
  <c r="AC64" i="15" s="1"/>
  <c r="Z62" i="15"/>
  <c r="AM62" i="15" s="1"/>
  <c r="Y61" i="15"/>
  <c r="AL61" i="15" s="1"/>
  <c r="X60" i="15"/>
  <c r="AK60" i="15" s="1"/>
  <c r="W59" i="15"/>
  <c r="AJ59" i="15" s="1"/>
  <c r="S65" i="15"/>
  <c r="AF65" i="15" s="1"/>
  <c r="Q46" i="15"/>
  <c r="AD46" i="15" s="1"/>
  <c r="Y58" i="15"/>
  <c r="Y59" i="15"/>
  <c r="AL59" i="15" s="1"/>
  <c r="P22" i="15"/>
  <c r="AC22" i="15" s="1"/>
  <c r="U10" i="15"/>
  <c r="AH10" i="15" s="1"/>
  <c r="Y21" i="15"/>
  <c r="AL21" i="15" s="1"/>
  <c r="X20" i="15"/>
  <c r="AK20" i="15" s="1"/>
  <c r="V18" i="15"/>
  <c r="AI18" i="15" s="1"/>
  <c r="U17" i="15"/>
  <c r="AH17" i="15" s="1"/>
  <c r="U70" i="15"/>
  <c r="AH70" i="15" s="1"/>
  <c r="R76" i="15"/>
  <c r="AE76" i="15" s="1"/>
  <c r="Q75" i="15"/>
  <c r="AD75" i="15" s="1"/>
  <c r="P74" i="15"/>
  <c r="AC74" i="15" s="1"/>
  <c r="R5" i="15"/>
  <c r="AE5" i="15" s="1"/>
  <c r="P62" i="15"/>
  <c r="AC62" i="15" s="1"/>
  <c r="Q17" i="15"/>
  <c r="AD17" i="15" s="1"/>
  <c r="W31" i="15"/>
  <c r="AJ31" i="15" s="1"/>
  <c r="U13" i="15"/>
  <c r="AH13" i="15" s="1"/>
  <c r="Q63" i="15"/>
  <c r="AD63" i="15" s="1"/>
  <c r="P45" i="15"/>
  <c r="AC45" i="15" s="1"/>
  <c r="T12" i="15"/>
  <c r="AG12" i="15" s="1"/>
  <c r="W17" i="15"/>
  <c r="AJ17" i="15" s="1"/>
  <c r="R18" i="15"/>
  <c r="AE18" i="15" s="1"/>
  <c r="S19" i="15"/>
  <c r="AF19" i="15" s="1"/>
  <c r="Y46" i="15"/>
  <c r="AL46" i="15" s="1"/>
  <c r="T41" i="15"/>
  <c r="AG41" i="15" s="1"/>
  <c r="S40" i="15"/>
  <c r="AF40" i="15" s="1"/>
  <c r="R39" i="15"/>
  <c r="AE39" i="15" s="1"/>
  <c r="Q38" i="15"/>
  <c r="AD38" i="15" s="1"/>
  <c r="P37" i="15"/>
  <c r="AC37" i="15" s="1"/>
  <c r="Z35" i="15"/>
  <c r="AM35" i="15" s="1"/>
  <c r="Y34" i="15"/>
  <c r="AL34" i="15" s="1"/>
  <c r="X33" i="15"/>
  <c r="AK33" i="15" s="1"/>
  <c r="W32" i="15"/>
  <c r="AJ32" i="15" s="1"/>
  <c r="R74" i="15"/>
  <c r="AE74" i="15" s="1"/>
  <c r="V14" i="15"/>
  <c r="AI14" i="15" s="1"/>
  <c r="X14" i="15"/>
  <c r="AK14" i="15" s="1"/>
  <c r="U37" i="15"/>
  <c r="AH37" i="15" s="1"/>
  <c r="Y14" i="15"/>
  <c r="AL14" i="15" s="1"/>
  <c r="V11" i="15"/>
  <c r="AI11" i="15" s="1"/>
  <c r="S8" i="15"/>
  <c r="AF8" i="15" s="1"/>
  <c r="P5" i="15"/>
  <c r="AC5" i="15" s="1"/>
  <c r="U8" i="15"/>
  <c r="AH8" i="15" s="1"/>
  <c r="S6" i="15"/>
  <c r="AF6" i="15" s="1"/>
  <c r="T7" i="15"/>
  <c r="AG7" i="15" s="1"/>
  <c r="Y12" i="15"/>
  <c r="AL12" i="15" s="1"/>
  <c r="W37" i="15"/>
  <c r="AJ37" i="15" s="1"/>
  <c r="U31" i="15"/>
  <c r="AH31" i="15" s="1"/>
  <c r="R41" i="15"/>
  <c r="AE41" i="15" s="1"/>
  <c r="Q40" i="15"/>
  <c r="AD40" i="15" s="1"/>
  <c r="P39" i="15"/>
  <c r="AC39" i="15" s="1"/>
  <c r="Z37" i="15"/>
  <c r="AM37" i="15" s="1"/>
  <c r="Y36" i="15"/>
  <c r="AL36" i="15" s="1"/>
  <c r="X35" i="15"/>
  <c r="AK35" i="15" s="1"/>
  <c r="W34" i="15"/>
  <c r="AJ34" i="15" s="1"/>
  <c r="V33" i="15"/>
  <c r="AI33" i="15" s="1"/>
  <c r="U32" i="15"/>
  <c r="AH32" i="15" s="1"/>
  <c r="Z45" i="15"/>
  <c r="AM45" i="15" s="1"/>
  <c r="Y44" i="15"/>
  <c r="AL44" i="15" s="1"/>
  <c r="X11" i="15"/>
  <c r="AK11" i="15" s="1"/>
  <c r="Z40" i="15"/>
  <c r="AM40" i="15" s="1"/>
  <c r="V36" i="15"/>
  <c r="AI36" i="15" s="1"/>
  <c r="P42" i="15"/>
  <c r="AC42" i="15" s="1"/>
  <c r="R40" i="15"/>
  <c r="AE40" i="15" s="1"/>
  <c r="Q39" i="15"/>
  <c r="AD39" i="15" s="1"/>
  <c r="P38" i="15"/>
  <c r="AC38" i="15" s="1"/>
  <c r="Z36" i="15"/>
  <c r="AM36" i="15" s="1"/>
  <c r="Y35" i="15"/>
  <c r="AL35" i="15" s="1"/>
  <c r="Z72" i="15"/>
  <c r="AM72" i="15" s="1"/>
  <c r="Y71" i="15"/>
  <c r="AL71" i="15" s="1"/>
  <c r="Q48" i="15"/>
  <c r="AD48" i="15" s="1"/>
  <c r="S68" i="15"/>
  <c r="AF68" i="15" s="1"/>
  <c r="X61" i="15"/>
  <c r="AK61" i="15" s="1"/>
  <c r="W60" i="15"/>
  <c r="AJ60" i="15" s="1"/>
  <c r="V32" i="15"/>
  <c r="AI32" i="15" s="1"/>
  <c r="V70" i="15"/>
  <c r="AI70" i="15" s="1"/>
  <c r="R75" i="15"/>
  <c r="AE75" i="15" s="1"/>
  <c r="X5" i="15"/>
  <c r="AK5" i="15" s="1"/>
  <c r="U43" i="15"/>
  <c r="AH43" i="15" s="1"/>
  <c r="T21" i="15"/>
  <c r="AG21" i="15" s="1"/>
  <c r="P47" i="15"/>
  <c r="AC47" i="15" s="1"/>
  <c r="U59" i="15"/>
  <c r="AH59" i="15" s="1"/>
  <c r="V45" i="15"/>
  <c r="AI45" i="15" s="1"/>
  <c r="R49" i="15"/>
  <c r="AE49" i="15" s="1"/>
  <c r="R73" i="15"/>
  <c r="AE73" i="15" s="1"/>
  <c r="Q66" i="15"/>
  <c r="AD66" i="15" s="1"/>
  <c r="R67" i="15"/>
  <c r="AE67" i="15" s="1"/>
  <c r="Y48" i="15"/>
  <c r="AL48" i="15" s="1"/>
  <c r="Y6" i="15"/>
  <c r="AL6" i="15" s="1"/>
  <c r="P9" i="15"/>
  <c r="AC9" i="15" s="1"/>
  <c r="Q64" i="15"/>
  <c r="AD64" i="15" s="1"/>
  <c r="R65" i="15"/>
  <c r="AE65" i="15" s="1"/>
  <c r="Q18" i="15"/>
  <c r="AD18" i="15" s="1"/>
  <c r="S74" i="15"/>
  <c r="AF74" i="15" s="1"/>
  <c r="V20" i="15"/>
  <c r="AI20" i="15" s="1"/>
  <c r="U19" i="15"/>
  <c r="AH19" i="15" s="1"/>
  <c r="T18" i="15"/>
  <c r="AG18" i="15" s="1"/>
  <c r="S58" i="15"/>
  <c r="AF58" i="15" s="1"/>
  <c r="P48" i="15"/>
  <c r="AC48" i="15" s="1"/>
  <c r="Z46" i="15"/>
  <c r="AM46" i="15" s="1"/>
  <c r="S66" i="15"/>
  <c r="AF66" i="15" s="1"/>
  <c r="P71" i="15"/>
  <c r="AC71" i="15" s="1"/>
  <c r="W33" i="15"/>
  <c r="AJ33" i="15" s="1"/>
  <c r="U44" i="15"/>
  <c r="AH44" i="15" s="1"/>
  <c r="V21" i="15"/>
  <c r="AI21" i="15" s="1"/>
  <c r="U20" i="15"/>
  <c r="AH20" i="15" s="1"/>
  <c r="T19" i="15"/>
  <c r="AG19" i="15" s="1"/>
  <c r="S18" i="15"/>
  <c r="AF18" i="15" s="1"/>
  <c r="U22" i="15"/>
  <c r="AH22" i="15" s="1"/>
  <c r="Q31" i="15"/>
  <c r="AD31" i="15" s="1"/>
  <c r="X58" i="15"/>
  <c r="V59" i="15"/>
  <c r="AI59" i="15" s="1"/>
  <c r="Z7" i="15"/>
  <c r="AM7" i="15" s="1"/>
  <c r="Z63" i="15"/>
  <c r="AM63" i="15" s="1"/>
  <c r="X39" i="15"/>
  <c r="AK39" i="15" s="1"/>
  <c r="W38" i="15"/>
  <c r="AJ38" i="15" s="1"/>
  <c r="V37" i="15"/>
  <c r="AI37" i="15" s="1"/>
  <c r="U36" i="15"/>
  <c r="AH36" i="15" s="1"/>
  <c r="Q43" i="15"/>
  <c r="AD43" i="15" s="1"/>
  <c r="X47" i="15"/>
  <c r="AK47" i="15" s="1"/>
  <c r="V10" i="15"/>
  <c r="AI10" i="15" s="1"/>
  <c r="Z17" i="15"/>
  <c r="AM17" i="15" s="1"/>
  <c r="W68" i="15"/>
  <c r="AJ68" i="15" s="1"/>
  <c r="V67" i="15"/>
  <c r="AI67" i="15" s="1"/>
  <c r="U66" i="15"/>
  <c r="AH66" i="15" s="1"/>
  <c r="Q62" i="15"/>
  <c r="AD62" i="15" s="1"/>
  <c r="T13" i="15"/>
  <c r="AG13" i="15" s="1"/>
  <c r="W19" i="15"/>
  <c r="AJ19" i="15" s="1"/>
  <c r="P13" i="15"/>
  <c r="AC13" i="15" s="1"/>
  <c r="Z11" i="15"/>
  <c r="AM11" i="15" s="1"/>
  <c r="S41" i="15"/>
  <c r="AF41" i="15" s="1"/>
  <c r="P14" i="15"/>
  <c r="AC14" i="15" s="1"/>
  <c r="Y11" i="15"/>
  <c r="AL11" i="15" s="1"/>
  <c r="Z20" i="15"/>
  <c r="AM20" i="15" s="1"/>
  <c r="X18" i="15"/>
  <c r="AK18" i="15" s="1"/>
  <c r="U49" i="15"/>
  <c r="AH49" i="15" s="1"/>
  <c r="T48" i="15"/>
  <c r="AG48" i="15" s="1"/>
  <c r="R16" i="15"/>
  <c r="AE16" i="15" s="1"/>
  <c r="Z21" i="15"/>
  <c r="AM21" i="15" s="1"/>
  <c r="Y20" i="15"/>
  <c r="AL20" i="15" s="1"/>
  <c r="X19" i="15"/>
  <c r="AK19" i="15" s="1"/>
  <c r="W18" i="15"/>
  <c r="AJ18" i="15" s="1"/>
  <c r="W43" i="15"/>
  <c r="AJ43" i="15" s="1"/>
  <c r="P73" i="15"/>
  <c r="AC73" i="15" s="1"/>
  <c r="S76" i="15"/>
  <c r="AF76" i="15" s="1"/>
  <c r="P75" i="15"/>
  <c r="AC75" i="15" s="1"/>
  <c r="Z71" i="15"/>
  <c r="AM71" i="15" s="1"/>
  <c r="S48" i="15"/>
  <c r="AF48" i="15" s="1"/>
  <c r="Q74" i="15"/>
  <c r="AD74" i="15" s="1"/>
  <c r="R48" i="15"/>
  <c r="AE48" i="15" s="1"/>
  <c r="Q47" i="15"/>
  <c r="AD47" i="15" s="1"/>
  <c r="W70" i="15"/>
  <c r="AJ70" i="15" s="1"/>
  <c r="Q70" i="15"/>
  <c r="AD70" i="15" s="1"/>
  <c r="Z43" i="15"/>
  <c r="AM43" i="15" s="1"/>
  <c r="P43" i="15"/>
  <c r="AC43" i="15" s="1"/>
  <c r="P70" i="15"/>
  <c r="AC70" i="15" s="1"/>
  <c r="U63" i="15"/>
  <c r="AH63" i="15" s="1"/>
  <c r="Q59" i="15"/>
  <c r="AD59" i="15" s="1"/>
  <c r="R63" i="15"/>
  <c r="AE63" i="15" s="1"/>
  <c r="P61" i="15"/>
  <c r="AC61" i="15" s="1"/>
  <c r="S64" i="15"/>
  <c r="AF64" i="15" s="1"/>
  <c r="Z59" i="15"/>
  <c r="AM59" i="15" s="1"/>
  <c r="T65" i="15"/>
  <c r="AG65" i="15" s="1"/>
  <c r="V40" i="15"/>
  <c r="AI40" i="15" s="1"/>
  <c r="U39" i="15"/>
  <c r="AH39" i="15" s="1"/>
  <c r="T38" i="15"/>
  <c r="AG38" i="15" s="1"/>
  <c r="Z32" i="15"/>
  <c r="AM32" i="15" s="1"/>
  <c r="Y43" i="15"/>
  <c r="AL43" i="15" s="1"/>
  <c r="R21" i="15"/>
  <c r="AE21" i="15" s="1"/>
  <c r="W45" i="15"/>
  <c r="AJ45" i="15" s="1"/>
  <c r="X46" i="15"/>
  <c r="AK46" i="15" s="1"/>
  <c r="Y47" i="15"/>
  <c r="AL47" i="15" s="1"/>
  <c r="R17" i="15"/>
  <c r="AE17" i="15" s="1"/>
  <c r="Q20" i="15"/>
  <c r="AD20" i="15" s="1"/>
  <c r="Z44" i="15"/>
  <c r="AM44" i="15" s="1"/>
  <c r="P46" i="15"/>
  <c r="AC46" i="15" s="1"/>
  <c r="V17" i="15"/>
  <c r="AI17" i="15" s="1"/>
  <c r="P19" i="15"/>
  <c r="AC19" i="15" s="1"/>
  <c r="U12" i="15"/>
  <c r="AH12" i="15" s="1"/>
  <c r="Q14" i="15"/>
  <c r="AD14" i="15" s="1"/>
  <c r="Z5" i="15"/>
  <c r="AM5" i="15" s="1"/>
  <c r="P41" i="15"/>
  <c r="AC41" i="15" s="1"/>
  <c r="R43" i="15"/>
  <c r="AE43" i="15" s="1"/>
  <c r="V13" i="15"/>
  <c r="AI13" i="15" s="1"/>
  <c r="R15" i="15"/>
  <c r="AE15" i="15" s="1"/>
  <c r="Z38" i="15"/>
  <c r="AM38" i="15" s="1"/>
  <c r="P40" i="15"/>
  <c r="AC40" i="15" s="1"/>
  <c r="Q8" i="15"/>
  <c r="AD8" i="15" s="1"/>
  <c r="S10" i="15"/>
  <c r="AF10" i="15" s="1"/>
  <c r="W14" i="15"/>
  <c r="AJ14" i="15" s="1"/>
  <c r="V16" i="15"/>
  <c r="AI16" i="15" s="1"/>
  <c r="S16" i="15"/>
  <c r="AF16" i="15" s="1"/>
  <c r="T11" i="15"/>
  <c r="AG11" i="15" s="1"/>
  <c r="R9" i="15"/>
  <c r="AE9" i="15" s="1"/>
  <c r="P34" i="15"/>
  <c r="AC34" i="15" s="1"/>
  <c r="Q35" i="15"/>
  <c r="AD35" i="15" s="1"/>
  <c r="R36" i="15"/>
  <c r="AE36" i="15" s="1"/>
  <c r="S37" i="15"/>
  <c r="AF37" i="15" s="1"/>
  <c r="W41" i="15"/>
  <c r="AJ41" i="15" s="1"/>
  <c r="Z16" i="15"/>
  <c r="AM16" i="15" s="1"/>
  <c r="Y16" i="15"/>
  <c r="AL16" i="15" s="1"/>
  <c r="Q76" i="15"/>
  <c r="AD76" i="15" s="1"/>
  <c r="Z73" i="15"/>
  <c r="AM73" i="15" s="1"/>
  <c r="Y72" i="15"/>
  <c r="AL72" i="15" s="1"/>
  <c r="V76" i="15"/>
  <c r="AI76" i="15" s="1"/>
  <c r="U75" i="15"/>
  <c r="AH75" i="15" s="1"/>
  <c r="T74" i="15"/>
  <c r="AG74" i="15" s="1"/>
  <c r="Y70" i="15"/>
  <c r="AL70" i="15" s="1"/>
  <c r="S70" i="15"/>
  <c r="AF70" i="15" s="1"/>
  <c r="X16" i="15"/>
  <c r="AK16" i="15" s="1"/>
  <c r="Q16" i="15"/>
  <c r="AD16" i="15" s="1"/>
  <c r="U5" i="15"/>
  <c r="AH5" i="15" s="1"/>
  <c r="Y63" i="15"/>
  <c r="AL63" i="15" s="1"/>
  <c r="Q67" i="15"/>
  <c r="AD67" i="15" s="1"/>
  <c r="V60" i="15"/>
  <c r="AI60" i="15" s="1"/>
  <c r="Y9" i="15"/>
  <c r="AL9" i="15" s="1"/>
  <c r="U58" i="15"/>
  <c r="AH58" i="15" s="1"/>
  <c r="X62" i="15"/>
  <c r="AK62" i="15" s="1"/>
  <c r="Q13" i="15"/>
  <c r="AD13" i="15" s="1"/>
  <c r="X8" i="15"/>
  <c r="AK8" i="15" s="1"/>
  <c r="R68" i="15"/>
  <c r="AE68" i="15" s="1"/>
  <c r="Z64" i="15"/>
  <c r="AM64" i="15" s="1"/>
  <c r="W61" i="15"/>
  <c r="AJ61" i="15" s="1"/>
  <c r="P66" i="15"/>
  <c r="AC66" i="15" s="1"/>
  <c r="R14" i="15"/>
  <c r="AE14" i="15" s="1"/>
  <c r="R61" i="15"/>
  <c r="AE61" i="15" s="1"/>
  <c r="W13" i="15"/>
  <c r="AJ13" i="15" s="1"/>
  <c r="X67" i="15"/>
  <c r="AK67" i="15" s="1"/>
  <c r="Q7" i="15"/>
  <c r="AD7" i="15" s="1"/>
  <c r="V66" i="15"/>
  <c r="AI66" i="15" s="1"/>
  <c r="S62" i="15"/>
  <c r="AF62" i="15" s="1"/>
  <c r="P4" i="15"/>
  <c r="AC4" i="15" s="1"/>
  <c r="Q61" i="15"/>
  <c r="AD61" i="15" s="1"/>
  <c r="P60" i="15"/>
  <c r="AC60" i="15" s="1"/>
  <c r="R7" i="15"/>
  <c r="AE7" i="15" s="1"/>
  <c r="W66" i="15"/>
  <c r="AJ66" i="15" s="1"/>
  <c r="Q60" i="15"/>
  <c r="AD60" i="15" s="1"/>
  <c r="P6" i="15"/>
  <c r="AC6" i="15" s="1"/>
  <c r="U65" i="15"/>
  <c r="AH65" i="15" s="1"/>
  <c r="W12" i="15"/>
  <c r="AJ12" i="15" s="1"/>
  <c r="Q6" i="15"/>
  <c r="AD6" i="15" s="1"/>
  <c r="T64" i="15"/>
  <c r="AG64" i="15" s="1"/>
  <c r="V65" i="15"/>
  <c r="AI65" i="15" s="1"/>
  <c r="P59" i="15"/>
  <c r="AC59" i="15" s="1"/>
  <c r="V64" i="15"/>
  <c r="AI64" i="15" s="1"/>
  <c r="W11" i="15"/>
  <c r="AJ11" i="15" s="1"/>
  <c r="W65" i="15"/>
  <c r="AJ65" i="15" s="1"/>
  <c r="X12" i="15"/>
  <c r="AK12" i="15" s="1"/>
  <c r="X66" i="15"/>
  <c r="AK66" i="15" s="1"/>
  <c r="Y13" i="15"/>
  <c r="AL13" i="15" s="1"/>
  <c r="Z14" i="15"/>
  <c r="AM14" i="15" s="1"/>
  <c r="Z68" i="15"/>
  <c r="AM68" i="15" s="1"/>
  <c r="Y67" i="15"/>
  <c r="AL67" i="15" s="1"/>
  <c r="Q5" i="15"/>
  <c r="AD5" i="15" s="1"/>
  <c r="Q4" i="15"/>
  <c r="AD4" i="15" s="1"/>
  <c r="Q58" i="15"/>
  <c r="AD58" i="15" s="1"/>
  <c r="R6" i="15"/>
  <c r="AE6" i="15" s="1"/>
  <c r="R60" i="15"/>
  <c r="AE60" i="15" s="1"/>
  <c r="S7" i="15"/>
  <c r="AF7" i="15" s="1"/>
  <c r="S61" i="15"/>
  <c r="AF61" i="15" s="1"/>
  <c r="T8" i="15"/>
  <c r="AG8" i="15" s="1"/>
  <c r="T62" i="15"/>
  <c r="AG62" i="15" s="1"/>
  <c r="U9" i="15"/>
  <c r="AH9" i="15" s="1"/>
  <c r="U14" i="15"/>
  <c r="AH14" i="15" s="1"/>
  <c r="AH4" i="15"/>
  <c r="AL4" i="15"/>
  <c r="AI4" i="15"/>
  <c r="AJ4" i="15"/>
  <c r="AL58" i="15"/>
  <c r="AG31" i="15"/>
  <c r="AK58" i="15"/>
  <c r="AC58" i="15"/>
  <c r="M93" i="14" l="1"/>
  <c r="Z93" i="14" s="1"/>
  <c r="L93" i="14"/>
  <c r="Y93" i="14" s="1"/>
  <c r="K93" i="14"/>
  <c r="X93" i="14" s="1"/>
  <c r="J93" i="14"/>
  <c r="W93" i="14" s="1"/>
  <c r="I93" i="14"/>
  <c r="V93" i="14" s="1"/>
  <c r="H93" i="14"/>
  <c r="U93" i="14" s="1"/>
  <c r="G93" i="14"/>
  <c r="T93" i="14" s="1"/>
  <c r="F93" i="14"/>
  <c r="S93" i="14" s="1"/>
  <c r="E93" i="14"/>
  <c r="R93" i="14" s="1"/>
  <c r="D93" i="14"/>
  <c r="Q93" i="14" s="1"/>
  <c r="C93" i="14"/>
  <c r="P93" i="14" s="1"/>
  <c r="Z92" i="14"/>
  <c r="M92" i="14"/>
  <c r="L92" i="14"/>
  <c r="Y92" i="14" s="1"/>
  <c r="K92" i="14"/>
  <c r="X92" i="14" s="1"/>
  <c r="J92" i="14"/>
  <c r="W92" i="14" s="1"/>
  <c r="I92" i="14"/>
  <c r="V92" i="14" s="1"/>
  <c r="H92" i="14"/>
  <c r="U92" i="14" s="1"/>
  <c r="G92" i="14"/>
  <c r="T92" i="14" s="1"/>
  <c r="F92" i="14"/>
  <c r="S92" i="14" s="1"/>
  <c r="E92" i="14"/>
  <c r="R92" i="14" s="1"/>
  <c r="D92" i="14"/>
  <c r="Q92" i="14" s="1"/>
  <c r="C92" i="14"/>
  <c r="P92" i="14" s="1"/>
  <c r="M91" i="14"/>
  <c r="Z91" i="14" s="1"/>
  <c r="L91" i="14"/>
  <c r="Y91" i="14" s="1"/>
  <c r="K91" i="14"/>
  <c r="X91" i="14" s="1"/>
  <c r="J91" i="14"/>
  <c r="W91" i="14" s="1"/>
  <c r="I91" i="14"/>
  <c r="V91" i="14" s="1"/>
  <c r="H91" i="14"/>
  <c r="U91" i="14" s="1"/>
  <c r="G91" i="14"/>
  <c r="T91" i="14" s="1"/>
  <c r="F91" i="14"/>
  <c r="S91" i="14" s="1"/>
  <c r="E91" i="14"/>
  <c r="R91" i="14" s="1"/>
  <c r="D91" i="14"/>
  <c r="Q91" i="14" s="1"/>
  <c r="C91" i="14"/>
  <c r="P91" i="14" s="1"/>
  <c r="M90" i="14"/>
  <c r="Z90" i="14" s="1"/>
  <c r="L90" i="14"/>
  <c r="Y90" i="14" s="1"/>
  <c r="K90" i="14"/>
  <c r="X90" i="14" s="1"/>
  <c r="J90" i="14"/>
  <c r="W90" i="14" s="1"/>
  <c r="I90" i="14"/>
  <c r="V90" i="14" s="1"/>
  <c r="H90" i="14"/>
  <c r="U90" i="14" s="1"/>
  <c r="G90" i="14"/>
  <c r="T90" i="14" s="1"/>
  <c r="F90" i="14"/>
  <c r="S90" i="14" s="1"/>
  <c r="E90" i="14"/>
  <c r="R90" i="14" s="1"/>
  <c r="D90" i="14"/>
  <c r="Q90" i="14" s="1"/>
  <c r="C90" i="14"/>
  <c r="P90" i="14" s="1"/>
  <c r="M89" i="14"/>
  <c r="Z89" i="14" s="1"/>
  <c r="L89" i="14"/>
  <c r="Y89" i="14" s="1"/>
  <c r="K89" i="14"/>
  <c r="X89" i="14" s="1"/>
  <c r="J89" i="14"/>
  <c r="W89" i="14" s="1"/>
  <c r="I89" i="14"/>
  <c r="V89" i="14" s="1"/>
  <c r="H89" i="14"/>
  <c r="U89" i="14" s="1"/>
  <c r="G89" i="14"/>
  <c r="T89" i="14" s="1"/>
  <c r="F89" i="14"/>
  <c r="S89" i="14" s="1"/>
  <c r="E89" i="14"/>
  <c r="R89" i="14" s="1"/>
  <c r="D89" i="14"/>
  <c r="Q89" i="14" s="1"/>
  <c r="C89" i="14"/>
  <c r="P89" i="14" s="1"/>
  <c r="M88" i="14"/>
  <c r="Z88" i="14" s="1"/>
  <c r="L88" i="14"/>
  <c r="Y88" i="14" s="1"/>
  <c r="K88" i="14"/>
  <c r="X88" i="14" s="1"/>
  <c r="J88" i="14"/>
  <c r="W88" i="14" s="1"/>
  <c r="I88" i="14"/>
  <c r="V88" i="14" s="1"/>
  <c r="H88" i="14"/>
  <c r="U88" i="14" s="1"/>
  <c r="G88" i="14"/>
  <c r="T88" i="14" s="1"/>
  <c r="F88" i="14"/>
  <c r="S88" i="14" s="1"/>
  <c r="E88" i="14"/>
  <c r="R88" i="14" s="1"/>
  <c r="D88" i="14"/>
  <c r="Q88" i="14" s="1"/>
  <c r="C88" i="14"/>
  <c r="P88" i="14" s="1"/>
  <c r="M87" i="14"/>
  <c r="Z87" i="14" s="1"/>
  <c r="L87" i="14"/>
  <c r="Y87" i="14" s="1"/>
  <c r="K87" i="14"/>
  <c r="X87" i="14" s="1"/>
  <c r="J87" i="14"/>
  <c r="W87" i="14" s="1"/>
  <c r="I87" i="14"/>
  <c r="V87" i="14" s="1"/>
  <c r="H87" i="14"/>
  <c r="U87" i="14" s="1"/>
  <c r="G87" i="14"/>
  <c r="T87" i="14" s="1"/>
  <c r="F87" i="14"/>
  <c r="S87" i="14" s="1"/>
  <c r="E87" i="14"/>
  <c r="R87" i="14" s="1"/>
  <c r="D87" i="14"/>
  <c r="Q87" i="14" s="1"/>
  <c r="C87" i="14"/>
  <c r="P87" i="14" s="1"/>
  <c r="M86" i="14"/>
  <c r="Z86" i="14" s="1"/>
  <c r="L86" i="14"/>
  <c r="Y86" i="14" s="1"/>
  <c r="K86" i="14"/>
  <c r="X86" i="14" s="1"/>
  <c r="J86" i="14"/>
  <c r="W86" i="14" s="1"/>
  <c r="I86" i="14"/>
  <c r="V86" i="14" s="1"/>
  <c r="H86" i="14"/>
  <c r="U86" i="14" s="1"/>
  <c r="G86" i="14"/>
  <c r="T86" i="14" s="1"/>
  <c r="F86" i="14"/>
  <c r="S86" i="14" s="1"/>
  <c r="E86" i="14"/>
  <c r="R86" i="14" s="1"/>
  <c r="D86" i="14"/>
  <c r="Q86" i="14" s="1"/>
  <c r="C86" i="14"/>
  <c r="P86" i="14" s="1"/>
  <c r="M85" i="14"/>
  <c r="Z85" i="14" s="1"/>
  <c r="L85" i="14"/>
  <c r="Y85" i="14" s="1"/>
  <c r="K85" i="14"/>
  <c r="X85" i="14" s="1"/>
  <c r="J85" i="14"/>
  <c r="W85" i="14" s="1"/>
  <c r="I85" i="14"/>
  <c r="V85" i="14" s="1"/>
  <c r="H85" i="14"/>
  <c r="U85" i="14" s="1"/>
  <c r="G85" i="14"/>
  <c r="T85" i="14" s="1"/>
  <c r="F85" i="14"/>
  <c r="S85" i="14" s="1"/>
  <c r="E85" i="14"/>
  <c r="R85" i="14" s="1"/>
  <c r="D85" i="14"/>
  <c r="Q85" i="14" s="1"/>
  <c r="C85" i="14"/>
  <c r="P85" i="14" s="1"/>
  <c r="M84" i="14"/>
  <c r="Z84" i="14" s="1"/>
  <c r="L84" i="14"/>
  <c r="Y84" i="14" s="1"/>
  <c r="K84" i="14"/>
  <c r="X84" i="14" s="1"/>
  <c r="J84" i="14"/>
  <c r="W84" i="14" s="1"/>
  <c r="I84" i="14"/>
  <c r="V84" i="14" s="1"/>
  <c r="H84" i="14"/>
  <c r="U84" i="14" s="1"/>
  <c r="G84" i="14"/>
  <c r="T84" i="14" s="1"/>
  <c r="F84" i="14"/>
  <c r="S84" i="14" s="1"/>
  <c r="E84" i="14"/>
  <c r="R84" i="14" s="1"/>
  <c r="D84" i="14"/>
  <c r="Q84" i="14" s="1"/>
  <c r="C84" i="14"/>
  <c r="P84" i="14" s="1"/>
  <c r="M83" i="14"/>
  <c r="Z83" i="14" s="1"/>
  <c r="L83" i="14"/>
  <c r="Y83" i="14" s="1"/>
  <c r="K83" i="14"/>
  <c r="X83" i="14" s="1"/>
  <c r="J83" i="14"/>
  <c r="W83" i="14" s="1"/>
  <c r="I83" i="14"/>
  <c r="V83" i="14" s="1"/>
  <c r="H83" i="14"/>
  <c r="U83" i="14" s="1"/>
  <c r="G83" i="14"/>
  <c r="T83" i="14" s="1"/>
  <c r="F83" i="14"/>
  <c r="S83" i="14" s="1"/>
  <c r="E83" i="14"/>
  <c r="R83" i="14" s="1"/>
  <c r="D83" i="14"/>
  <c r="Q83" i="14" s="1"/>
  <c r="C83" i="14"/>
  <c r="P83" i="14" s="1"/>
  <c r="M82" i="14"/>
  <c r="M94" i="14" s="1"/>
  <c r="L82" i="14"/>
  <c r="Y82" i="14" s="1"/>
  <c r="K82" i="14"/>
  <c r="X82" i="14" s="1"/>
  <c r="J82" i="14"/>
  <c r="W82" i="14" s="1"/>
  <c r="I82" i="14"/>
  <c r="V82" i="14" s="1"/>
  <c r="H82" i="14"/>
  <c r="U82" i="14" s="1"/>
  <c r="G82" i="14"/>
  <c r="T82" i="14" s="1"/>
  <c r="F82" i="14"/>
  <c r="S82" i="14" s="1"/>
  <c r="E82" i="14"/>
  <c r="R82" i="14" s="1"/>
  <c r="D82" i="14"/>
  <c r="Q82" i="14" s="1"/>
  <c r="C82" i="14"/>
  <c r="P82" i="14" s="1"/>
  <c r="M81" i="14"/>
  <c r="Z81" i="14" s="1"/>
  <c r="L81" i="14"/>
  <c r="Y81" i="14" s="1"/>
  <c r="K81" i="14"/>
  <c r="X81" i="14" s="1"/>
  <c r="J81" i="14"/>
  <c r="W81" i="14" s="1"/>
  <c r="I81" i="14"/>
  <c r="V81" i="14" s="1"/>
  <c r="H81" i="14"/>
  <c r="U81" i="14" s="1"/>
  <c r="G81" i="14"/>
  <c r="T81" i="14" s="1"/>
  <c r="F81" i="14"/>
  <c r="S81" i="14" s="1"/>
  <c r="E81" i="14"/>
  <c r="R81" i="14" s="1"/>
  <c r="D81" i="14"/>
  <c r="Q81" i="14" s="1"/>
  <c r="C81" i="14"/>
  <c r="P81" i="14" s="1"/>
  <c r="M80" i="14"/>
  <c r="Z80" i="14" s="1"/>
  <c r="L80" i="14"/>
  <c r="Y80" i="14" s="1"/>
  <c r="K80" i="14"/>
  <c r="J80" i="14"/>
  <c r="W80" i="14" s="1"/>
  <c r="I80" i="14"/>
  <c r="V80" i="14" s="1"/>
  <c r="H80" i="14"/>
  <c r="U80" i="14" s="1"/>
  <c r="G80" i="14"/>
  <c r="F80" i="14"/>
  <c r="S80" i="14" s="1"/>
  <c r="E80" i="14"/>
  <c r="R80" i="14" s="1"/>
  <c r="D80" i="14"/>
  <c r="Q80" i="14" s="1"/>
  <c r="C80" i="14"/>
  <c r="P80" i="14" s="1"/>
  <c r="AM74" i="14"/>
  <c r="AM93" i="14" s="1"/>
  <c r="AL74" i="14"/>
  <c r="AL93" i="14" s="1"/>
  <c r="AK74" i="14"/>
  <c r="AK93" i="14" s="1"/>
  <c r="AJ74" i="14"/>
  <c r="AJ93" i="14" s="1"/>
  <c r="AI74" i="14"/>
  <c r="AI93" i="14" s="1"/>
  <c r="AH74" i="14"/>
  <c r="AH93" i="14" s="1"/>
  <c r="AG74" i="14"/>
  <c r="AG93" i="14" s="1"/>
  <c r="AF74" i="14"/>
  <c r="AF93" i="14" s="1"/>
  <c r="AE74" i="14"/>
  <c r="AE93" i="14" s="1"/>
  <c r="AD74" i="14"/>
  <c r="AD93" i="14" s="1"/>
  <c r="AC74" i="14"/>
  <c r="AC93" i="14" s="1"/>
  <c r="Q74" i="14"/>
  <c r="M74" i="14"/>
  <c r="Z74" i="14" s="1"/>
  <c r="L74" i="14"/>
  <c r="Y74" i="14" s="1"/>
  <c r="K74" i="14"/>
  <c r="X74" i="14" s="1"/>
  <c r="J74" i="14"/>
  <c r="W74" i="14" s="1"/>
  <c r="I74" i="14"/>
  <c r="V74" i="14" s="1"/>
  <c r="H74" i="14"/>
  <c r="U74" i="14" s="1"/>
  <c r="G74" i="14"/>
  <c r="T74" i="14" s="1"/>
  <c r="F74" i="14"/>
  <c r="S74" i="14" s="1"/>
  <c r="E74" i="14"/>
  <c r="R74" i="14" s="1"/>
  <c r="D74" i="14"/>
  <c r="C74" i="14"/>
  <c r="P74" i="14" s="1"/>
  <c r="AM73" i="14"/>
  <c r="AM92" i="14" s="1"/>
  <c r="AL73" i="14"/>
  <c r="AL92" i="14" s="1"/>
  <c r="AK73" i="14"/>
  <c r="AK92" i="14" s="1"/>
  <c r="AJ73" i="14"/>
  <c r="AJ92" i="14" s="1"/>
  <c r="AI73" i="14"/>
  <c r="AI92" i="14" s="1"/>
  <c r="AH73" i="14"/>
  <c r="AH92" i="14" s="1"/>
  <c r="AG73" i="14"/>
  <c r="AG92" i="14" s="1"/>
  <c r="AF73" i="14"/>
  <c r="AF92" i="14" s="1"/>
  <c r="AE73" i="14"/>
  <c r="AE92" i="14" s="1"/>
  <c r="AD73" i="14"/>
  <c r="AD92" i="14" s="1"/>
  <c r="AC73" i="14"/>
  <c r="AC92" i="14" s="1"/>
  <c r="Q73" i="14"/>
  <c r="M73" i="14"/>
  <c r="Z73" i="14" s="1"/>
  <c r="L73" i="14"/>
  <c r="Y73" i="14" s="1"/>
  <c r="K73" i="14"/>
  <c r="X73" i="14" s="1"/>
  <c r="J73" i="14"/>
  <c r="W73" i="14" s="1"/>
  <c r="I73" i="14"/>
  <c r="V73" i="14" s="1"/>
  <c r="H73" i="14"/>
  <c r="U73" i="14" s="1"/>
  <c r="G73" i="14"/>
  <c r="T73" i="14" s="1"/>
  <c r="F73" i="14"/>
  <c r="S73" i="14" s="1"/>
  <c r="E73" i="14"/>
  <c r="R73" i="14" s="1"/>
  <c r="D73" i="14"/>
  <c r="C73" i="14"/>
  <c r="P73" i="14" s="1"/>
  <c r="AM72" i="14"/>
  <c r="AM91" i="14" s="1"/>
  <c r="AL72" i="14"/>
  <c r="AL91" i="14" s="1"/>
  <c r="AK72" i="14"/>
  <c r="AK91" i="14" s="1"/>
  <c r="AJ72" i="14"/>
  <c r="AJ91" i="14" s="1"/>
  <c r="AI72" i="14"/>
  <c r="AI91" i="14" s="1"/>
  <c r="AH72" i="14"/>
  <c r="AH91" i="14" s="1"/>
  <c r="AG72" i="14"/>
  <c r="AG91" i="14" s="1"/>
  <c r="AF72" i="14"/>
  <c r="AF91" i="14" s="1"/>
  <c r="AE72" i="14"/>
  <c r="AE91" i="14" s="1"/>
  <c r="AD72" i="14"/>
  <c r="AD91" i="14" s="1"/>
  <c r="AC72" i="14"/>
  <c r="AC91" i="14" s="1"/>
  <c r="W72" i="14"/>
  <c r="U72" i="14"/>
  <c r="M72" i="14"/>
  <c r="Z72" i="14" s="1"/>
  <c r="L72" i="14"/>
  <c r="Y72" i="14" s="1"/>
  <c r="K72" i="14"/>
  <c r="X72" i="14" s="1"/>
  <c r="J72" i="14"/>
  <c r="I72" i="14"/>
  <c r="V72" i="14" s="1"/>
  <c r="H72" i="14"/>
  <c r="G72" i="14"/>
  <c r="T72" i="14" s="1"/>
  <c r="F72" i="14"/>
  <c r="S72" i="14" s="1"/>
  <c r="E72" i="14"/>
  <c r="R72" i="14" s="1"/>
  <c r="D72" i="14"/>
  <c r="Q72" i="14" s="1"/>
  <c r="C72" i="14"/>
  <c r="P72" i="14" s="1"/>
  <c r="AM71" i="14"/>
  <c r="AM90" i="14" s="1"/>
  <c r="AL71" i="14"/>
  <c r="AL90" i="14" s="1"/>
  <c r="AK71" i="14"/>
  <c r="AK90" i="14" s="1"/>
  <c r="AJ71" i="14"/>
  <c r="AJ90" i="14" s="1"/>
  <c r="AI71" i="14"/>
  <c r="AI90" i="14" s="1"/>
  <c r="AH71" i="14"/>
  <c r="AH90" i="14" s="1"/>
  <c r="AG71" i="14"/>
  <c r="AG90" i="14" s="1"/>
  <c r="AF71" i="14"/>
  <c r="AF90" i="14" s="1"/>
  <c r="AE71" i="14"/>
  <c r="AE90" i="14" s="1"/>
  <c r="AD71" i="14"/>
  <c r="AD90" i="14" s="1"/>
  <c r="AC71" i="14"/>
  <c r="AC90" i="14" s="1"/>
  <c r="W71" i="14"/>
  <c r="Q71" i="14"/>
  <c r="M71" i="14"/>
  <c r="Z71" i="14" s="1"/>
  <c r="L71" i="14"/>
  <c r="Y71" i="14" s="1"/>
  <c r="K71" i="14"/>
  <c r="X71" i="14" s="1"/>
  <c r="J71" i="14"/>
  <c r="I71" i="14"/>
  <c r="V71" i="14" s="1"/>
  <c r="H71" i="14"/>
  <c r="U71" i="14" s="1"/>
  <c r="G71" i="14"/>
  <c r="T71" i="14" s="1"/>
  <c r="F71" i="14"/>
  <c r="S71" i="14" s="1"/>
  <c r="E71" i="14"/>
  <c r="R71" i="14" s="1"/>
  <c r="D71" i="14"/>
  <c r="C71" i="14"/>
  <c r="P71" i="14" s="1"/>
  <c r="AM70" i="14"/>
  <c r="AM89" i="14" s="1"/>
  <c r="AL70" i="14"/>
  <c r="AL89" i="14" s="1"/>
  <c r="AK70" i="14"/>
  <c r="AK89" i="14" s="1"/>
  <c r="AJ70" i="14"/>
  <c r="AJ89" i="14" s="1"/>
  <c r="AI70" i="14"/>
  <c r="AI89" i="14" s="1"/>
  <c r="AH70" i="14"/>
  <c r="AH89" i="14" s="1"/>
  <c r="AG70" i="14"/>
  <c r="AG89" i="14" s="1"/>
  <c r="AF70" i="14"/>
  <c r="AF89" i="14" s="1"/>
  <c r="AE70" i="14"/>
  <c r="AE89" i="14" s="1"/>
  <c r="AD70" i="14"/>
  <c r="AD89" i="14" s="1"/>
  <c r="AC70" i="14"/>
  <c r="AC89" i="14" s="1"/>
  <c r="T70" i="14"/>
  <c r="M70" i="14"/>
  <c r="Z70" i="14" s="1"/>
  <c r="L70" i="14"/>
  <c r="Y70" i="14" s="1"/>
  <c r="K70" i="14"/>
  <c r="X70" i="14" s="1"/>
  <c r="J70" i="14"/>
  <c r="W70" i="14" s="1"/>
  <c r="I70" i="14"/>
  <c r="V70" i="14" s="1"/>
  <c r="H70" i="14"/>
  <c r="U70" i="14" s="1"/>
  <c r="G70" i="14"/>
  <c r="F70" i="14"/>
  <c r="S70" i="14" s="1"/>
  <c r="E70" i="14"/>
  <c r="R70" i="14" s="1"/>
  <c r="D70" i="14"/>
  <c r="Q70" i="14" s="1"/>
  <c r="C70" i="14"/>
  <c r="P70" i="14" s="1"/>
  <c r="AM69" i="14"/>
  <c r="AM88" i="14" s="1"/>
  <c r="AL69" i="14"/>
  <c r="AL88" i="14" s="1"/>
  <c r="AK69" i="14"/>
  <c r="AK88" i="14" s="1"/>
  <c r="AJ69" i="14"/>
  <c r="AJ88" i="14" s="1"/>
  <c r="AI69" i="14"/>
  <c r="AI88" i="14" s="1"/>
  <c r="AH69" i="14"/>
  <c r="AH88" i="14" s="1"/>
  <c r="AG69" i="14"/>
  <c r="AG88" i="14" s="1"/>
  <c r="AF69" i="14"/>
  <c r="AF88" i="14" s="1"/>
  <c r="AE69" i="14"/>
  <c r="AE88" i="14" s="1"/>
  <c r="AD69" i="14"/>
  <c r="AD88" i="14" s="1"/>
  <c r="AC69" i="14"/>
  <c r="AC88" i="14" s="1"/>
  <c r="M69" i="14"/>
  <c r="Z69" i="14" s="1"/>
  <c r="L69" i="14"/>
  <c r="Y69" i="14" s="1"/>
  <c r="K69" i="14"/>
  <c r="X69" i="14" s="1"/>
  <c r="J69" i="14"/>
  <c r="W69" i="14" s="1"/>
  <c r="I69" i="14"/>
  <c r="V69" i="14" s="1"/>
  <c r="H69" i="14"/>
  <c r="U69" i="14" s="1"/>
  <c r="G69" i="14"/>
  <c r="T69" i="14" s="1"/>
  <c r="F69" i="14"/>
  <c r="S69" i="14" s="1"/>
  <c r="E69" i="14"/>
  <c r="R69" i="14" s="1"/>
  <c r="D69" i="14"/>
  <c r="Q69" i="14" s="1"/>
  <c r="C69" i="14"/>
  <c r="P69" i="14" s="1"/>
  <c r="AM68" i="14"/>
  <c r="AM87" i="14" s="1"/>
  <c r="AL68" i="14"/>
  <c r="AL87" i="14" s="1"/>
  <c r="AK68" i="14"/>
  <c r="AK87" i="14" s="1"/>
  <c r="AJ68" i="14"/>
  <c r="AJ87" i="14" s="1"/>
  <c r="AI68" i="14"/>
  <c r="AI87" i="14" s="1"/>
  <c r="AH68" i="14"/>
  <c r="AH87" i="14" s="1"/>
  <c r="AG68" i="14"/>
  <c r="AG87" i="14" s="1"/>
  <c r="AF68" i="14"/>
  <c r="AF87" i="14" s="1"/>
  <c r="AE68" i="14"/>
  <c r="AE87" i="14" s="1"/>
  <c r="AD68" i="14"/>
  <c r="AD87" i="14" s="1"/>
  <c r="AC68" i="14"/>
  <c r="AC87" i="14" s="1"/>
  <c r="M68" i="14"/>
  <c r="Z68" i="14" s="1"/>
  <c r="L68" i="14"/>
  <c r="Y68" i="14" s="1"/>
  <c r="K68" i="14"/>
  <c r="X68" i="14" s="1"/>
  <c r="J68" i="14"/>
  <c r="W68" i="14" s="1"/>
  <c r="I68" i="14"/>
  <c r="V68" i="14" s="1"/>
  <c r="H68" i="14"/>
  <c r="U68" i="14" s="1"/>
  <c r="G68" i="14"/>
  <c r="T68" i="14" s="1"/>
  <c r="F68" i="14"/>
  <c r="S68" i="14" s="1"/>
  <c r="E68" i="14"/>
  <c r="R68" i="14" s="1"/>
  <c r="D68" i="14"/>
  <c r="Q68" i="14" s="1"/>
  <c r="C68" i="14"/>
  <c r="P68" i="14" s="1"/>
  <c r="AM67" i="14"/>
  <c r="AM86" i="14" s="1"/>
  <c r="AL67" i="14"/>
  <c r="AL86" i="14" s="1"/>
  <c r="AK67" i="14"/>
  <c r="AK86" i="14" s="1"/>
  <c r="AJ67" i="14"/>
  <c r="AJ86" i="14" s="1"/>
  <c r="AI67" i="14"/>
  <c r="AI86" i="14" s="1"/>
  <c r="AH67" i="14"/>
  <c r="AH86" i="14" s="1"/>
  <c r="AG67" i="14"/>
  <c r="AG86" i="14" s="1"/>
  <c r="AF67" i="14"/>
  <c r="AF86" i="14" s="1"/>
  <c r="AE67" i="14"/>
  <c r="AE86" i="14" s="1"/>
  <c r="AD67" i="14"/>
  <c r="AD86" i="14" s="1"/>
  <c r="AC67" i="14"/>
  <c r="AC86" i="14" s="1"/>
  <c r="M67" i="14"/>
  <c r="Z67" i="14" s="1"/>
  <c r="L67" i="14"/>
  <c r="Y67" i="14" s="1"/>
  <c r="K67" i="14"/>
  <c r="X67" i="14" s="1"/>
  <c r="J67" i="14"/>
  <c r="W67" i="14" s="1"/>
  <c r="I67" i="14"/>
  <c r="V67" i="14" s="1"/>
  <c r="H67" i="14"/>
  <c r="U67" i="14" s="1"/>
  <c r="G67" i="14"/>
  <c r="T67" i="14" s="1"/>
  <c r="F67" i="14"/>
  <c r="S67" i="14" s="1"/>
  <c r="E67" i="14"/>
  <c r="R67" i="14" s="1"/>
  <c r="D67" i="14"/>
  <c r="Q67" i="14" s="1"/>
  <c r="C67" i="14"/>
  <c r="P67" i="14" s="1"/>
  <c r="AM66" i="14"/>
  <c r="AM85" i="14" s="1"/>
  <c r="AL66" i="14"/>
  <c r="AL85" i="14" s="1"/>
  <c r="AK66" i="14"/>
  <c r="AK85" i="14" s="1"/>
  <c r="AJ66" i="14"/>
  <c r="AJ85" i="14" s="1"/>
  <c r="AI66" i="14"/>
  <c r="AI85" i="14" s="1"/>
  <c r="AH66" i="14"/>
  <c r="AH85" i="14" s="1"/>
  <c r="AG66" i="14"/>
  <c r="AG85" i="14" s="1"/>
  <c r="AF66" i="14"/>
  <c r="AF85" i="14" s="1"/>
  <c r="AE66" i="14"/>
  <c r="AE85" i="14" s="1"/>
  <c r="AD66" i="14"/>
  <c r="AD85" i="14" s="1"/>
  <c r="AC66" i="14"/>
  <c r="AC85" i="14" s="1"/>
  <c r="M66" i="14"/>
  <c r="Z66" i="14" s="1"/>
  <c r="L66" i="14"/>
  <c r="Y66" i="14" s="1"/>
  <c r="K66" i="14"/>
  <c r="X66" i="14" s="1"/>
  <c r="J66" i="14"/>
  <c r="W66" i="14" s="1"/>
  <c r="I66" i="14"/>
  <c r="V66" i="14" s="1"/>
  <c r="H66" i="14"/>
  <c r="U66" i="14" s="1"/>
  <c r="G66" i="14"/>
  <c r="T66" i="14" s="1"/>
  <c r="F66" i="14"/>
  <c r="S66" i="14" s="1"/>
  <c r="E66" i="14"/>
  <c r="R66" i="14" s="1"/>
  <c r="D66" i="14"/>
  <c r="Q66" i="14" s="1"/>
  <c r="C66" i="14"/>
  <c r="P66" i="14" s="1"/>
  <c r="AM65" i="14"/>
  <c r="AM84" i="14" s="1"/>
  <c r="AL65" i="14"/>
  <c r="AL84" i="14" s="1"/>
  <c r="AK65" i="14"/>
  <c r="AK84" i="14" s="1"/>
  <c r="AJ65" i="14"/>
  <c r="AJ84" i="14" s="1"/>
  <c r="AI65" i="14"/>
  <c r="AI84" i="14" s="1"/>
  <c r="AH65" i="14"/>
  <c r="AH84" i="14" s="1"/>
  <c r="AG65" i="14"/>
  <c r="AG84" i="14" s="1"/>
  <c r="AF65" i="14"/>
  <c r="AF84" i="14" s="1"/>
  <c r="AE65" i="14"/>
  <c r="AE84" i="14" s="1"/>
  <c r="AD65" i="14"/>
  <c r="AD84" i="14" s="1"/>
  <c r="AC65" i="14"/>
  <c r="AC84" i="14" s="1"/>
  <c r="M65" i="14"/>
  <c r="Z65" i="14" s="1"/>
  <c r="L65" i="14"/>
  <c r="Y65" i="14" s="1"/>
  <c r="K65" i="14"/>
  <c r="X65" i="14" s="1"/>
  <c r="J65" i="14"/>
  <c r="W65" i="14" s="1"/>
  <c r="I65" i="14"/>
  <c r="V65" i="14" s="1"/>
  <c r="H65" i="14"/>
  <c r="U65" i="14" s="1"/>
  <c r="G65" i="14"/>
  <c r="T65" i="14" s="1"/>
  <c r="F65" i="14"/>
  <c r="S65" i="14" s="1"/>
  <c r="E65" i="14"/>
  <c r="R65" i="14" s="1"/>
  <c r="D65" i="14"/>
  <c r="Q65" i="14" s="1"/>
  <c r="C65" i="14"/>
  <c r="P65" i="14" s="1"/>
  <c r="AM64" i="14"/>
  <c r="AM83" i="14" s="1"/>
  <c r="AL64" i="14"/>
  <c r="AL83" i="14" s="1"/>
  <c r="AK64" i="14"/>
  <c r="AK83" i="14" s="1"/>
  <c r="AJ64" i="14"/>
  <c r="AJ83" i="14" s="1"/>
  <c r="AI64" i="14"/>
  <c r="AI83" i="14" s="1"/>
  <c r="AH64" i="14"/>
  <c r="AH83" i="14" s="1"/>
  <c r="AG64" i="14"/>
  <c r="AG83" i="14" s="1"/>
  <c r="AF64" i="14"/>
  <c r="AF83" i="14" s="1"/>
  <c r="AE64" i="14"/>
  <c r="AE83" i="14" s="1"/>
  <c r="AD64" i="14"/>
  <c r="AD83" i="14" s="1"/>
  <c r="AC64" i="14"/>
  <c r="AC83" i="14" s="1"/>
  <c r="M64" i="14"/>
  <c r="Z64" i="14" s="1"/>
  <c r="L64" i="14"/>
  <c r="Y64" i="14" s="1"/>
  <c r="K64" i="14"/>
  <c r="X64" i="14" s="1"/>
  <c r="J64" i="14"/>
  <c r="W64" i="14" s="1"/>
  <c r="I64" i="14"/>
  <c r="V64" i="14" s="1"/>
  <c r="H64" i="14"/>
  <c r="U64" i="14" s="1"/>
  <c r="G64" i="14"/>
  <c r="T64" i="14" s="1"/>
  <c r="F64" i="14"/>
  <c r="S64" i="14" s="1"/>
  <c r="E64" i="14"/>
  <c r="R64" i="14" s="1"/>
  <c r="D64" i="14"/>
  <c r="Q64" i="14" s="1"/>
  <c r="C64" i="14"/>
  <c r="P64" i="14" s="1"/>
  <c r="AM63" i="14"/>
  <c r="AM82" i="14" s="1"/>
  <c r="AL63" i="14"/>
  <c r="AL82" i="14" s="1"/>
  <c r="AK63" i="14"/>
  <c r="AK82" i="14" s="1"/>
  <c r="AJ63" i="14"/>
  <c r="AJ82" i="14" s="1"/>
  <c r="AI63" i="14"/>
  <c r="AI82" i="14" s="1"/>
  <c r="AH63" i="14"/>
  <c r="AH82" i="14" s="1"/>
  <c r="AG63" i="14"/>
  <c r="AG82" i="14" s="1"/>
  <c r="AF63" i="14"/>
  <c r="AE63" i="14"/>
  <c r="AE82" i="14" s="1"/>
  <c r="AD63" i="14"/>
  <c r="AD82" i="14" s="1"/>
  <c r="AC63" i="14"/>
  <c r="AC82" i="14" s="1"/>
  <c r="M63" i="14"/>
  <c r="Z63" i="14" s="1"/>
  <c r="L63" i="14"/>
  <c r="Y63" i="14" s="1"/>
  <c r="K63" i="14"/>
  <c r="X63" i="14" s="1"/>
  <c r="J63" i="14"/>
  <c r="W63" i="14" s="1"/>
  <c r="I63" i="14"/>
  <c r="V63" i="14" s="1"/>
  <c r="H63" i="14"/>
  <c r="U63" i="14" s="1"/>
  <c r="G63" i="14"/>
  <c r="T63" i="14" s="1"/>
  <c r="F63" i="14"/>
  <c r="S63" i="14" s="1"/>
  <c r="E63" i="14"/>
  <c r="R63" i="14" s="1"/>
  <c r="D63" i="14"/>
  <c r="Q63" i="14" s="1"/>
  <c r="C63" i="14"/>
  <c r="P63" i="14" s="1"/>
  <c r="AM62" i="14"/>
  <c r="AM81" i="14" s="1"/>
  <c r="AL62" i="14"/>
  <c r="AL81" i="14" s="1"/>
  <c r="AK62" i="14"/>
  <c r="AK81" i="14" s="1"/>
  <c r="AJ62" i="14"/>
  <c r="AJ81" i="14" s="1"/>
  <c r="AI62" i="14"/>
  <c r="AI81" i="14" s="1"/>
  <c r="AH62" i="14"/>
  <c r="AH81" i="14" s="1"/>
  <c r="AG62" i="14"/>
  <c r="AG81" i="14" s="1"/>
  <c r="AF62" i="14"/>
  <c r="AF81" i="14" s="1"/>
  <c r="AE62" i="14"/>
  <c r="AE81" i="14" s="1"/>
  <c r="AD62" i="14"/>
  <c r="AD81" i="14" s="1"/>
  <c r="AC62" i="14"/>
  <c r="AC81" i="14" s="1"/>
  <c r="M62" i="14"/>
  <c r="Z62" i="14" s="1"/>
  <c r="L62" i="14"/>
  <c r="Y62" i="14" s="1"/>
  <c r="K62" i="14"/>
  <c r="X62" i="14" s="1"/>
  <c r="J62" i="14"/>
  <c r="W62" i="14" s="1"/>
  <c r="I62" i="14"/>
  <c r="V62" i="14" s="1"/>
  <c r="H62" i="14"/>
  <c r="U62" i="14" s="1"/>
  <c r="G62" i="14"/>
  <c r="T62" i="14" s="1"/>
  <c r="F62" i="14"/>
  <c r="S62" i="14" s="1"/>
  <c r="E62" i="14"/>
  <c r="R62" i="14" s="1"/>
  <c r="D62" i="14"/>
  <c r="Q62" i="14" s="1"/>
  <c r="C62" i="14"/>
  <c r="P62" i="14" s="1"/>
  <c r="AM61" i="14"/>
  <c r="AL61" i="14"/>
  <c r="AK61" i="14"/>
  <c r="AJ61" i="14"/>
  <c r="AJ80" i="14" s="1"/>
  <c r="AI61" i="14"/>
  <c r="AI80" i="14" s="1"/>
  <c r="AH61" i="14"/>
  <c r="AG61" i="14"/>
  <c r="AG80" i="14" s="1"/>
  <c r="AF61" i="14"/>
  <c r="AF80" i="14" s="1"/>
  <c r="AE61" i="14"/>
  <c r="AE80" i="14" s="1"/>
  <c r="AD61" i="14"/>
  <c r="AC61" i="14"/>
  <c r="M61" i="14"/>
  <c r="Z61" i="14" s="1"/>
  <c r="L61" i="14"/>
  <c r="Y61" i="14" s="1"/>
  <c r="K61" i="14"/>
  <c r="J61" i="14"/>
  <c r="W61" i="14" s="1"/>
  <c r="I61" i="14"/>
  <c r="V61" i="14" s="1"/>
  <c r="H61" i="14"/>
  <c r="U61" i="14" s="1"/>
  <c r="G61" i="14"/>
  <c r="T61" i="14" s="1"/>
  <c r="F61" i="14"/>
  <c r="S61" i="14" s="1"/>
  <c r="E61" i="14"/>
  <c r="R61" i="14" s="1"/>
  <c r="D61" i="14"/>
  <c r="Q61" i="14" s="1"/>
  <c r="C61" i="14"/>
  <c r="P61" i="14" s="1"/>
  <c r="Z56" i="14"/>
  <c r="P56" i="14"/>
  <c r="M56" i="14"/>
  <c r="Z49" i="14" s="1"/>
  <c r="L56" i="14"/>
  <c r="Y54" i="14" s="1"/>
  <c r="K56" i="14"/>
  <c r="X54" i="14" s="1"/>
  <c r="J56" i="14"/>
  <c r="AJ56" i="14" s="1"/>
  <c r="I56" i="14"/>
  <c r="V52" i="14" s="1"/>
  <c r="H56" i="14"/>
  <c r="U52" i="14" s="1"/>
  <c r="G56" i="14"/>
  <c r="F56" i="14"/>
  <c r="S56" i="14" s="1"/>
  <c r="E56" i="14"/>
  <c r="R56" i="14" s="1"/>
  <c r="D56" i="14"/>
  <c r="Q56" i="14" s="1"/>
  <c r="C56" i="14"/>
  <c r="AC56" i="14" s="1"/>
  <c r="AM55" i="14"/>
  <c r="AL55" i="14"/>
  <c r="AK55" i="14"/>
  <c r="AJ55" i="14"/>
  <c r="AI55" i="14"/>
  <c r="AH55" i="14"/>
  <c r="AG55" i="14"/>
  <c r="AF55" i="14"/>
  <c r="AE55" i="14"/>
  <c r="AD55" i="14"/>
  <c r="AC55" i="14"/>
  <c r="Q55" i="14"/>
  <c r="P55" i="14"/>
  <c r="AM54" i="14"/>
  <c r="AL54" i="14"/>
  <c r="AK54" i="14"/>
  <c r="AJ54" i="14"/>
  <c r="AI54" i="14"/>
  <c r="AH54" i="14"/>
  <c r="AG54" i="14"/>
  <c r="AF54" i="14"/>
  <c r="AE54" i="14"/>
  <c r="AD54" i="14"/>
  <c r="AC54" i="14"/>
  <c r="Q54" i="14"/>
  <c r="AM53" i="14"/>
  <c r="AL53" i="14"/>
  <c r="AK53" i="14"/>
  <c r="AJ53" i="14"/>
  <c r="AI53" i="14"/>
  <c r="AH53" i="14"/>
  <c r="AG53" i="14"/>
  <c r="AF53" i="14"/>
  <c r="AE53" i="14"/>
  <c r="AD53" i="14"/>
  <c r="AC53" i="14"/>
  <c r="R53" i="14"/>
  <c r="Q53" i="14"/>
  <c r="P53" i="14"/>
  <c r="AM52" i="14"/>
  <c r="AL52" i="14"/>
  <c r="AK52" i="14"/>
  <c r="AJ52" i="14"/>
  <c r="AI52" i="14"/>
  <c r="AH52" i="14"/>
  <c r="AG52" i="14"/>
  <c r="AF52" i="14"/>
  <c r="AE52" i="14"/>
  <c r="AD52" i="14"/>
  <c r="AC52" i="14"/>
  <c r="Z52" i="14"/>
  <c r="X52" i="14"/>
  <c r="Q52" i="14"/>
  <c r="P52" i="14"/>
  <c r="AM51" i="14"/>
  <c r="AL51" i="14"/>
  <c r="AK51" i="14"/>
  <c r="AJ51" i="14"/>
  <c r="AI51" i="14"/>
  <c r="AH51" i="14"/>
  <c r="AG51" i="14"/>
  <c r="AF51" i="14"/>
  <c r="AE51" i="14"/>
  <c r="AD51" i="14"/>
  <c r="AC51" i="14"/>
  <c r="Z51" i="14"/>
  <c r="P51" i="14"/>
  <c r="AM50" i="14"/>
  <c r="AL50" i="14"/>
  <c r="AK50" i="14"/>
  <c r="AJ50" i="14"/>
  <c r="AI50" i="14"/>
  <c r="AH50" i="14"/>
  <c r="AG50" i="14"/>
  <c r="AF50" i="14"/>
  <c r="AE50" i="14"/>
  <c r="AD50" i="14"/>
  <c r="AC50" i="14"/>
  <c r="Z50" i="14"/>
  <c r="S50" i="14"/>
  <c r="R50" i="14"/>
  <c r="Q50" i="14"/>
  <c r="P50" i="14"/>
  <c r="AM49" i="14"/>
  <c r="AL49" i="14"/>
  <c r="AK49" i="14"/>
  <c r="AJ49" i="14"/>
  <c r="AI49" i="14"/>
  <c r="AH49" i="14"/>
  <c r="AG49" i="14"/>
  <c r="AF49" i="14"/>
  <c r="AE49" i="14"/>
  <c r="AD49" i="14"/>
  <c r="AC49" i="14"/>
  <c r="V49" i="14"/>
  <c r="AM48" i="14"/>
  <c r="AL48" i="14"/>
  <c r="AK48" i="14"/>
  <c r="AJ48" i="14"/>
  <c r="AI48" i="14"/>
  <c r="AH48" i="14"/>
  <c r="AG48" i="14"/>
  <c r="AF48" i="14"/>
  <c r="AE48" i="14"/>
  <c r="AD48" i="14"/>
  <c r="AC48" i="14"/>
  <c r="R48" i="14"/>
  <c r="Q48" i="14"/>
  <c r="P48" i="14"/>
  <c r="AM47" i="14"/>
  <c r="AL47" i="14"/>
  <c r="AK47" i="14"/>
  <c r="AJ47" i="14"/>
  <c r="AI47" i="14"/>
  <c r="AH47" i="14"/>
  <c r="AG47" i="14"/>
  <c r="AF47" i="14"/>
  <c r="AE47" i="14"/>
  <c r="AD47" i="14"/>
  <c r="AC47" i="14"/>
  <c r="Z47" i="14"/>
  <c r="X47" i="14"/>
  <c r="R47" i="14"/>
  <c r="Q47" i="14"/>
  <c r="AM46" i="14"/>
  <c r="AL46" i="14"/>
  <c r="AK46" i="14"/>
  <c r="AJ46" i="14"/>
  <c r="AI46" i="14"/>
  <c r="AH46" i="14"/>
  <c r="AG46" i="14"/>
  <c r="AF46" i="14"/>
  <c r="AE46" i="14"/>
  <c r="AD46" i="14"/>
  <c r="AC46" i="14"/>
  <c r="V46" i="14"/>
  <c r="Q46" i="14"/>
  <c r="P46" i="14"/>
  <c r="AM45" i="14"/>
  <c r="AL45" i="14"/>
  <c r="AK45" i="14"/>
  <c r="AJ45" i="14"/>
  <c r="AI45" i="14"/>
  <c r="AH45" i="14"/>
  <c r="AG45" i="14"/>
  <c r="AF45" i="14"/>
  <c r="AE45" i="14"/>
  <c r="AD45" i="14"/>
  <c r="AC45" i="14"/>
  <c r="Z45" i="14"/>
  <c r="X45" i="14"/>
  <c r="V45" i="14"/>
  <c r="Q45" i="14"/>
  <c r="P45" i="14"/>
  <c r="AM44" i="14"/>
  <c r="AL44" i="14"/>
  <c r="AK44" i="14"/>
  <c r="AJ44" i="14"/>
  <c r="AI44" i="14"/>
  <c r="AH44" i="14"/>
  <c r="AG44" i="14"/>
  <c r="AF44" i="14"/>
  <c r="AE44" i="14"/>
  <c r="AD44" i="14"/>
  <c r="AC44" i="14"/>
  <c r="Z44" i="14"/>
  <c r="V44" i="14"/>
  <c r="S44" i="14"/>
  <c r="R44" i="14"/>
  <c r="Q44" i="14"/>
  <c r="P44" i="14"/>
  <c r="AM43" i="14"/>
  <c r="AL43" i="14"/>
  <c r="AK43" i="14"/>
  <c r="AJ43" i="14"/>
  <c r="AI43" i="14"/>
  <c r="AH43" i="14"/>
  <c r="AG43" i="14"/>
  <c r="AF43" i="14"/>
  <c r="AE43" i="14"/>
  <c r="AD43" i="14"/>
  <c r="AC43" i="14"/>
  <c r="Z43" i="14"/>
  <c r="Y43" i="14"/>
  <c r="R43" i="14"/>
  <c r="Q43" i="14"/>
  <c r="AM42" i="14"/>
  <c r="AL42" i="14"/>
  <c r="AK42" i="14"/>
  <c r="AJ42" i="14"/>
  <c r="AI42" i="14"/>
  <c r="AH42" i="14"/>
  <c r="AG42" i="14"/>
  <c r="AF42" i="14"/>
  <c r="AE42" i="14"/>
  <c r="AD42" i="14"/>
  <c r="AC42" i="14"/>
  <c r="R42" i="14"/>
  <c r="Q42" i="14"/>
  <c r="P42" i="14"/>
  <c r="M37" i="14"/>
  <c r="Z33" i="14" s="1"/>
  <c r="L37" i="14"/>
  <c r="Y31" i="14" s="1"/>
  <c r="K37" i="14"/>
  <c r="X37" i="14" s="1"/>
  <c r="J37" i="14"/>
  <c r="W37" i="14" s="1"/>
  <c r="I37" i="14"/>
  <c r="V37" i="14" s="1"/>
  <c r="H37" i="14"/>
  <c r="U33" i="14" s="1"/>
  <c r="G37" i="14"/>
  <c r="T37" i="14" s="1"/>
  <c r="F37" i="14"/>
  <c r="S36" i="14" s="1"/>
  <c r="E37" i="14"/>
  <c r="R35" i="14" s="1"/>
  <c r="D37" i="14"/>
  <c r="Q35" i="14" s="1"/>
  <c r="C37" i="14"/>
  <c r="P30" i="14" s="1"/>
  <c r="AM36" i="14"/>
  <c r="AL36" i="14"/>
  <c r="AK36" i="14"/>
  <c r="AJ36" i="14"/>
  <c r="AI36" i="14"/>
  <c r="AH36" i="14"/>
  <c r="AG36" i="14"/>
  <c r="AF36" i="14"/>
  <c r="AE36" i="14"/>
  <c r="AD36" i="14"/>
  <c r="AC36" i="14"/>
  <c r="W36" i="14"/>
  <c r="U36" i="14"/>
  <c r="T36" i="14"/>
  <c r="AM35" i="14"/>
  <c r="AL35" i="14"/>
  <c r="AK35" i="14"/>
  <c r="AJ35" i="14"/>
  <c r="AI35" i="14"/>
  <c r="AH35" i="14"/>
  <c r="AG35" i="14"/>
  <c r="AF35" i="14"/>
  <c r="AE35" i="14"/>
  <c r="AD35" i="14"/>
  <c r="AC35" i="14"/>
  <c r="W35" i="14"/>
  <c r="V35" i="14"/>
  <c r="S35" i="14"/>
  <c r="AM34" i="14"/>
  <c r="AL34" i="14"/>
  <c r="AK34" i="14"/>
  <c r="AJ34" i="14"/>
  <c r="AI34" i="14"/>
  <c r="AH34" i="14"/>
  <c r="AG34" i="14"/>
  <c r="AF34" i="14"/>
  <c r="AE34" i="14"/>
  <c r="AD34" i="14"/>
  <c r="AC34" i="14"/>
  <c r="W34" i="14"/>
  <c r="T34" i="14"/>
  <c r="R34" i="14"/>
  <c r="Q34" i="14"/>
  <c r="AM33" i="14"/>
  <c r="AL33" i="14"/>
  <c r="AK33" i="14"/>
  <c r="AJ33" i="14"/>
  <c r="AI33" i="14"/>
  <c r="AH33" i="14"/>
  <c r="AG33" i="14"/>
  <c r="AF33" i="14"/>
  <c r="AE33" i="14"/>
  <c r="AD33" i="14"/>
  <c r="AC33" i="14"/>
  <c r="V33" i="14"/>
  <c r="S33" i="14"/>
  <c r="Q33" i="14"/>
  <c r="AM32" i="14"/>
  <c r="AL32" i="14"/>
  <c r="AK32" i="14"/>
  <c r="AJ32" i="14"/>
  <c r="AI32" i="14"/>
  <c r="AH32" i="14"/>
  <c r="AG32" i="14"/>
  <c r="AF32" i="14"/>
  <c r="AE32" i="14"/>
  <c r="AD32" i="14"/>
  <c r="AC32" i="14"/>
  <c r="S32" i="14"/>
  <c r="AM31" i="14"/>
  <c r="AL31" i="14"/>
  <c r="AK31" i="14"/>
  <c r="AJ31" i="14"/>
  <c r="AI31" i="14"/>
  <c r="AH31" i="14"/>
  <c r="AG31" i="14"/>
  <c r="AF31" i="14"/>
  <c r="AE31" i="14"/>
  <c r="AD31" i="14"/>
  <c r="AC31" i="14"/>
  <c r="W31" i="14"/>
  <c r="V31" i="14"/>
  <c r="U31" i="14"/>
  <c r="T31" i="14"/>
  <c r="S31" i="14"/>
  <c r="R31" i="14"/>
  <c r="Q31" i="14"/>
  <c r="AM30" i="14"/>
  <c r="AL30" i="14"/>
  <c r="AK30" i="14"/>
  <c r="AJ30" i="14"/>
  <c r="AI30" i="14"/>
  <c r="AH30" i="14"/>
  <c r="AG30" i="14"/>
  <c r="AF30" i="14"/>
  <c r="AE30" i="14"/>
  <c r="AD30" i="14"/>
  <c r="AC30" i="14"/>
  <c r="W30" i="14"/>
  <c r="U30" i="14"/>
  <c r="AM29" i="14"/>
  <c r="AL29" i="14"/>
  <c r="AK29" i="14"/>
  <c r="AJ29" i="14"/>
  <c r="AI29" i="14"/>
  <c r="AH29" i="14"/>
  <c r="AG29" i="14"/>
  <c r="AF29" i="14"/>
  <c r="AE29" i="14"/>
  <c r="AD29" i="14"/>
  <c r="AC29" i="14"/>
  <c r="W29" i="14"/>
  <c r="V29" i="14"/>
  <c r="T29" i="14"/>
  <c r="S29" i="14"/>
  <c r="AM28" i="14"/>
  <c r="AL28" i="14"/>
  <c r="AK28" i="14"/>
  <c r="AJ28" i="14"/>
  <c r="AI28" i="14"/>
  <c r="AH28" i="14"/>
  <c r="AG28" i="14"/>
  <c r="AF28" i="14"/>
  <c r="AE28" i="14"/>
  <c r="AD28" i="14"/>
  <c r="AC28" i="14"/>
  <c r="W28" i="14"/>
  <c r="V28" i="14"/>
  <c r="T28" i="14"/>
  <c r="S28" i="14"/>
  <c r="R28" i="14"/>
  <c r="Q28" i="14"/>
  <c r="AM27" i="14"/>
  <c r="AL27" i="14"/>
  <c r="AK27" i="14"/>
  <c r="AJ27" i="14"/>
  <c r="AI27" i="14"/>
  <c r="AH27" i="14"/>
  <c r="AG27" i="14"/>
  <c r="AF27" i="14"/>
  <c r="AE27" i="14"/>
  <c r="AD27" i="14"/>
  <c r="AC27" i="14"/>
  <c r="W27" i="14"/>
  <c r="V27" i="14"/>
  <c r="T27" i="14"/>
  <c r="AM26" i="14"/>
  <c r="AL26" i="14"/>
  <c r="AK26" i="14"/>
  <c r="AJ26" i="14"/>
  <c r="AI26" i="14"/>
  <c r="AH26" i="14"/>
  <c r="AG26" i="14"/>
  <c r="AF26" i="14"/>
  <c r="AE26" i="14"/>
  <c r="AD26" i="14"/>
  <c r="AC26" i="14"/>
  <c r="U26" i="14"/>
  <c r="T26" i="14"/>
  <c r="Q26" i="14"/>
  <c r="AM25" i="14"/>
  <c r="AL25" i="14"/>
  <c r="AK25" i="14"/>
  <c r="AJ25" i="14"/>
  <c r="AI25" i="14"/>
  <c r="AH25" i="14"/>
  <c r="AG25" i="14"/>
  <c r="AF25" i="14"/>
  <c r="AE25" i="14"/>
  <c r="AD25" i="14"/>
  <c r="AC25" i="14"/>
  <c r="Y25" i="14"/>
  <c r="W25" i="14"/>
  <c r="T25" i="14"/>
  <c r="S25" i="14"/>
  <c r="R25" i="14"/>
  <c r="Q25" i="14"/>
  <c r="AM24" i="14"/>
  <c r="AL24" i="14"/>
  <c r="AK24" i="14"/>
  <c r="AJ24" i="14"/>
  <c r="AI24" i="14"/>
  <c r="AH24" i="14"/>
  <c r="AG24" i="14"/>
  <c r="AF24" i="14"/>
  <c r="AE24" i="14"/>
  <c r="AD24" i="14"/>
  <c r="AC24" i="14"/>
  <c r="W24" i="14"/>
  <c r="U24" i="14"/>
  <c r="S24" i="14"/>
  <c r="Q24" i="14"/>
  <c r="AM23" i="14"/>
  <c r="AL23" i="14"/>
  <c r="AK23" i="14"/>
  <c r="AJ23" i="14"/>
  <c r="AI23" i="14"/>
  <c r="AH23" i="14"/>
  <c r="AG23" i="14"/>
  <c r="AF23" i="14"/>
  <c r="AE23" i="14"/>
  <c r="AD23" i="14"/>
  <c r="AC23" i="14"/>
  <c r="W23" i="14"/>
  <c r="V23" i="14"/>
  <c r="T23" i="14"/>
  <c r="S23" i="14"/>
  <c r="P23" i="14"/>
  <c r="M18" i="14"/>
  <c r="Z10" i="14" s="1"/>
  <c r="L18" i="14"/>
  <c r="Y14" i="14" s="1"/>
  <c r="K18" i="14"/>
  <c r="X17" i="14" s="1"/>
  <c r="J18" i="14"/>
  <c r="W16" i="14" s="1"/>
  <c r="I18" i="14"/>
  <c r="V16" i="14" s="1"/>
  <c r="H18" i="14"/>
  <c r="U13" i="14" s="1"/>
  <c r="G18" i="14"/>
  <c r="T14" i="14" s="1"/>
  <c r="F18" i="14"/>
  <c r="S14" i="14" s="1"/>
  <c r="E18" i="14"/>
  <c r="R18" i="14" s="1"/>
  <c r="D18" i="14"/>
  <c r="Q18" i="14" s="1"/>
  <c r="C18" i="14"/>
  <c r="P18" i="14" s="1"/>
  <c r="AM17" i="14"/>
  <c r="AL17" i="14"/>
  <c r="AK17" i="14"/>
  <c r="AJ17" i="14"/>
  <c r="AI17" i="14"/>
  <c r="AH17" i="14"/>
  <c r="AG17" i="14"/>
  <c r="AF17" i="14"/>
  <c r="AE17" i="14"/>
  <c r="AD17" i="14"/>
  <c r="AC17" i="14"/>
  <c r="AM16" i="14"/>
  <c r="AL16" i="14"/>
  <c r="AK16" i="14"/>
  <c r="AJ16" i="14"/>
  <c r="AI16" i="14"/>
  <c r="AH16" i="14"/>
  <c r="AG16" i="14"/>
  <c r="AF16" i="14"/>
  <c r="AE16" i="14"/>
  <c r="AD16" i="14"/>
  <c r="AC16" i="14"/>
  <c r="AM15" i="14"/>
  <c r="AL15" i="14"/>
  <c r="AK15" i="14"/>
  <c r="AJ15" i="14"/>
  <c r="AI15" i="14"/>
  <c r="AH15" i="14"/>
  <c r="AG15" i="14"/>
  <c r="AF15" i="14"/>
  <c r="AE15" i="14"/>
  <c r="AD15" i="14"/>
  <c r="AC15" i="14"/>
  <c r="AM14" i="14"/>
  <c r="AL14" i="14"/>
  <c r="AK14" i="14"/>
  <c r="AJ14" i="14"/>
  <c r="AI14" i="14"/>
  <c r="AH14" i="14"/>
  <c r="AG14" i="14"/>
  <c r="AF14" i="14"/>
  <c r="AE14" i="14"/>
  <c r="AD14" i="14"/>
  <c r="AC14" i="14"/>
  <c r="V14" i="14"/>
  <c r="AM13" i="14"/>
  <c r="AL13" i="14"/>
  <c r="AK13" i="14"/>
  <c r="AJ13" i="14"/>
  <c r="AI13" i="14"/>
  <c r="AH13" i="14"/>
  <c r="AG13" i="14"/>
  <c r="AF13" i="14"/>
  <c r="AE13" i="14"/>
  <c r="AD13" i="14"/>
  <c r="AC13" i="14"/>
  <c r="V13" i="14"/>
  <c r="AM12" i="14"/>
  <c r="AL12" i="14"/>
  <c r="AK12" i="14"/>
  <c r="AJ12" i="14"/>
  <c r="AI12" i="14"/>
  <c r="AH12" i="14"/>
  <c r="AG12" i="14"/>
  <c r="AF12" i="14"/>
  <c r="AE12" i="14"/>
  <c r="AD12" i="14"/>
  <c r="AC12" i="14"/>
  <c r="Y12" i="14"/>
  <c r="W12" i="14"/>
  <c r="S12" i="14"/>
  <c r="R12" i="14"/>
  <c r="Q12" i="14"/>
  <c r="AM11" i="14"/>
  <c r="AL11" i="14"/>
  <c r="AK11" i="14"/>
  <c r="AJ11" i="14"/>
  <c r="AI11" i="14"/>
  <c r="AH11" i="14"/>
  <c r="AG11" i="14"/>
  <c r="AF11" i="14"/>
  <c r="AE11" i="14"/>
  <c r="AD11" i="14"/>
  <c r="AC11" i="14"/>
  <c r="AM10" i="14"/>
  <c r="AL10" i="14"/>
  <c r="AK10" i="14"/>
  <c r="AJ10" i="14"/>
  <c r="AI10" i="14"/>
  <c r="AH10" i="14"/>
  <c r="AG10" i="14"/>
  <c r="AF10" i="14"/>
  <c r="AE10" i="14"/>
  <c r="AD10" i="14"/>
  <c r="AC10" i="14"/>
  <c r="S10" i="14"/>
  <c r="P10" i="14"/>
  <c r="AM9" i="14"/>
  <c r="AL9" i="14"/>
  <c r="AK9" i="14"/>
  <c r="AJ9" i="14"/>
  <c r="AI9" i="14"/>
  <c r="AH9" i="14"/>
  <c r="AG9" i="14"/>
  <c r="AF9" i="14"/>
  <c r="AE9" i="14"/>
  <c r="AD9" i="14"/>
  <c r="AC9" i="14"/>
  <c r="W9" i="14"/>
  <c r="V9" i="14"/>
  <c r="P9" i="14"/>
  <c r="AM8" i="14"/>
  <c r="AL8" i="14"/>
  <c r="AK8" i="14"/>
  <c r="AJ8" i="14"/>
  <c r="AI8" i="14"/>
  <c r="AH8" i="14"/>
  <c r="AG8" i="14"/>
  <c r="AF8" i="14"/>
  <c r="AE8" i="14"/>
  <c r="AD8" i="14"/>
  <c r="AC8" i="14"/>
  <c r="W8" i="14"/>
  <c r="AM7" i="14"/>
  <c r="AL7" i="14"/>
  <c r="AK7" i="14"/>
  <c r="AJ7" i="14"/>
  <c r="AI7" i="14"/>
  <c r="AH7" i="14"/>
  <c r="AG7" i="14"/>
  <c r="AF7" i="14"/>
  <c r="AE7" i="14"/>
  <c r="AD7" i="14"/>
  <c r="AC7" i="14"/>
  <c r="S7" i="14"/>
  <c r="AM6" i="14"/>
  <c r="AL6" i="14"/>
  <c r="AK6" i="14"/>
  <c r="AJ6" i="14"/>
  <c r="AI6" i="14"/>
  <c r="AH6" i="14"/>
  <c r="AG6" i="14"/>
  <c r="AF6" i="14"/>
  <c r="AE6" i="14"/>
  <c r="AD6" i="14"/>
  <c r="AC6" i="14"/>
  <c r="W6" i="14"/>
  <c r="V6" i="14"/>
  <c r="Q6" i="14"/>
  <c r="P6" i="14"/>
  <c r="AM5" i="14"/>
  <c r="AL5" i="14"/>
  <c r="AK5" i="14"/>
  <c r="AJ5" i="14"/>
  <c r="AI5" i="14"/>
  <c r="AH5" i="14"/>
  <c r="AG5" i="14"/>
  <c r="AF5" i="14"/>
  <c r="AE5" i="14"/>
  <c r="AD5" i="14"/>
  <c r="AC5" i="14"/>
  <c r="Y5" i="14"/>
  <c r="V5" i="14"/>
  <c r="P5" i="14"/>
  <c r="AM4" i="14"/>
  <c r="AL4" i="14"/>
  <c r="AK4" i="14"/>
  <c r="AJ4" i="14"/>
  <c r="AI4" i="14"/>
  <c r="AH4" i="14"/>
  <c r="AG4" i="14"/>
  <c r="AF4" i="14"/>
  <c r="AE4" i="14"/>
  <c r="AD4" i="14"/>
  <c r="AC4" i="14"/>
  <c r="P4" i="14"/>
  <c r="M93" i="13"/>
  <c r="L93" i="13"/>
  <c r="K93" i="13"/>
  <c r="J93" i="13"/>
  <c r="I93" i="13"/>
  <c r="H93" i="13"/>
  <c r="G93" i="13"/>
  <c r="F93" i="13"/>
  <c r="E93" i="13"/>
  <c r="D93" i="13"/>
  <c r="C93" i="13"/>
  <c r="M92" i="13"/>
  <c r="L92" i="13"/>
  <c r="K92" i="13"/>
  <c r="X92" i="13" s="1"/>
  <c r="J92" i="13"/>
  <c r="I92" i="13"/>
  <c r="H92" i="13"/>
  <c r="G92" i="13"/>
  <c r="F92" i="13"/>
  <c r="E92" i="13"/>
  <c r="D92" i="13"/>
  <c r="C92" i="13"/>
  <c r="P92" i="13" s="1"/>
  <c r="M91" i="13"/>
  <c r="Z91" i="13" s="1"/>
  <c r="L91" i="13"/>
  <c r="Y91" i="13" s="1"/>
  <c r="K91" i="13"/>
  <c r="X91" i="13" s="1"/>
  <c r="J91" i="13"/>
  <c r="I91" i="13"/>
  <c r="V91" i="13" s="1"/>
  <c r="H91" i="13"/>
  <c r="G91" i="13"/>
  <c r="F91" i="13"/>
  <c r="S91" i="13" s="1"/>
  <c r="E91" i="13"/>
  <c r="D91" i="13"/>
  <c r="Q91" i="13" s="1"/>
  <c r="C91" i="13"/>
  <c r="P91" i="13" s="1"/>
  <c r="M90" i="13"/>
  <c r="L90" i="13"/>
  <c r="Y90" i="13" s="1"/>
  <c r="K90" i="13"/>
  <c r="X90" i="13" s="1"/>
  <c r="J90" i="13"/>
  <c r="I90" i="13"/>
  <c r="H90" i="13"/>
  <c r="U90" i="13" s="1"/>
  <c r="G90" i="13"/>
  <c r="T90" i="13" s="1"/>
  <c r="F90" i="13"/>
  <c r="S90" i="13" s="1"/>
  <c r="E90" i="13"/>
  <c r="R90" i="13" s="1"/>
  <c r="D90" i="13"/>
  <c r="Q90" i="13" s="1"/>
  <c r="C90" i="13"/>
  <c r="P90" i="13" s="1"/>
  <c r="M89" i="13"/>
  <c r="Z89" i="13" s="1"/>
  <c r="L89" i="13"/>
  <c r="Y89" i="13" s="1"/>
  <c r="K89" i="13"/>
  <c r="X89" i="13" s="1"/>
  <c r="J89" i="13"/>
  <c r="W89" i="13" s="1"/>
  <c r="I89" i="13"/>
  <c r="H89" i="13"/>
  <c r="U89" i="13" s="1"/>
  <c r="G89" i="13"/>
  <c r="T89" i="13" s="1"/>
  <c r="F89" i="13"/>
  <c r="S89" i="13" s="1"/>
  <c r="E89" i="13"/>
  <c r="R89" i="13" s="1"/>
  <c r="D89" i="13"/>
  <c r="Q89" i="13" s="1"/>
  <c r="C89" i="13"/>
  <c r="P89" i="13" s="1"/>
  <c r="M88" i="13"/>
  <c r="Z88" i="13" s="1"/>
  <c r="L88" i="13"/>
  <c r="Y88" i="13" s="1"/>
  <c r="K88" i="13"/>
  <c r="X88" i="13" s="1"/>
  <c r="J88" i="13"/>
  <c r="I88" i="13"/>
  <c r="V88" i="13" s="1"/>
  <c r="H88" i="13"/>
  <c r="G88" i="13"/>
  <c r="F88" i="13"/>
  <c r="E88" i="13"/>
  <c r="R88" i="13" s="1"/>
  <c r="D88" i="13"/>
  <c r="Q88" i="13" s="1"/>
  <c r="C88" i="13"/>
  <c r="P88" i="13" s="1"/>
  <c r="M87" i="13"/>
  <c r="Z87" i="13" s="1"/>
  <c r="L87" i="13"/>
  <c r="Y87" i="13" s="1"/>
  <c r="K87" i="13"/>
  <c r="X87" i="13" s="1"/>
  <c r="J87" i="13"/>
  <c r="W87" i="13" s="1"/>
  <c r="I87" i="13"/>
  <c r="V87" i="13" s="1"/>
  <c r="H87" i="13"/>
  <c r="U87" i="13" s="1"/>
  <c r="G87" i="13"/>
  <c r="T87" i="13" s="1"/>
  <c r="F87" i="13"/>
  <c r="S87" i="13" s="1"/>
  <c r="E87" i="13"/>
  <c r="R87" i="13" s="1"/>
  <c r="D87" i="13"/>
  <c r="Q87" i="13" s="1"/>
  <c r="C87" i="13"/>
  <c r="P87" i="13" s="1"/>
  <c r="M86" i="13"/>
  <c r="Z86" i="13" s="1"/>
  <c r="L86" i="13"/>
  <c r="Y86" i="13" s="1"/>
  <c r="K86" i="13"/>
  <c r="X86" i="13" s="1"/>
  <c r="J86" i="13"/>
  <c r="W86" i="13" s="1"/>
  <c r="I86" i="13"/>
  <c r="V86" i="13" s="1"/>
  <c r="H86" i="13"/>
  <c r="U86" i="13" s="1"/>
  <c r="G86" i="13"/>
  <c r="T86" i="13" s="1"/>
  <c r="F86" i="13"/>
  <c r="S86" i="13" s="1"/>
  <c r="E86" i="13"/>
  <c r="R86" i="13" s="1"/>
  <c r="D86" i="13"/>
  <c r="Q86" i="13" s="1"/>
  <c r="C86" i="13"/>
  <c r="P86" i="13" s="1"/>
  <c r="M85" i="13"/>
  <c r="Z85" i="13" s="1"/>
  <c r="L85" i="13"/>
  <c r="Y85" i="13" s="1"/>
  <c r="K85" i="13"/>
  <c r="X85" i="13" s="1"/>
  <c r="J85" i="13"/>
  <c r="W85" i="13" s="1"/>
  <c r="I85" i="13"/>
  <c r="V85" i="13" s="1"/>
  <c r="H85" i="13"/>
  <c r="U85" i="13" s="1"/>
  <c r="G85" i="13"/>
  <c r="T85" i="13" s="1"/>
  <c r="F85" i="13"/>
  <c r="S85" i="13" s="1"/>
  <c r="E85" i="13"/>
  <c r="R85" i="13" s="1"/>
  <c r="D85" i="13"/>
  <c r="Q85" i="13" s="1"/>
  <c r="C85" i="13"/>
  <c r="P85" i="13" s="1"/>
  <c r="M84" i="13"/>
  <c r="Z84" i="13" s="1"/>
  <c r="L84" i="13"/>
  <c r="Y84" i="13" s="1"/>
  <c r="K84" i="13"/>
  <c r="X84" i="13" s="1"/>
  <c r="J84" i="13"/>
  <c r="W84" i="13" s="1"/>
  <c r="I84" i="13"/>
  <c r="V84" i="13" s="1"/>
  <c r="H84" i="13"/>
  <c r="U84" i="13" s="1"/>
  <c r="G84" i="13"/>
  <c r="T84" i="13" s="1"/>
  <c r="F84" i="13"/>
  <c r="S84" i="13" s="1"/>
  <c r="E84" i="13"/>
  <c r="R84" i="13" s="1"/>
  <c r="D84" i="13"/>
  <c r="Q84" i="13" s="1"/>
  <c r="C84" i="13"/>
  <c r="P84" i="13" s="1"/>
  <c r="M83" i="13"/>
  <c r="Z83" i="13" s="1"/>
  <c r="L83" i="13"/>
  <c r="Y83" i="13" s="1"/>
  <c r="K83" i="13"/>
  <c r="X83" i="13" s="1"/>
  <c r="J83" i="13"/>
  <c r="W83" i="13" s="1"/>
  <c r="I83" i="13"/>
  <c r="V83" i="13" s="1"/>
  <c r="H83" i="13"/>
  <c r="U83" i="13" s="1"/>
  <c r="G83" i="13"/>
  <c r="T83" i="13" s="1"/>
  <c r="F83" i="13"/>
  <c r="S83" i="13" s="1"/>
  <c r="E83" i="13"/>
  <c r="R83" i="13" s="1"/>
  <c r="D83" i="13"/>
  <c r="Q83" i="13" s="1"/>
  <c r="C83" i="13"/>
  <c r="P83" i="13" s="1"/>
  <c r="M82" i="13"/>
  <c r="Z82" i="13" s="1"/>
  <c r="L82" i="13"/>
  <c r="Y82" i="13" s="1"/>
  <c r="K82" i="13"/>
  <c r="X82" i="13" s="1"/>
  <c r="J82" i="13"/>
  <c r="W82" i="13" s="1"/>
  <c r="I82" i="13"/>
  <c r="V82" i="13" s="1"/>
  <c r="H82" i="13"/>
  <c r="U82" i="13" s="1"/>
  <c r="G82" i="13"/>
  <c r="T82" i="13" s="1"/>
  <c r="F82" i="13"/>
  <c r="S82" i="13" s="1"/>
  <c r="E82" i="13"/>
  <c r="R82" i="13" s="1"/>
  <c r="D82" i="13"/>
  <c r="Q82" i="13" s="1"/>
  <c r="C82" i="13"/>
  <c r="P82" i="13" s="1"/>
  <c r="M81" i="13"/>
  <c r="Z81" i="13" s="1"/>
  <c r="L81" i="13"/>
  <c r="Y81" i="13" s="1"/>
  <c r="K81" i="13"/>
  <c r="X81" i="13" s="1"/>
  <c r="J81" i="13"/>
  <c r="W81" i="13" s="1"/>
  <c r="I81" i="13"/>
  <c r="V81" i="13" s="1"/>
  <c r="H81" i="13"/>
  <c r="U81" i="13" s="1"/>
  <c r="G81" i="13"/>
  <c r="T81" i="13" s="1"/>
  <c r="F81" i="13"/>
  <c r="S81" i="13" s="1"/>
  <c r="E81" i="13"/>
  <c r="R81" i="13" s="1"/>
  <c r="D81" i="13"/>
  <c r="Q81" i="13" s="1"/>
  <c r="C81" i="13"/>
  <c r="P81" i="13" s="1"/>
  <c r="M80" i="13"/>
  <c r="Z80" i="13" s="1"/>
  <c r="L80" i="13"/>
  <c r="Y80" i="13" s="1"/>
  <c r="K80" i="13"/>
  <c r="X80" i="13" s="1"/>
  <c r="J80" i="13"/>
  <c r="W80" i="13" s="1"/>
  <c r="I80" i="13"/>
  <c r="H80" i="13"/>
  <c r="G80" i="13"/>
  <c r="T80" i="13" s="1"/>
  <c r="F80" i="13"/>
  <c r="E80" i="13"/>
  <c r="R80" i="13" s="1"/>
  <c r="D80" i="13"/>
  <c r="Q80" i="13" s="1"/>
  <c r="C80" i="13"/>
  <c r="P80" i="13" s="1"/>
  <c r="AM74" i="13"/>
  <c r="AL74" i="13"/>
  <c r="AK74" i="13"/>
  <c r="AJ74" i="13"/>
  <c r="AI74" i="13"/>
  <c r="AH74" i="13"/>
  <c r="AG74" i="13"/>
  <c r="AF74" i="13"/>
  <c r="AE74" i="13"/>
  <c r="AD74" i="13"/>
  <c r="AC74" i="13"/>
  <c r="M74" i="13"/>
  <c r="Z74" i="13" s="1"/>
  <c r="L74" i="13"/>
  <c r="K74" i="13"/>
  <c r="X74" i="13" s="1"/>
  <c r="J74" i="13"/>
  <c r="I74" i="13"/>
  <c r="H74" i="13"/>
  <c r="G74" i="13"/>
  <c r="F74" i="13"/>
  <c r="E74" i="13"/>
  <c r="R74" i="13" s="1"/>
  <c r="D74" i="13"/>
  <c r="C74" i="13"/>
  <c r="P74" i="13" s="1"/>
  <c r="AM73" i="13"/>
  <c r="AL73" i="13"/>
  <c r="AK73" i="13"/>
  <c r="AK92" i="13" s="1"/>
  <c r="AJ73" i="13"/>
  <c r="AI73" i="13"/>
  <c r="AH73" i="13"/>
  <c r="AG73" i="13"/>
  <c r="AF73" i="13"/>
  <c r="AE73" i="13"/>
  <c r="AD73" i="13"/>
  <c r="AC73" i="13"/>
  <c r="AC92" i="13" s="1"/>
  <c r="M73" i="13"/>
  <c r="Z73" i="13" s="1"/>
  <c r="L73" i="13"/>
  <c r="Y73" i="13" s="1"/>
  <c r="K73" i="13"/>
  <c r="X73" i="13" s="1"/>
  <c r="J73" i="13"/>
  <c r="W73" i="13" s="1"/>
  <c r="I73" i="13"/>
  <c r="V73" i="13" s="1"/>
  <c r="H73" i="13"/>
  <c r="U73" i="13" s="1"/>
  <c r="G73" i="13"/>
  <c r="T73" i="13" s="1"/>
  <c r="F73" i="13"/>
  <c r="S73" i="13" s="1"/>
  <c r="E73" i="13"/>
  <c r="R73" i="13" s="1"/>
  <c r="D73" i="13"/>
  <c r="Q73" i="13" s="1"/>
  <c r="C73" i="13"/>
  <c r="P73" i="13" s="1"/>
  <c r="AM72" i="13"/>
  <c r="AM91" i="13" s="1"/>
  <c r="AL72" i="13"/>
  <c r="AL91" i="13" s="1"/>
  <c r="AK72" i="13"/>
  <c r="AK91" i="13" s="1"/>
  <c r="AJ72" i="13"/>
  <c r="AI72" i="13"/>
  <c r="AI91" i="13" s="1"/>
  <c r="AH72" i="13"/>
  <c r="AG72" i="13"/>
  <c r="AF72" i="13"/>
  <c r="AF91" i="13" s="1"/>
  <c r="AE72" i="13"/>
  <c r="AD72" i="13"/>
  <c r="AD91" i="13" s="1"/>
  <c r="AC72" i="13"/>
  <c r="AC91" i="13" s="1"/>
  <c r="M72" i="13"/>
  <c r="Z72" i="13" s="1"/>
  <c r="L72" i="13"/>
  <c r="Y72" i="13" s="1"/>
  <c r="K72" i="13"/>
  <c r="J72" i="13"/>
  <c r="W72" i="13" s="1"/>
  <c r="I72" i="13"/>
  <c r="V72" i="13" s="1"/>
  <c r="H72" i="13"/>
  <c r="U72" i="13" s="1"/>
  <c r="G72" i="13"/>
  <c r="T72" i="13" s="1"/>
  <c r="F72" i="13"/>
  <c r="S72" i="13" s="1"/>
  <c r="E72" i="13"/>
  <c r="R72" i="13" s="1"/>
  <c r="D72" i="13"/>
  <c r="Q72" i="13" s="1"/>
  <c r="C72" i="13"/>
  <c r="P72" i="13" s="1"/>
  <c r="AM71" i="13"/>
  <c r="AL71" i="13"/>
  <c r="AL90" i="13" s="1"/>
  <c r="AK71" i="13"/>
  <c r="AK90" i="13" s="1"/>
  <c r="AJ71" i="13"/>
  <c r="AI71" i="13"/>
  <c r="AH71" i="13"/>
  <c r="AH90" i="13" s="1"/>
  <c r="AG71" i="13"/>
  <c r="AG90" i="13" s="1"/>
  <c r="AF71" i="13"/>
  <c r="AF90" i="13" s="1"/>
  <c r="AE71" i="13"/>
  <c r="AE90" i="13" s="1"/>
  <c r="AD71" i="13"/>
  <c r="AD90" i="13" s="1"/>
  <c r="AC71" i="13"/>
  <c r="AC90" i="13" s="1"/>
  <c r="M71" i="13"/>
  <c r="Z71" i="13" s="1"/>
  <c r="L71" i="13"/>
  <c r="Y71" i="13" s="1"/>
  <c r="K71" i="13"/>
  <c r="J71" i="13"/>
  <c r="W71" i="13" s="1"/>
  <c r="I71" i="13"/>
  <c r="V71" i="13" s="1"/>
  <c r="H71" i="13"/>
  <c r="U71" i="13" s="1"/>
  <c r="G71" i="13"/>
  <c r="T71" i="13" s="1"/>
  <c r="F71" i="13"/>
  <c r="S71" i="13" s="1"/>
  <c r="E71" i="13"/>
  <c r="R71" i="13" s="1"/>
  <c r="D71" i="13"/>
  <c r="Q71" i="13" s="1"/>
  <c r="C71" i="13"/>
  <c r="P71" i="13" s="1"/>
  <c r="AM70" i="13"/>
  <c r="AM89" i="13" s="1"/>
  <c r="AL70" i="13"/>
  <c r="AL89" i="13" s="1"/>
  <c r="AK70" i="13"/>
  <c r="AK89" i="13" s="1"/>
  <c r="AJ70" i="13"/>
  <c r="AJ89" i="13" s="1"/>
  <c r="AI70" i="13"/>
  <c r="AH70" i="13"/>
  <c r="AH89" i="13" s="1"/>
  <c r="AG70" i="13"/>
  <c r="AG89" i="13" s="1"/>
  <c r="AF70" i="13"/>
  <c r="AF89" i="13" s="1"/>
  <c r="AE70" i="13"/>
  <c r="AE89" i="13" s="1"/>
  <c r="AD70" i="13"/>
  <c r="AD89" i="13" s="1"/>
  <c r="AC70" i="13"/>
  <c r="AC89" i="13" s="1"/>
  <c r="M70" i="13"/>
  <c r="Z70" i="13" s="1"/>
  <c r="L70" i="13"/>
  <c r="Y70" i="13" s="1"/>
  <c r="K70" i="13"/>
  <c r="X70" i="13" s="1"/>
  <c r="J70" i="13"/>
  <c r="W70" i="13" s="1"/>
  <c r="I70" i="13"/>
  <c r="V70" i="13" s="1"/>
  <c r="H70" i="13"/>
  <c r="U70" i="13" s="1"/>
  <c r="G70" i="13"/>
  <c r="T70" i="13" s="1"/>
  <c r="F70" i="13"/>
  <c r="S70" i="13" s="1"/>
  <c r="E70" i="13"/>
  <c r="R70" i="13" s="1"/>
  <c r="D70" i="13"/>
  <c r="Q70" i="13" s="1"/>
  <c r="C70" i="13"/>
  <c r="P70" i="13" s="1"/>
  <c r="AM69" i="13"/>
  <c r="AM88" i="13" s="1"/>
  <c r="AL69" i="13"/>
  <c r="AL88" i="13" s="1"/>
  <c r="AK69" i="13"/>
  <c r="AK88" i="13" s="1"/>
  <c r="AJ69" i="13"/>
  <c r="AI69" i="13"/>
  <c r="AI88" i="13" s="1"/>
  <c r="AH69" i="13"/>
  <c r="AG69" i="13"/>
  <c r="AF69" i="13"/>
  <c r="AE69" i="13"/>
  <c r="AE88" i="13" s="1"/>
  <c r="AD69" i="13"/>
  <c r="AD88" i="13" s="1"/>
  <c r="AC69" i="13"/>
  <c r="AC88" i="13" s="1"/>
  <c r="M69" i="13"/>
  <c r="Z69" i="13" s="1"/>
  <c r="L69" i="13"/>
  <c r="Y69" i="13" s="1"/>
  <c r="K69" i="13"/>
  <c r="X69" i="13" s="1"/>
  <c r="J69" i="13"/>
  <c r="I69" i="13"/>
  <c r="V69" i="13" s="1"/>
  <c r="H69" i="13"/>
  <c r="G69" i="13"/>
  <c r="T69" i="13" s="1"/>
  <c r="F69" i="13"/>
  <c r="S69" i="13" s="1"/>
  <c r="E69" i="13"/>
  <c r="R69" i="13" s="1"/>
  <c r="D69" i="13"/>
  <c r="Q69" i="13" s="1"/>
  <c r="C69" i="13"/>
  <c r="P69" i="13" s="1"/>
  <c r="AM68" i="13"/>
  <c r="AM87" i="13" s="1"/>
  <c r="AL68" i="13"/>
  <c r="AL87" i="13" s="1"/>
  <c r="AK68" i="13"/>
  <c r="AK87" i="13" s="1"/>
  <c r="AJ68" i="13"/>
  <c r="AJ87" i="13" s="1"/>
  <c r="AI68" i="13"/>
  <c r="AI87" i="13" s="1"/>
  <c r="AH68" i="13"/>
  <c r="AH87" i="13" s="1"/>
  <c r="AG68" i="13"/>
  <c r="AG87" i="13" s="1"/>
  <c r="AF68" i="13"/>
  <c r="AF87" i="13" s="1"/>
  <c r="AE68" i="13"/>
  <c r="AE87" i="13" s="1"/>
  <c r="AD68" i="13"/>
  <c r="AD87" i="13" s="1"/>
  <c r="AC68" i="13"/>
  <c r="AC87" i="13" s="1"/>
  <c r="M68" i="13"/>
  <c r="Z68" i="13" s="1"/>
  <c r="L68" i="13"/>
  <c r="Y68" i="13" s="1"/>
  <c r="K68" i="13"/>
  <c r="X68" i="13" s="1"/>
  <c r="J68" i="13"/>
  <c r="W68" i="13" s="1"/>
  <c r="I68" i="13"/>
  <c r="V68" i="13" s="1"/>
  <c r="H68" i="13"/>
  <c r="U68" i="13" s="1"/>
  <c r="G68" i="13"/>
  <c r="T68" i="13" s="1"/>
  <c r="F68" i="13"/>
  <c r="S68" i="13" s="1"/>
  <c r="E68" i="13"/>
  <c r="R68" i="13" s="1"/>
  <c r="D68" i="13"/>
  <c r="Q68" i="13" s="1"/>
  <c r="C68" i="13"/>
  <c r="P68" i="13" s="1"/>
  <c r="AM67" i="13"/>
  <c r="AM86" i="13" s="1"/>
  <c r="AL67" i="13"/>
  <c r="AL86" i="13" s="1"/>
  <c r="AK67" i="13"/>
  <c r="AK86" i="13" s="1"/>
  <c r="AJ67" i="13"/>
  <c r="AJ86" i="13" s="1"/>
  <c r="AI67" i="13"/>
  <c r="AI86" i="13" s="1"/>
  <c r="AH67" i="13"/>
  <c r="AH86" i="13" s="1"/>
  <c r="AG67" i="13"/>
  <c r="AG86" i="13" s="1"/>
  <c r="AF67" i="13"/>
  <c r="AF86" i="13" s="1"/>
  <c r="AE67" i="13"/>
  <c r="AE86" i="13" s="1"/>
  <c r="AD67" i="13"/>
  <c r="AD86" i="13" s="1"/>
  <c r="AC67" i="13"/>
  <c r="AC86" i="13" s="1"/>
  <c r="M67" i="13"/>
  <c r="Z67" i="13" s="1"/>
  <c r="L67" i="13"/>
  <c r="Y67" i="13" s="1"/>
  <c r="K67" i="13"/>
  <c r="X67" i="13" s="1"/>
  <c r="J67" i="13"/>
  <c r="W67" i="13" s="1"/>
  <c r="I67" i="13"/>
  <c r="V67" i="13" s="1"/>
  <c r="H67" i="13"/>
  <c r="U67" i="13" s="1"/>
  <c r="G67" i="13"/>
  <c r="T67" i="13" s="1"/>
  <c r="F67" i="13"/>
  <c r="S67" i="13" s="1"/>
  <c r="E67" i="13"/>
  <c r="R67" i="13" s="1"/>
  <c r="D67" i="13"/>
  <c r="Q67" i="13" s="1"/>
  <c r="C67" i="13"/>
  <c r="P67" i="13" s="1"/>
  <c r="AM66" i="13"/>
  <c r="AM85" i="13" s="1"/>
  <c r="AL66" i="13"/>
  <c r="AL85" i="13" s="1"/>
  <c r="AK66" i="13"/>
  <c r="AK85" i="13" s="1"/>
  <c r="AJ66" i="13"/>
  <c r="AJ85" i="13" s="1"/>
  <c r="AI66" i="13"/>
  <c r="AI85" i="13" s="1"/>
  <c r="AH66" i="13"/>
  <c r="AH85" i="13" s="1"/>
  <c r="AG66" i="13"/>
  <c r="AG85" i="13" s="1"/>
  <c r="AF66" i="13"/>
  <c r="AF85" i="13" s="1"/>
  <c r="AE66" i="13"/>
  <c r="AE85" i="13" s="1"/>
  <c r="AD66" i="13"/>
  <c r="AD85" i="13" s="1"/>
  <c r="AC66" i="13"/>
  <c r="AC85" i="13" s="1"/>
  <c r="M66" i="13"/>
  <c r="Z66" i="13" s="1"/>
  <c r="L66" i="13"/>
  <c r="Y66" i="13" s="1"/>
  <c r="K66" i="13"/>
  <c r="X66" i="13" s="1"/>
  <c r="J66" i="13"/>
  <c r="W66" i="13" s="1"/>
  <c r="I66" i="13"/>
  <c r="V66" i="13" s="1"/>
  <c r="H66" i="13"/>
  <c r="U66" i="13" s="1"/>
  <c r="G66" i="13"/>
  <c r="T66" i="13" s="1"/>
  <c r="F66" i="13"/>
  <c r="S66" i="13" s="1"/>
  <c r="E66" i="13"/>
  <c r="R66" i="13" s="1"/>
  <c r="D66" i="13"/>
  <c r="Q66" i="13" s="1"/>
  <c r="C66" i="13"/>
  <c r="P66" i="13" s="1"/>
  <c r="AM65" i="13"/>
  <c r="AM84" i="13" s="1"/>
  <c r="AL65" i="13"/>
  <c r="AL84" i="13" s="1"/>
  <c r="AK65" i="13"/>
  <c r="AK84" i="13" s="1"/>
  <c r="AJ65" i="13"/>
  <c r="AJ84" i="13" s="1"/>
  <c r="AI65" i="13"/>
  <c r="AI84" i="13" s="1"/>
  <c r="AH65" i="13"/>
  <c r="AH84" i="13" s="1"/>
  <c r="AG65" i="13"/>
  <c r="AG84" i="13" s="1"/>
  <c r="AF65" i="13"/>
  <c r="AF84" i="13" s="1"/>
  <c r="AE65" i="13"/>
  <c r="AE84" i="13" s="1"/>
  <c r="AD65" i="13"/>
  <c r="AD84" i="13" s="1"/>
  <c r="AC65" i="13"/>
  <c r="AC84" i="13" s="1"/>
  <c r="M65" i="13"/>
  <c r="Z65" i="13" s="1"/>
  <c r="L65" i="13"/>
  <c r="Y65" i="13" s="1"/>
  <c r="K65" i="13"/>
  <c r="X65" i="13" s="1"/>
  <c r="J65" i="13"/>
  <c r="W65" i="13" s="1"/>
  <c r="I65" i="13"/>
  <c r="V65" i="13" s="1"/>
  <c r="H65" i="13"/>
  <c r="U65" i="13" s="1"/>
  <c r="G65" i="13"/>
  <c r="T65" i="13" s="1"/>
  <c r="F65" i="13"/>
  <c r="S65" i="13" s="1"/>
  <c r="E65" i="13"/>
  <c r="R65" i="13" s="1"/>
  <c r="D65" i="13"/>
  <c r="Q65" i="13" s="1"/>
  <c r="C65" i="13"/>
  <c r="P65" i="13" s="1"/>
  <c r="AM64" i="13"/>
  <c r="AM83" i="13" s="1"/>
  <c r="AL64" i="13"/>
  <c r="AL83" i="13" s="1"/>
  <c r="AK64" i="13"/>
  <c r="AK83" i="13" s="1"/>
  <c r="AJ64" i="13"/>
  <c r="AJ83" i="13" s="1"/>
  <c r="AI64" i="13"/>
  <c r="AI83" i="13" s="1"/>
  <c r="AH64" i="13"/>
  <c r="AH83" i="13" s="1"/>
  <c r="AG64" i="13"/>
  <c r="AG83" i="13" s="1"/>
  <c r="AF64" i="13"/>
  <c r="AF83" i="13" s="1"/>
  <c r="AE64" i="13"/>
  <c r="AE83" i="13" s="1"/>
  <c r="AD64" i="13"/>
  <c r="AD83" i="13" s="1"/>
  <c r="AC64" i="13"/>
  <c r="AC83" i="13" s="1"/>
  <c r="M64" i="13"/>
  <c r="Z64" i="13" s="1"/>
  <c r="L64" i="13"/>
  <c r="Y64" i="13" s="1"/>
  <c r="K64" i="13"/>
  <c r="X64" i="13" s="1"/>
  <c r="J64" i="13"/>
  <c r="W64" i="13" s="1"/>
  <c r="I64" i="13"/>
  <c r="V64" i="13" s="1"/>
  <c r="H64" i="13"/>
  <c r="U64" i="13" s="1"/>
  <c r="G64" i="13"/>
  <c r="T64" i="13" s="1"/>
  <c r="F64" i="13"/>
  <c r="S64" i="13" s="1"/>
  <c r="E64" i="13"/>
  <c r="R64" i="13" s="1"/>
  <c r="D64" i="13"/>
  <c r="Q64" i="13" s="1"/>
  <c r="C64" i="13"/>
  <c r="P64" i="13" s="1"/>
  <c r="AM63" i="13"/>
  <c r="AM82" i="13" s="1"/>
  <c r="AL63" i="13"/>
  <c r="AL82" i="13" s="1"/>
  <c r="AK63" i="13"/>
  <c r="AK82" i="13" s="1"/>
  <c r="AJ63" i="13"/>
  <c r="AJ82" i="13" s="1"/>
  <c r="AI63" i="13"/>
  <c r="AI82" i="13" s="1"/>
  <c r="AH63" i="13"/>
  <c r="AH82" i="13" s="1"/>
  <c r="AG63" i="13"/>
  <c r="AG82" i="13" s="1"/>
  <c r="AF63" i="13"/>
  <c r="AF82" i="13" s="1"/>
  <c r="AE63" i="13"/>
  <c r="AE82" i="13" s="1"/>
  <c r="AD63" i="13"/>
  <c r="AD82" i="13" s="1"/>
  <c r="AC63" i="13"/>
  <c r="AC82" i="13" s="1"/>
  <c r="M63" i="13"/>
  <c r="Z63" i="13" s="1"/>
  <c r="L63" i="13"/>
  <c r="Y63" i="13" s="1"/>
  <c r="K63" i="13"/>
  <c r="X63" i="13" s="1"/>
  <c r="J63" i="13"/>
  <c r="W63" i="13" s="1"/>
  <c r="I63" i="13"/>
  <c r="V63" i="13" s="1"/>
  <c r="H63" i="13"/>
  <c r="U63" i="13" s="1"/>
  <c r="G63" i="13"/>
  <c r="T63" i="13" s="1"/>
  <c r="F63" i="13"/>
  <c r="S63" i="13" s="1"/>
  <c r="E63" i="13"/>
  <c r="R63" i="13" s="1"/>
  <c r="D63" i="13"/>
  <c r="Q63" i="13" s="1"/>
  <c r="C63" i="13"/>
  <c r="P63" i="13" s="1"/>
  <c r="AM62" i="13"/>
  <c r="AM81" i="13" s="1"/>
  <c r="AL62" i="13"/>
  <c r="AL81" i="13" s="1"/>
  <c r="AK62" i="13"/>
  <c r="AK81" i="13" s="1"/>
  <c r="AJ62" i="13"/>
  <c r="AJ81" i="13" s="1"/>
  <c r="AI62" i="13"/>
  <c r="AI81" i="13" s="1"/>
  <c r="AH62" i="13"/>
  <c r="AH81" i="13" s="1"/>
  <c r="AG62" i="13"/>
  <c r="AG81" i="13" s="1"/>
  <c r="AF62" i="13"/>
  <c r="AF81" i="13" s="1"/>
  <c r="AE62" i="13"/>
  <c r="AE81" i="13" s="1"/>
  <c r="AD62" i="13"/>
  <c r="AD81" i="13" s="1"/>
  <c r="AC62" i="13"/>
  <c r="AC81" i="13" s="1"/>
  <c r="M62" i="13"/>
  <c r="Z62" i="13" s="1"/>
  <c r="L62" i="13"/>
  <c r="Y62" i="13" s="1"/>
  <c r="K62" i="13"/>
  <c r="X62" i="13" s="1"/>
  <c r="J62" i="13"/>
  <c r="W62" i="13" s="1"/>
  <c r="I62" i="13"/>
  <c r="V62" i="13" s="1"/>
  <c r="H62" i="13"/>
  <c r="U62" i="13" s="1"/>
  <c r="G62" i="13"/>
  <c r="T62" i="13" s="1"/>
  <c r="F62" i="13"/>
  <c r="S62" i="13" s="1"/>
  <c r="E62" i="13"/>
  <c r="R62" i="13" s="1"/>
  <c r="D62" i="13"/>
  <c r="Q62" i="13" s="1"/>
  <c r="C62" i="13"/>
  <c r="AM61" i="13"/>
  <c r="AL61" i="13"/>
  <c r="AK61" i="13"/>
  <c r="AJ61" i="13"/>
  <c r="AI61" i="13"/>
  <c r="AH61" i="13"/>
  <c r="AH80" i="13" s="1"/>
  <c r="AG61" i="13"/>
  <c r="AG80" i="13" s="1"/>
  <c r="AF61" i="13"/>
  <c r="AE61" i="13"/>
  <c r="AE80" i="13" s="1"/>
  <c r="AD61" i="13"/>
  <c r="AC61" i="13"/>
  <c r="M61" i="13"/>
  <c r="L61" i="13"/>
  <c r="K61" i="13"/>
  <c r="J61" i="13"/>
  <c r="W61" i="13" s="1"/>
  <c r="I61" i="13"/>
  <c r="H61" i="13"/>
  <c r="U61" i="13" s="1"/>
  <c r="G61" i="13"/>
  <c r="F61" i="13"/>
  <c r="S61" i="13" s="1"/>
  <c r="E61" i="13"/>
  <c r="R61" i="13" s="1"/>
  <c r="D61" i="13"/>
  <c r="C61" i="13"/>
  <c r="P61" i="13" s="1"/>
  <c r="M56" i="13"/>
  <c r="Z52" i="13" s="1"/>
  <c r="L56" i="13"/>
  <c r="Y55" i="13" s="1"/>
  <c r="K56" i="13"/>
  <c r="X50" i="13" s="1"/>
  <c r="J56" i="13"/>
  <c r="W52" i="13" s="1"/>
  <c r="I56" i="13"/>
  <c r="V52" i="13" s="1"/>
  <c r="H56" i="13"/>
  <c r="G56" i="13"/>
  <c r="T55" i="13" s="1"/>
  <c r="F56" i="13"/>
  <c r="E56" i="13"/>
  <c r="R56" i="13" s="1"/>
  <c r="D56" i="13"/>
  <c r="Q45" i="13" s="1"/>
  <c r="C56" i="13"/>
  <c r="P56" i="13" s="1"/>
  <c r="AM54" i="13"/>
  <c r="AL54" i="13"/>
  <c r="AK54" i="13"/>
  <c r="AJ54" i="13"/>
  <c r="AI54" i="13"/>
  <c r="AH54" i="13"/>
  <c r="AG54" i="13"/>
  <c r="AF54" i="13"/>
  <c r="AE54" i="13"/>
  <c r="AD54" i="13"/>
  <c r="AC54" i="13"/>
  <c r="AM53" i="13"/>
  <c r="AL53" i="13"/>
  <c r="AK53" i="13"/>
  <c r="AJ53" i="13"/>
  <c r="AI53" i="13"/>
  <c r="AH53" i="13"/>
  <c r="AG53" i="13"/>
  <c r="AF53" i="13"/>
  <c r="AE53" i="13"/>
  <c r="AD53" i="13"/>
  <c r="AC53" i="13"/>
  <c r="AM52" i="13"/>
  <c r="AL52" i="13"/>
  <c r="AK52" i="13"/>
  <c r="AJ52" i="13"/>
  <c r="AI52" i="13"/>
  <c r="AH52" i="13"/>
  <c r="AG52" i="13"/>
  <c r="AF52" i="13"/>
  <c r="AE52" i="13"/>
  <c r="AD52" i="13"/>
  <c r="AC52" i="13"/>
  <c r="AM51" i="13"/>
  <c r="AL51" i="13"/>
  <c r="AK51" i="13"/>
  <c r="AJ51" i="13"/>
  <c r="AI51" i="13"/>
  <c r="AH51" i="13"/>
  <c r="AG51" i="13"/>
  <c r="AF51" i="13"/>
  <c r="AE51" i="13"/>
  <c r="AD51" i="13"/>
  <c r="AC51" i="13"/>
  <c r="AM50" i="13"/>
  <c r="AL50" i="13"/>
  <c r="AK50" i="13"/>
  <c r="AJ50" i="13"/>
  <c r="AI50" i="13"/>
  <c r="AH50" i="13"/>
  <c r="AG50" i="13"/>
  <c r="AF50" i="13"/>
  <c r="AE50" i="13"/>
  <c r="AD50" i="13"/>
  <c r="AC50" i="13"/>
  <c r="AM49" i="13"/>
  <c r="AL49" i="13"/>
  <c r="AK49" i="13"/>
  <c r="AJ49" i="13"/>
  <c r="AI49" i="13"/>
  <c r="AH49" i="13"/>
  <c r="AG49" i="13"/>
  <c r="AF49" i="13"/>
  <c r="AE49" i="13"/>
  <c r="AD49" i="13"/>
  <c r="AC49" i="13"/>
  <c r="AM48" i="13"/>
  <c r="AL48" i="13"/>
  <c r="AK48" i="13"/>
  <c r="AJ48" i="13"/>
  <c r="AI48" i="13"/>
  <c r="AH48" i="13"/>
  <c r="AG48" i="13"/>
  <c r="AF48" i="13"/>
  <c r="AE48" i="13"/>
  <c r="AD48" i="13"/>
  <c r="AC48" i="13"/>
  <c r="AM47" i="13"/>
  <c r="AL47" i="13"/>
  <c r="AK47" i="13"/>
  <c r="AJ47" i="13"/>
  <c r="AI47" i="13"/>
  <c r="AH47" i="13"/>
  <c r="AG47" i="13"/>
  <c r="AF47" i="13"/>
  <c r="AE47" i="13"/>
  <c r="AD47" i="13"/>
  <c r="AC47" i="13"/>
  <c r="W47" i="13"/>
  <c r="AM46" i="13"/>
  <c r="AL46" i="13"/>
  <c r="AK46" i="13"/>
  <c r="AJ46" i="13"/>
  <c r="AI46" i="13"/>
  <c r="AH46" i="13"/>
  <c r="AG46" i="13"/>
  <c r="AF46" i="13"/>
  <c r="AE46" i="13"/>
  <c r="AD46" i="13"/>
  <c r="AC46" i="13"/>
  <c r="AM45" i="13"/>
  <c r="AL45" i="13"/>
  <c r="AK45" i="13"/>
  <c r="AJ45" i="13"/>
  <c r="AI45" i="13"/>
  <c r="AH45" i="13"/>
  <c r="AG45" i="13"/>
  <c r="AF45" i="13"/>
  <c r="AE45" i="13"/>
  <c r="AD45" i="13"/>
  <c r="AC45" i="13"/>
  <c r="AM44" i="13"/>
  <c r="AL44" i="13"/>
  <c r="AK44" i="13"/>
  <c r="AJ44" i="13"/>
  <c r="AI44" i="13"/>
  <c r="AH44" i="13"/>
  <c r="AG44" i="13"/>
  <c r="AF44" i="13"/>
  <c r="AE44" i="13"/>
  <c r="AD44" i="13"/>
  <c r="AC44" i="13"/>
  <c r="R44" i="13"/>
  <c r="AM43" i="13"/>
  <c r="AL43" i="13"/>
  <c r="AK43" i="13"/>
  <c r="AJ43" i="13"/>
  <c r="AI43" i="13"/>
  <c r="AH43" i="13"/>
  <c r="AG43" i="13"/>
  <c r="AF43" i="13"/>
  <c r="AE43" i="13"/>
  <c r="AD43" i="13"/>
  <c r="AC43" i="13"/>
  <c r="Y43" i="13"/>
  <c r="AM42" i="13"/>
  <c r="AL42" i="13"/>
  <c r="AK42" i="13"/>
  <c r="AJ42" i="13"/>
  <c r="AI42" i="13"/>
  <c r="AH42" i="13"/>
  <c r="AG42" i="13"/>
  <c r="AF42" i="13"/>
  <c r="AE42" i="13"/>
  <c r="AD42" i="13"/>
  <c r="AC42" i="13"/>
  <c r="M37" i="13"/>
  <c r="Z34" i="13" s="1"/>
  <c r="L37" i="13"/>
  <c r="K37" i="13"/>
  <c r="X33" i="13" s="1"/>
  <c r="J37" i="13"/>
  <c r="W33" i="13" s="1"/>
  <c r="I37" i="13"/>
  <c r="V37" i="13" s="1"/>
  <c r="H37" i="13"/>
  <c r="U27" i="13" s="1"/>
  <c r="G37" i="13"/>
  <c r="F37" i="13"/>
  <c r="S36" i="13" s="1"/>
  <c r="E37" i="13"/>
  <c r="R37" i="13" s="1"/>
  <c r="D37" i="13"/>
  <c r="Q34" i="13" s="1"/>
  <c r="C37" i="13"/>
  <c r="P30" i="13" s="1"/>
  <c r="AM36" i="13"/>
  <c r="AL36" i="13"/>
  <c r="AK36" i="13"/>
  <c r="AJ36" i="13"/>
  <c r="AI36" i="13"/>
  <c r="AH36" i="13"/>
  <c r="AG36" i="13"/>
  <c r="AF36" i="13"/>
  <c r="AE36" i="13"/>
  <c r="AD36" i="13"/>
  <c r="AC36" i="13"/>
  <c r="AM35" i="13"/>
  <c r="AL35" i="13"/>
  <c r="AK35" i="13"/>
  <c r="AJ35" i="13"/>
  <c r="AI35" i="13"/>
  <c r="AH35" i="13"/>
  <c r="AG35" i="13"/>
  <c r="AF35" i="13"/>
  <c r="AE35" i="13"/>
  <c r="AD35" i="13"/>
  <c r="AC35" i="13"/>
  <c r="Q35" i="13"/>
  <c r="AM34" i="13"/>
  <c r="AL34" i="13"/>
  <c r="AK34" i="13"/>
  <c r="AJ34" i="13"/>
  <c r="AI34" i="13"/>
  <c r="AH34" i="13"/>
  <c r="AG34" i="13"/>
  <c r="AF34" i="13"/>
  <c r="AE34" i="13"/>
  <c r="AD34" i="13"/>
  <c r="AC34" i="13"/>
  <c r="AM33" i="13"/>
  <c r="AL33" i="13"/>
  <c r="AK33" i="13"/>
  <c r="AJ33" i="13"/>
  <c r="AI33" i="13"/>
  <c r="AH33" i="13"/>
  <c r="AG33" i="13"/>
  <c r="AF33" i="13"/>
  <c r="AE33" i="13"/>
  <c r="AD33" i="13"/>
  <c r="AC33" i="13"/>
  <c r="Q33" i="13"/>
  <c r="AM32" i="13"/>
  <c r="AL32" i="13"/>
  <c r="AK32" i="13"/>
  <c r="AJ32" i="13"/>
  <c r="AI32" i="13"/>
  <c r="AH32" i="13"/>
  <c r="AG32" i="13"/>
  <c r="AF32" i="13"/>
  <c r="AE32" i="13"/>
  <c r="AD32" i="13"/>
  <c r="AC32" i="13"/>
  <c r="Q32" i="13"/>
  <c r="AM31" i="13"/>
  <c r="AL31" i="13"/>
  <c r="AK31" i="13"/>
  <c r="AJ31" i="13"/>
  <c r="AI31" i="13"/>
  <c r="AH31" i="13"/>
  <c r="AG31" i="13"/>
  <c r="AF31" i="13"/>
  <c r="AE31" i="13"/>
  <c r="AD31" i="13"/>
  <c r="AC31" i="13"/>
  <c r="S31" i="13"/>
  <c r="AM30" i="13"/>
  <c r="AL30" i="13"/>
  <c r="AK30" i="13"/>
  <c r="AJ30" i="13"/>
  <c r="AI30" i="13"/>
  <c r="AH30" i="13"/>
  <c r="AG30" i="13"/>
  <c r="AF30" i="13"/>
  <c r="AE30" i="13"/>
  <c r="AD30" i="13"/>
  <c r="AC30" i="13"/>
  <c r="S30" i="13"/>
  <c r="Q30" i="13"/>
  <c r="AM29" i="13"/>
  <c r="AL29" i="13"/>
  <c r="AK29" i="13"/>
  <c r="AJ29" i="13"/>
  <c r="AI29" i="13"/>
  <c r="AH29" i="13"/>
  <c r="AG29" i="13"/>
  <c r="AF29" i="13"/>
  <c r="AE29" i="13"/>
  <c r="AD29" i="13"/>
  <c r="AC29" i="13"/>
  <c r="S29" i="13"/>
  <c r="AM28" i="13"/>
  <c r="AL28" i="13"/>
  <c r="AK28" i="13"/>
  <c r="AJ28" i="13"/>
  <c r="AI28" i="13"/>
  <c r="AH28" i="13"/>
  <c r="AG28" i="13"/>
  <c r="AF28" i="13"/>
  <c r="AE28" i="13"/>
  <c r="AD28" i="13"/>
  <c r="AC28" i="13"/>
  <c r="AM27" i="13"/>
  <c r="AL27" i="13"/>
  <c r="AK27" i="13"/>
  <c r="AJ27" i="13"/>
  <c r="AI27" i="13"/>
  <c r="AH27" i="13"/>
  <c r="AG27" i="13"/>
  <c r="AF27" i="13"/>
  <c r="AE27" i="13"/>
  <c r="AD27" i="13"/>
  <c r="AC27" i="13"/>
  <c r="S27" i="13"/>
  <c r="P27" i="13"/>
  <c r="AM26" i="13"/>
  <c r="AL26" i="13"/>
  <c r="AK26" i="13"/>
  <c r="AJ26" i="13"/>
  <c r="AI26" i="13"/>
  <c r="AH26" i="13"/>
  <c r="AG26" i="13"/>
  <c r="AF26" i="13"/>
  <c r="AE26" i="13"/>
  <c r="AD26" i="13"/>
  <c r="AC26" i="13"/>
  <c r="Q26" i="13"/>
  <c r="AM25" i="13"/>
  <c r="AL25" i="13"/>
  <c r="AK25" i="13"/>
  <c r="AJ25" i="13"/>
  <c r="AI25" i="13"/>
  <c r="AH25" i="13"/>
  <c r="AG25" i="13"/>
  <c r="AF25" i="13"/>
  <c r="AE25" i="13"/>
  <c r="AD25" i="13"/>
  <c r="AC25" i="13"/>
  <c r="U25" i="13"/>
  <c r="AM24" i="13"/>
  <c r="AL24" i="13"/>
  <c r="AK24" i="13"/>
  <c r="AJ24" i="13"/>
  <c r="AI24" i="13"/>
  <c r="AH24" i="13"/>
  <c r="AG24" i="13"/>
  <c r="AF24" i="13"/>
  <c r="AE24" i="13"/>
  <c r="AD24" i="13"/>
  <c r="AC24" i="13"/>
  <c r="R24" i="13"/>
  <c r="AM23" i="13"/>
  <c r="AL23" i="13"/>
  <c r="AK23" i="13"/>
  <c r="AJ23" i="13"/>
  <c r="AI23" i="13"/>
  <c r="AH23" i="13"/>
  <c r="AG23" i="13"/>
  <c r="AF23" i="13"/>
  <c r="AE23" i="13"/>
  <c r="AD23" i="13"/>
  <c r="AC23" i="13"/>
  <c r="R23" i="13"/>
  <c r="M18" i="13"/>
  <c r="Z5" i="13" s="1"/>
  <c r="L18" i="13"/>
  <c r="Y4" i="13" s="1"/>
  <c r="K18" i="13"/>
  <c r="X14" i="13" s="1"/>
  <c r="J18" i="13"/>
  <c r="W18" i="13" s="1"/>
  <c r="I18" i="13"/>
  <c r="V18" i="13" s="1"/>
  <c r="H18" i="13"/>
  <c r="G18" i="13"/>
  <c r="T17" i="13" s="1"/>
  <c r="F18" i="13"/>
  <c r="S14" i="13" s="1"/>
  <c r="E18" i="13"/>
  <c r="R18" i="13" s="1"/>
  <c r="D18" i="13"/>
  <c r="Q14" i="13" s="1"/>
  <c r="C18" i="13"/>
  <c r="AC18" i="13" s="1"/>
  <c r="AM16" i="13"/>
  <c r="AL16" i="13"/>
  <c r="AK16" i="13"/>
  <c r="AJ16" i="13"/>
  <c r="AI16" i="13"/>
  <c r="AH16" i="13"/>
  <c r="AG16" i="13"/>
  <c r="AF16" i="13"/>
  <c r="AE16" i="13"/>
  <c r="AD16" i="13"/>
  <c r="AC16" i="13"/>
  <c r="AM15" i="13"/>
  <c r="AL15" i="13"/>
  <c r="AK15" i="13"/>
  <c r="AJ15" i="13"/>
  <c r="AI15" i="13"/>
  <c r="AH15" i="13"/>
  <c r="AG15" i="13"/>
  <c r="AF15" i="13"/>
  <c r="AE15" i="13"/>
  <c r="AD15" i="13"/>
  <c r="AC15" i="13"/>
  <c r="AM14" i="13"/>
  <c r="AL14" i="13"/>
  <c r="AK14" i="13"/>
  <c r="AJ14" i="13"/>
  <c r="AI14" i="13"/>
  <c r="AH14" i="13"/>
  <c r="AG14" i="13"/>
  <c r="AF14" i="13"/>
  <c r="AE14" i="13"/>
  <c r="AD14" i="13"/>
  <c r="AC14" i="13"/>
  <c r="AM13" i="13"/>
  <c r="AL13" i="13"/>
  <c r="AK13" i="13"/>
  <c r="AJ13" i="13"/>
  <c r="AI13" i="13"/>
  <c r="AH13" i="13"/>
  <c r="AG13" i="13"/>
  <c r="AF13" i="13"/>
  <c r="AE13" i="13"/>
  <c r="AD13" i="13"/>
  <c r="AC13" i="13"/>
  <c r="AM12" i="13"/>
  <c r="AL12" i="13"/>
  <c r="AK12" i="13"/>
  <c r="AJ12" i="13"/>
  <c r="AI12" i="13"/>
  <c r="AH12" i="13"/>
  <c r="AG12" i="13"/>
  <c r="AF12" i="13"/>
  <c r="AE12" i="13"/>
  <c r="AD12" i="13"/>
  <c r="AC12" i="13"/>
  <c r="AM11" i="13"/>
  <c r="AL11" i="13"/>
  <c r="AK11" i="13"/>
  <c r="AJ11" i="13"/>
  <c r="AI11" i="13"/>
  <c r="AH11" i="13"/>
  <c r="AG11" i="13"/>
  <c r="AF11" i="13"/>
  <c r="AE11" i="13"/>
  <c r="AD11" i="13"/>
  <c r="AC11" i="13"/>
  <c r="AM10" i="13"/>
  <c r="AL10" i="13"/>
  <c r="AK10" i="13"/>
  <c r="AJ10" i="13"/>
  <c r="AI10" i="13"/>
  <c r="AH10" i="13"/>
  <c r="AG10" i="13"/>
  <c r="AF10" i="13"/>
  <c r="AE10" i="13"/>
  <c r="AD10" i="13"/>
  <c r="AC10" i="13"/>
  <c r="Q10" i="13"/>
  <c r="AM9" i="13"/>
  <c r="AL9" i="13"/>
  <c r="AK9" i="13"/>
  <c r="AJ9" i="13"/>
  <c r="AI9" i="13"/>
  <c r="AH9" i="13"/>
  <c r="AG9" i="13"/>
  <c r="AF9" i="13"/>
  <c r="AE9" i="13"/>
  <c r="AD9" i="13"/>
  <c r="AC9" i="13"/>
  <c r="AM8" i="13"/>
  <c r="AL8" i="13"/>
  <c r="AK8" i="13"/>
  <c r="AJ8" i="13"/>
  <c r="AI8" i="13"/>
  <c r="AH8" i="13"/>
  <c r="AG8" i="13"/>
  <c r="AF8" i="13"/>
  <c r="AE8" i="13"/>
  <c r="AD8" i="13"/>
  <c r="AC8" i="13"/>
  <c r="AM7" i="13"/>
  <c r="AL7" i="13"/>
  <c r="AK7" i="13"/>
  <c r="AJ7" i="13"/>
  <c r="AI7" i="13"/>
  <c r="AH7" i="13"/>
  <c r="AG7" i="13"/>
  <c r="AF7" i="13"/>
  <c r="AE7" i="13"/>
  <c r="AD7" i="13"/>
  <c r="AC7" i="13"/>
  <c r="AM6" i="13"/>
  <c r="AL6" i="13"/>
  <c r="AK6" i="13"/>
  <c r="AJ6" i="13"/>
  <c r="AI6" i="13"/>
  <c r="AH6" i="13"/>
  <c r="AG6" i="13"/>
  <c r="AF6" i="13"/>
  <c r="AE6" i="13"/>
  <c r="AD6" i="13"/>
  <c r="AC6" i="13"/>
  <c r="AM5" i="13"/>
  <c r="AL5" i="13"/>
  <c r="AK5" i="13"/>
  <c r="AJ5" i="13"/>
  <c r="AI5" i="13"/>
  <c r="AH5" i="13"/>
  <c r="AG5" i="13"/>
  <c r="AF5" i="13"/>
  <c r="AE5" i="13"/>
  <c r="AD5" i="13"/>
  <c r="AC5" i="13"/>
  <c r="Q5" i="13"/>
  <c r="AM4" i="13"/>
  <c r="AL4" i="13"/>
  <c r="AK4" i="13"/>
  <c r="AJ4" i="13"/>
  <c r="AI4" i="13"/>
  <c r="AH4" i="13"/>
  <c r="AG4" i="13"/>
  <c r="AF4" i="13"/>
  <c r="AE4" i="13"/>
  <c r="AD4" i="13"/>
  <c r="AC4" i="13"/>
  <c r="T6" i="14" l="1"/>
  <c r="T7" i="14"/>
  <c r="T5" i="14"/>
  <c r="T12" i="14"/>
  <c r="X5" i="14"/>
  <c r="Y8" i="14"/>
  <c r="X12" i="14"/>
  <c r="X9" i="14"/>
  <c r="Y13" i="14"/>
  <c r="Y9" i="14"/>
  <c r="X14" i="14"/>
  <c r="W15" i="14"/>
  <c r="Y15" i="14"/>
  <c r="X16" i="14"/>
  <c r="X6" i="14"/>
  <c r="X10" i="14"/>
  <c r="Y16" i="14"/>
  <c r="Y6" i="14"/>
  <c r="Y10" i="14"/>
  <c r="Y11" i="14"/>
  <c r="X4" i="14"/>
  <c r="X13" i="14"/>
  <c r="Y4" i="14"/>
  <c r="X7" i="14"/>
  <c r="Y7" i="14"/>
  <c r="X8" i="14"/>
  <c r="P35" i="13"/>
  <c r="S23" i="13"/>
  <c r="S25" i="13"/>
  <c r="P23" i="13"/>
  <c r="S24" i="13"/>
  <c r="Q25" i="13"/>
  <c r="Z42" i="13"/>
  <c r="Z53" i="13"/>
  <c r="Z44" i="13"/>
  <c r="P45" i="13"/>
  <c r="Z50" i="13"/>
  <c r="Z51" i="13"/>
  <c r="Z48" i="13"/>
  <c r="V45" i="13"/>
  <c r="R4" i="13"/>
  <c r="P4" i="13"/>
  <c r="R6" i="13"/>
  <c r="R8" i="13"/>
  <c r="R5" i="13"/>
  <c r="R7" i="13"/>
  <c r="R9" i="13"/>
  <c r="R10" i="13"/>
  <c r="R11" i="13"/>
  <c r="R12" i="13"/>
  <c r="R13" i="13"/>
  <c r="R14" i="13"/>
  <c r="R15" i="13"/>
  <c r="R16" i="13"/>
  <c r="R17" i="13"/>
  <c r="Z11" i="14"/>
  <c r="P12" i="14"/>
  <c r="Z16" i="14"/>
  <c r="P17" i="14"/>
  <c r="Z18" i="14"/>
  <c r="P31" i="14"/>
  <c r="T32" i="14"/>
  <c r="Z35" i="14"/>
  <c r="P36" i="14"/>
  <c r="W49" i="14"/>
  <c r="R54" i="14"/>
  <c r="Z4" i="14"/>
  <c r="Z8" i="14"/>
  <c r="Z17" i="14"/>
  <c r="AF18" i="14"/>
  <c r="W43" i="14"/>
  <c r="W47" i="14"/>
  <c r="W52" i="14"/>
  <c r="W54" i="14"/>
  <c r="Z13" i="14"/>
  <c r="P34" i="14"/>
  <c r="S37" i="14"/>
  <c r="W45" i="14"/>
  <c r="Z6" i="14"/>
  <c r="Y37" i="14"/>
  <c r="Y47" i="14"/>
  <c r="Y52" i="14"/>
  <c r="R55" i="14"/>
  <c r="K75" i="14"/>
  <c r="X75" i="14" s="1"/>
  <c r="Z14" i="14"/>
  <c r="P15" i="14"/>
  <c r="AH37" i="14"/>
  <c r="Y45" i="14"/>
  <c r="W50" i="14"/>
  <c r="W55" i="14"/>
  <c r="W56" i="14"/>
  <c r="V7" i="14"/>
  <c r="V12" i="14"/>
  <c r="V15" i="14"/>
  <c r="S26" i="14"/>
  <c r="S34" i="14"/>
  <c r="X50" i="14"/>
  <c r="Y56" i="14"/>
  <c r="Z5" i="14"/>
  <c r="Z9" i="14"/>
  <c r="Y50" i="14"/>
  <c r="W48" i="14"/>
  <c r="W53" i="14"/>
  <c r="S4" i="14"/>
  <c r="R6" i="14"/>
  <c r="Z7" i="14"/>
  <c r="P8" i="14"/>
  <c r="Z15" i="14"/>
  <c r="P16" i="14"/>
  <c r="T24" i="14"/>
  <c r="Z26" i="14"/>
  <c r="P27" i="14"/>
  <c r="T35" i="14"/>
  <c r="W42" i="14"/>
  <c r="W44" i="14"/>
  <c r="W46" i="14"/>
  <c r="Y48" i="14"/>
  <c r="P49" i="14"/>
  <c r="Q51" i="14"/>
  <c r="X53" i="14"/>
  <c r="AG56" i="14"/>
  <c r="Z94" i="14"/>
  <c r="U4" i="14"/>
  <c r="S6" i="14"/>
  <c r="V8" i="14"/>
  <c r="Z12" i="14"/>
  <c r="S13" i="14"/>
  <c r="S16" i="14"/>
  <c r="Q27" i="14"/>
  <c r="S30" i="14"/>
  <c r="Z31" i="14"/>
  <c r="P32" i="14"/>
  <c r="U35" i="14"/>
  <c r="Y42" i="14"/>
  <c r="X44" i="14"/>
  <c r="X46" i="14"/>
  <c r="Q49" i="14"/>
  <c r="W51" i="14"/>
  <c r="Y53" i="14"/>
  <c r="V4" i="14"/>
  <c r="P11" i="14"/>
  <c r="T13" i="14"/>
  <c r="P25" i="14"/>
  <c r="S27" i="14"/>
  <c r="T30" i="14"/>
  <c r="Q32" i="14"/>
  <c r="Z42" i="14"/>
  <c r="P43" i="14"/>
  <c r="Y44" i="14"/>
  <c r="Y46" i="14"/>
  <c r="P47" i="14"/>
  <c r="R49" i="14"/>
  <c r="X51" i="14"/>
  <c r="Z53" i="14"/>
  <c r="P54" i="14"/>
  <c r="U16" i="14"/>
  <c r="U14" i="14"/>
  <c r="AG18" i="14"/>
  <c r="U6" i="14"/>
  <c r="U8" i="14"/>
  <c r="U12" i="14"/>
  <c r="AH18" i="14"/>
  <c r="U10" i="14"/>
  <c r="AI18" i="14"/>
  <c r="U17" i="14"/>
  <c r="AL18" i="14"/>
  <c r="U5" i="14"/>
  <c r="U15" i="14"/>
  <c r="Y17" i="14"/>
  <c r="S18" i="14"/>
  <c r="U11" i="14"/>
  <c r="T18" i="14"/>
  <c r="U9" i="14"/>
  <c r="X15" i="14"/>
  <c r="AE18" i="14"/>
  <c r="U18" i="14"/>
  <c r="U7" i="14"/>
  <c r="X18" i="14"/>
  <c r="Y18" i="14"/>
  <c r="U23" i="14"/>
  <c r="V26" i="14"/>
  <c r="U28" i="14"/>
  <c r="V30" i="14"/>
  <c r="V36" i="14"/>
  <c r="P37" i="14"/>
  <c r="U25" i="14"/>
  <c r="P29" i="14"/>
  <c r="U34" i="14"/>
  <c r="U37" i="14"/>
  <c r="Z23" i="14"/>
  <c r="P24" i="14"/>
  <c r="V25" i="14"/>
  <c r="U32" i="14"/>
  <c r="P35" i="14"/>
  <c r="V32" i="14"/>
  <c r="Z37" i="14"/>
  <c r="F75" i="14"/>
  <c r="S75" i="14" s="1"/>
  <c r="X61" i="14"/>
  <c r="X31" i="14"/>
  <c r="X25" i="14"/>
  <c r="U27" i="14"/>
  <c r="U29" i="14"/>
  <c r="Z32" i="14"/>
  <c r="P33" i="14"/>
  <c r="AC37" i="14"/>
  <c r="AD37" i="14"/>
  <c r="Z25" i="14"/>
  <c r="P26" i="14"/>
  <c r="P28" i="14"/>
  <c r="AF37" i="14"/>
  <c r="V24" i="14"/>
  <c r="Z29" i="14"/>
  <c r="AG37" i="14"/>
  <c r="J75" i="14"/>
  <c r="W75" i="14" s="1"/>
  <c r="AL37" i="14"/>
  <c r="AM37" i="14"/>
  <c r="L75" i="14"/>
  <c r="Y75" i="14" s="1"/>
  <c r="D75" i="14"/>
  <c r="Q75" i="14" s="1"/>
  <c r="M75" i="14"/>
  <c r="Z75" i="14" s="1"/>
  <c r="E75" i="14"/>
  <c r="R75" i="14" s="1"/>
  <c r="U44" i="14"/>
  <c r="AM75" i="14"/>
  <c r="AM94" i="14" s="1"/>
  <c r="AF75" i="14"/>
  <c r="AF94" i="14" s="1"/>
  <c r="AC75" i="14"/>
  <c r="AC94" i="14" s="1"/>
  <c r="AH56" i="14"/>
  <c r="AD75" i="14"/>
  <c r="AD94" i="14" s="1"/>
  <c r="U50" i="14"/>
  <c r="V43" i="14"/>
  <c r="V50" i="14"/>
  <c r="AI56" i="14"/>
  <c r="F94" i="14"/>
  <c r="S94" i="14" s="1"/>
  <c r="Z48" i="14"/>
  <c r="Z54" i="14"/>
  <c r="G94" i="14"/>
  <c r="T94" i="14" s="1"/>
  <c r="Z46" i="14"/>
  <c r="AK56" i="14"/>
  <c r="H94" i="14"/>
  <c r="U94" i="14" s="1"/>
  <c r="T50" i="14"/>
  <c r="U45" i="14"/>
  <c r="AM56" i="14"/>
  <c r="AH75" i="14"/>
  <c r="AH94" i="14" s="1"/>
  <c r="I94" i="14"/>
  <c r="V94" i="14" s="1"/>
  <c r="AI75" i="14"/>
  <c r="AI94" i="14" s="1"/>
  <c r="J94" i="14"/>
  <c r="W94" i="14" s="1"/>
  <c r="Z55" i="14"/>
  <c r="T56" i="14"/>
  <c r="AJ75" i="14"/>
  <c r="AJ94" i="14" s="1"/>
  <c r="K94" i="14"/>
  <c r="X94" i="14" s="1"/>
  <c r="U42" i="14"/>
  <c r="U51" i="14"/>
  <c r="U56" i="14"/>
  <c r="AK75" i="14"/>
  <c r="AK94" i="14" s="1"/>
  <c r="L94" i="14"/>
  <c r="Y94" i="14" s="1"/>
  <c r="T44" i="14"/>
  <c r="V51" i="14"/>
  <c r="V56" i="14"/>
  <c r="AL75" i="14"/>
  <c r="AL94" i="14" s="1"/>
  <c r="AE75" i="14"/>
  <c r="AE94" i="14" s="1"/>
  <c r="T80" i="14"/>
  <c r="AH80" i="14"/>
  <c r="Z82" i="14"/>
  <c r="Q11" i="14"/>
  <c r="W14" i="14"/>
  <c r="Q17" i="14"/>
  <c r="X24" i="14"/>
  <c r="R27" i="14"/>
  <c r="X30" i="14"/>
  <c r="R33" i="14"/>
  <c r="X36" i="14"/>
  <c r="S43" i="14"/>
  <c r="S49" i="14"/>
  <c r="S55" i="14"/>
  <c r="AG75" i="14"/>
  <c r="AG94" i="14" s="1"/>
  <c r="R5" i="14"/>
  <c r="R11" i="14"/>
  <c r="R17" i="14"/>
  <c r="Y24" i="14"/>
  <c r="Y30" i="14"/>
  <c r="Y36" i="14"/>
  <c r="T43" i="14"/>
  <c r="T49" i="14"/>
  <c r="T55" i="14"/>
  <c r="AK80" i="14"/>
  <c r="C94" i="14"/>
  <c r="P94" i="14" s="1"/>
  <c r="C75" i="14"/>
  <c r="P75" i="14" s="1"/>
  <c r="Q4" i="14"/>
  <c r="S5" i="14"/>
  <c r="W7" i="14"/>
  <c r="Q10" i="14"/>
  <c r="S11" i="14"/>
  <c r="W13" i="14"/>
  <c r="Q16" i="14"/>
  <c r="S17" i="14"/>
  <c r="V18" i="14"/>
  <c r="AJ18" i="14"/>
  <c r="X23" i="14"/>
  <c r="Z24" i="14"/>
  <c r="R26" i="14"/>
  <c r="X29" i="14"/>
  <c r="Z30" i="14"/>
  <c r="R32" i="14"/>
  <c r="T33" i="14"/>
  <c r="V34" i="14"/>
  <c r="X35" i="14"/>
  <c r="Z36" i="14"/>
  <c r="Q37" i="14"/>
  <c r="AE37" i="14"/>
  <c r="S42" i="14"/>
  <c r="U43" i="14"/>
  <c r="S48" i="14"/>
  <c r="U49" i="14"/>
  <c r="Y51" i="14"/>
  <c r="S54" i="14"/>
  <c r="U55" i="14"/>
  <c r="X56" i="14"/>
  <c r="AL56" i="14"/>
  <c r="G75" i="14"/>
  <c r="T75" i="14" s="1"/>
  <c r="X80" i="14"/>
  <c r="AL80" i="14"/>
  <c r="AF82" i="14"/>
  <c r="D94" i="14"/>
  <c r="Q94" i="14" s="1"/>
  <c r="Q5" i="14"/>
  <c r="R4" i="14"/>
  <c r="R10" i="14"/>
  <c r="T11" i="14"/>
  <c r="R16" i="14"/>
  <c r="T17" i="14"/>
  <c r="W18" i="14"/>
  <c r="AK18" i="14"/>
  <c r="Y23" i="14"/>
  <c r="Y29" i="14"/>
  <c r="Y35" i="14"/>
  <c r="R37" i="14"/>
  <c r="T42" i="14"/>
  <c r="T48" i="14"/>
  <c r="T54" i="14"/>
  <c r="V55" i="14"/>
  <c r="H75" i="14"/>
  <c r="U75" i="14" s="1"/>
  <c r="AM80" i="14"/>
  <c r="E94" i="14"/>
  <c r="R94" i="14" s="1"/>
  <c r="Q9" i="14"/>
  <c r="S47" i="14"/>
  <c r="U48" i="14"/>
  <c r="S53" i="14"/>
  <c r="U54" i="14"/>
  <c r="I75" i="14"/>
  <c r="V75" i="14" s="1"/>
  <c r="T4" i="14"/>
  <c r="R9" i="14"/>
  <c r="T10" i="14"/>
  <c r="V11" i="14"/>
  <c r="P14" i="14"/>
  <c r="R15" i="14"/>
  <c r="T16" i="14"/>
  <c r="V17" i="14"/>
  <c r="AM18" i="14"/>
  <c r="Y28" i="14"/>
  <c r="Q30" i="14"/>
  <c r="W33" i="14"/>
  <c r="Y34" i="14"/>
  <c r="Q36" i="14"/>
  <c r="V42" i="14"/>
  <c r="X43" i="14"/>
  <c r="R46" i="14"/>
  <c r="T47" i="14"/>
  <c r="V48" i="14"/>
  <c r="X49" i="14"/>
  <c r="R52" i="14"/>
  <c r="T53" i="14"/>
  <c r="V54" i="14"/>
  <c r="X55" i="14"/>
  <c r="AC80" i="14"/>
  <c r="Q15" i="14"/>
  <c r="W5" i="14"/>
  <c r="Q8" i="14"/>
  <c r="S9" i="14"/>
  <c r="W11" i="14"/>
  <c r="Q14" i="14"/>
  <c r="S15" i="14"/>
  <c r="W17" i="14"/>
  <c r="R24" i="14"/>
  <c r="X27" i="14"/>
  <c r="Z28" i="14"/>
  <c r="R30" i="14"/>
  <c r="X33" i="14"/>
  <c r="Z34" i="14"/>
  <c r="R36" i="14"/>
  <c r="AI37" i="14"/>
  <c r="S46" i="14"/>
  <c r="U47" i="14"/>
  <c r="Y49" i="14"/>
  <c r="S52" i="14"/>
  <c r="U53" i="14"/>
  <c r="Y55" i="14"/>
  <c r="AD56" i="14"/>
  <c r="AD80" i="14"/>
  <c r="P7" i="14"/>
  <c r="R8" i="14"/>
  <c r="T9" i="14"/>
  <c r="V10" i="14"/>
  <c r="X11" i="14"/>
  <c r="P13" i="14"/>
  <c r="R14" i="14"/>
  <c r="T15" i="14"/>
  <c r="AC18" i="14"/>
  <c r="Q23" i="14"/>
  <c r="W26" i="14"/>
  <c r="Y27" i="14"/>
  <c r="Q29" i="14"/>
  <c r="W32" i="14"/>
  <c r="Y33" i="14"/>
  <c r="AJ37" i="14"/>
  <c r="X42" i="14"/>
  <c r="R45" i="14"/>
  <c r="T46" i="14"/>
  <c r="V47" i="14"/>
  <c r="X48" i="14"/>
  <c r="R51" i="14"/>
  <c r="T52" i="14"/>
  <c r="V53" i="14"/>
  <c r="AE56" i="14"/>
  <c r="X28" i="14"/>
  <c r="W4" i="14"/>
  <c r="Q7" i="14"/>
  <c r="S8" i="14"/>
  <c r="W10" i="14"/>
  <c r="Q13" i="14"/>
  <c r="AD18" i="14"/>
  <c r="R23" i="14"/>
  <c r="X26" i="14"/>
  <c r="Z27" i="14"/>
  <c r="R29" i="14"/>
  <c r="X32" i="14"/>
  <c r="AK37" i="14"/>
  <c r="S45" i="14"/>
  <c r="U46" i="14"/>
  <c r="S51" i="14"/>
  <c r="AF56" i="14"/>
  <c r="X34" i="14"/>
  <c r="R7" i="14"/>
  <c r="T8" i="14"/>
  <c r="R13" i="14"/>
  <c r="Y26" i="14"/>
  <c r="Y32" i="14"/>
  <c r="T45" i="14"/>
  <c r="T51" i="14"/>
  <c r="V47" i="13"/>
  <c r="V50" i="13"/>
  <c r="Q27" i="13"/>
  <c r="W27" i="13"/>
  <c r="Q28" i="13"/>
  <c r="Q29" i="13"/>
  <c r="Q23" i="13"/>
  <c r="Q31" i="13"/>
  <c r="U23" i="13"/>
  <c r="Q24" i="13"/>
  <c r="V9" i="13"/>
  <c r="V8" i="13"/>
  <c r="V11" i="13"/>
  <c r="P12" i="13"/>
  <c r="V13" i="13"/>
  <c r="V4" i="13"/>
  <c r="V5" i="13"/>
  <c r="Y6" i="13"/>
  <c r="P7" i="13"/>
  <c r="U24" i="13"/>
  <c r="R46" i="13"/>
  <c r="R52" i="13"/>
  <c r="T6" i="13"/>
  <c r="R25" i="13"/>
  <c r="R33" i="13"/>
  <c r="V46" i="13"/>
  <c r="V6" i="13"/>
  <c r="Y12" i="13"/>
  <c r="R34" i="13"/>
  <c r="Y46" i="13"/>
  <c r="R47" i="13"/>
  <c r="Y52" i="13"/>
  <c r="R53" i="13"/>
  <c r="V14" i="13"/>
  <c r="U26" i="13"/>
  <c r="R35" i="13"/>
  <c r="Q36" i="13"/>
  <c r="R42" i="13"/>
  <c r="V7" i="13"/>
  <c r="Y14" i="13"/>
  <c r="Q16" i="13"/>
  <c r="U36" i="13"/>
  <c r="Y42" i="13"/>
  <c r="Y47" i="13"/>
  <c r="R48" i="13"/>
  <c r="Q4" i="13"/>
  <c r="T8" i="13"/>
  <c r="R43" i="13"/>
  <c r="P49" i="13"/>
  <c r="R49" i="13"/>
  <c r="T4" i="13"/>
  <c r="Y8" i="13"/>
  <c r="R29" i="13"/>
  <c r="Y44" i="13"/>
  <c r="Y49" i="13"/>
  <c r="R50" i="13"/>
  <c r="S5" i="13"/>
  <c r="V10" i="13"/>
  <c r="R31" i="13"/>
  <c r="R45" i="13"/>
  <c r="R51" i="13"/>
  <c r="P53" i="13"/>
  <c r="Z14" i="13"/>
  <c r="Y18" i="13"/>
  <c r="P54" i="13"/>
  <c r="P50" i="13"/>
  <c r="R36" i="13"/>
  <c r="Q37" i="13"/>
  <c r="P46" i="13"/>
  <c r="AF56" i="13"/>
  <c r="P42" i="13"/>
  <c r="X28" i="13"/>
  <c r="P47" i="13"/>
  <c r="P51" i="13"/>
  <c r="P43" i="13"/>
  <c r="AG37" i="13"/>
  <c r="P52" i="13"/>
  <c r="P44" i="13"/>
  <c r="P48" i="13"/>
  <c r="Q11" i="13"/>
  <c r="P16" i="13"/>
  <c r="Z24" i="13"/>
  <c r="Z28" i="13"/>
  <c r="T44" i="13"/>
  <c r="Z29" i="13"/>
  <c r="P8" i="13"/>
  <c r="V12" i="13"/>
  <c r="Z25" i="13"/>
  <c r="Z37" i="13"/>
  <c r="P5" i="13"/>
  <c r="Z30" i="13"/>
  <c r="S49" i="13"/>
  <c r="Z35" i="13"/>
  <c r="P14" i="13"/>
  <c r="Z26" i="13"/>
  <c r="P9" i="13"/>
  <c r="AH18" i="13"/>
  <c r="S53" i="13"/>
  <c r="Z23" i="13"/>
  <c r="T50" i="13"/>
  <c r="P6" i="13"/>
  <c r="P10" i="13"/>
  <c r="S33" i="13"/>
  <c r="R54" i="13"/>
  <c r="R55" i="13"/>
  <c r="AL56" i="13"/>
  <c r="AI18" i="13"/>
  <c r="Z27" i="13"/>
  <c r="T47" i="13"/>
  <c r="P15" i="13"/>
  <c r="Q8" i="13"/>
  <c r="W14" i="13"/>
  <c r="X27" i="13"/>
  <c r="X34" i="13"/>
  <c r="V42" i="13"/>
  <c r="Q50" i="13"/>
  <c r="Z11" i="13"/>
  <c r="X25" i="13"/>
  <c r="R28" i="13"/>
  <c r="AJ37" i="13"/>
  <c r="Q48" i="13"/>
  <c r="X31" i="13"/>
  <c r="Q43" i="13"/>
  <c r="W8" i="13"/>
  <c r="S12" i="13"/>
  <c r="AK18" i="13"/>
  <c r="P24" i="13"/>
  <c r="R26" i="13"/>
  <c r="P29" i="13"/>
  <c r="R32" i="13"/>
  <c r="P33" i="13"/>
  <c r="T35" i="13"/>
  <c r="Y45" i="13"/>
  <c r="V48" i="13"/>
  <c r="V53" i="13"/>
  <c r="Z15" i="13"/>
  <c r="V43" i="13"/>
  <c r="Y48" i="13"/>
  <c r="Y50" i="13"/>
  <c r="Y53" i="13"/>
  <c r="Q44" i="13"/>
  <c r="Q49" i="13"/>
  <c r="Q54" i="13"/>
  <c r="Z9" i="13"/>
  <c r="V16" i="13"/>
  <c r="T24" i="13"/>
  <c r="R27" i="13"/>
  <c r="T33" i="13"/>
  <c r="AK37" i="13"/>
  <c r="Q47" i="13"/>
  <c r="V51" i="13"/>
  <c r="V54" i="13"/>
  <c r="S7" i="13"/>
  <c r="T14" i="13"/>
  <c r="AL18" i="13"/>
  <c r="R30" i="13"/>
  <c r="Q42" i="13"/>
  <c r="V44" i="13"/>
  <c r="V49" i="13"/>
  <c r="Y54" i="13"/>
  <c r="E94" i="13"/>
  <c r="R94" i="13" s="1"/>
  <c r="U4" i="13"/>
  <c r="U6" i="13"/>
  <c r="U8" i="13"/>
  <c r="Z18" i="13"/>
  <c r="V27" i="13"/>
  <c r="Y34" i="13"/>
  <c r="U44" i="13"/>
  <c r="U47" i="13"/>
  <c r="S50" i="13"/>
  <c r="X51" i="13"/>
  <c r="U53" i="13"/>
  <c r="AK56" i="13"/>
  <c r="M75" i="13"/>
  <c r="Z75" i="13" s="1"/>
  <c r="U14" i="13"/>
  <c r="S10" i="13"/>
  <c r="T12" i="13"/>
  <c r="S16" i="13"/>
  <c r="AF18" i="13"/>
  <c r="T29" i="13"/>
  <c r="T31" i="13"/>
  <c r="U33" i="13"/>
  <c r="AL37" i="13"/>
  <c r="S43" i="13"/>
  <c r="X44" i="13"/>
  <c r="S46" i="13"/>
  <c r="U50" i="13"/>
  <c r="X53" i="13"/>
  <c r="X8" i="13"/>
  <c r="T10" i="13"/>
  <c r="U12" i="13"/>
  <c r="T16" i="13"/>
  <c r="T26" i="13"/>
  <c r="Y27" i="13"/>
  <c r="U29" i="13"/>
  <c r="U31" i="13"/>
  <c r="V33" i="13"/>
  <c r="T43" i="13"/>
  <c r="U46" i="13"/>
  <c r="X47" i="13"/>
  <c r="S52" i="13"/>
  <c r="P55" i="13"/>
  <c r="C75" i="13"/>
  <c r="P75" i="13" s="1"/>
  <c r="U16" i="13"/>
  <c r="U52" i="13"/>
  <c r="T5" i="13"/>
  <c r="U7" i="13"/>
  <c r="Z8" i="13"/>
  <c r="AM18" i="13"/>
  <c r="Y26" i="13"/>
  <c r="U35" i="13"/>
  <c r="T36" i="13"/>
  <c r="X46" i="13"/>
  <c r="Z47" i="13"/>
  <c r="T49" i="13"/>
  <c r="S55" i="13"/>
  <c r="T32" i="13"/>
  <c r="S42" i="13"/>
  <c r="X43" i="13"/>
  <c r="U49" i="13"/>
  <c r="G94" i="13"/>
  <c r="T94" i="13" s="1"/>
  <c r="U10" i="13"/>
  <c r="S17" i="13"/>
  <c r="Y33" i="13"/>
  <c r="Z7" i="13"/>
  <c r="S9" i="13"/>
  <c r="S11" i="13"/>
  <c r="U13" i="13"/>
  <c r="U17" i="13"/>
  <c r="U28" i="13"/>
  <c r="U32" i="13"/>
  <c r="Z33" i="13"/>
  <c r="Z36" i="13"/>
  <c r="U42" i="13"/>
  <c r="S45" i="13"/>
  <c r="Z46" i="13"/>
  <c r="X52" i="13"/>
  <c r="U54" i="13"/>
  <c r="U55" i="13"/>
  <c r="H94" i="13"/>
  <c r="U94" i="13" s="1"/>
  <c r="U5" i="13"/>
  <c r="T11" i="13"/>
  <c r="S15" i="13"/>
  <c r="V17" i="13"/>
  <c r="S18" i="13"/>
  <c r="T30" i="13"/>
  <c r="Y32" i="13"/>
  <c r="T37" i="13"/>
  <c r="T45" i="13"/>
  <c r="S48" i="13"/>
  <c r="X49" i="13"/>
  <c r="S51" i="13"/>
  <c r="X55" i="13"/>
  <c r="V56" i="13"/>
  <c r="Y24" i="13"/>
  <c r="U9" i="13"/>
  <c r="U11" i="13"/>
  <c r="V15" i="13"/>
  <c r="U18" i="13"/>
  <c r="Y28" i="13"/>
  <c r="U30" i="13"/>
  <c r="Z32" i="13"/>
  <c r="T34" i="13"/>
  <c r="U37" i="13"/>
  <c r="X42" i="13"/>
  <c r="U45" i="13"/>
  <c r="U48" i="13"/>
  <c r="T51" i="13"/>
  <c r="X54" i="13"/>
  <c r="X56" i="13"/>
  <c r="J94" i="13"/>
  <c r="W94" i="13" s="1"/>
  <c r="U43" i="13"/>
  <c r="S13" i="13"/>
  <c r="T28" i="13"/>
  <c r="S4" i="13"/>
  <c r="S6" i="13"/>
  <c r="S8" i="13"/>
  <c r="Y9" i="13"/>
  <c r="Y15" i="13"/>
  <c r="T23" i="13"/>
  <c r="T25" i="13"/>
  <c r="T27" i="13"/>
  <c r="Y30" i="13"/>
  <c r="U34" i="13"/>
  <c r="X37" i="13"/>
  <c r="S44" i="13"/>
  <c r="S47" i="13"/>
  <c r="U51" i="13"/>
  <c r="AE56" i="13"/>
  <c r="AC56" i="13"/>
  <c r="K94" i="13"/>
  <c r="X94" i="13" s="1"/>
  <c r="Y37" i="13"/>
  <c r="X45" i="13"/>
  <c r="X48" i="13"/>
  <c r="AJ75" i="13"/>
  <c r="AJ94" i="13" s="1"/>
  <c r="X18" i="13"/>
  <c r="W37" i="13"/>
  <c r="AJ56" i="13"/>
  <c r="L75" i="13"/>
  <c r="Y75" i="13" s="1"/>
  <c r="AH75" i="13"/>
  <c r="AH94" i="13" s="1"/>
  <c r="W13" i="13"/>
  <c r="W17" i="13"/>
  <c r="V26" i="13"/>
  <c r="V32" i="13"/>
  <c r="V36" i="13"/>
  <c r="AM37" i="13"/>
  <c r="W46" i="13"/>
  <c r="X13" i="13"/>
  <c r="X17" i="13"/>
  <c r="W26" i="13"/>
  <c r="W32" i="13"/>
  <c r="W36" i="13"/>
  <c r="W55" i="13"/>
  <c r="Z56" i="13"/>
  <c r="AM56" i="13"/>
  <c r="AK75" i="13"/>
  <c r="AK94" i="13" s="1"/>
  <c r="AK80" i="13"/>
  <c r="S80" i="13"/>
  <c r="F94" i="13"/>
  <c r="S94" i="13" s="1"/>
  <c r="W6" i="13"/>
  <c r="Y7" i="13"/>
  <c r="Q9" i="13"/>
  <c r="W12" i="13"/>
  <c r="Y13" i="13"/>
  <c r="Q15" i="13"/>
  <c r="Y17" i="13"/>
  <c r="P18" i="13"/>
  <c r="AD18" i="13"/>
  <c r="V25" i="13"/>
  <c r="X26" i="13"/>
  <c r="P28" i="13"/>
  <c r="V31" i="13"/>
  <c r="X32" i="13"/>
  <c r="P34" i="13"/>
  <c r="X36" i="13"/>
  <c r="AC37" i="13"/>
  <c r="W45" i="13"/>
  <c r="W51" i="13"/>
  <c r="T54" i="13"/>
  <c r="Q61" i="13"/>
  <c r="D75" i="13"/>
  <c r="Q75" i="13" s="1"/>
  <c r="AL75" i="13"/>
  <c r="AL94" i="13" s="1"/>
  <c r="X7" i="13"/>
  <c r="X6" i="13"/>
  <c r="X12" i="13"/>
  <c r="Z13" i="13"/>
  <c r="Z17" i="13"/>
  <c r="Q18" i="13"/>
  <c r="AE18" i="13"/>
  <c r="W25" i="13"/>
  <c r="W31" i="13"/>
  <c r="S35" i="13"/>
  <c r="Y36" i="13"/>
  <c r="P37" i="13"/>
  <c r="AD37" i="13"/>
  <c r="Z55" i="13"/>
  <c r="T56" i="13"/>
  <c r="E75" i="13"/>
  <c r="R75" i="13" s="1"/>
  <c r="Y61" i="13"/>
  <c r="AM75" i="13"/>
  <c r="AM94" i="13" s="1"/>
  <c r="AM80" i="13"/>
  <c r="P62" i="13"/>
  <c r="AE37" i="13"/>
  <c r="W44" i="13"/>
  <c r="W50" i="13"/>
  <c r="Q56" i="13"/>
  <c r="AD56" i="13"/>
  <c r="Q53" i="13"/>
  <c r="Z61" i="13"/>
  <c r="I94" i="13"/>
  <c r="V94" i="13" s="1"/>
  <c r="W11" i="13"/>
  <c r="V30" i="13"/>
  <c r="X5" i="13"/>
  <c r="Z6" i="13"/>
  <c r="T9" i="13"/>
  <c r="X11" i="13"/>
  <c r="Z12" i="13"/>
  <c r="P13" i="13"/>
  <c r="T15" i="13"/>
  <c r="P17" i="13"/>
  <c r="AG18" i="13"/>
  <c r="W24" i="13"/>
  <c r="Y25" i="13"/>
  <c r="S28" i="13"/>
  <c r="W30" i="13"/>
  <c r="Y31" i="13"/>
  <c r="S34" i="13"/>
  <c r="AF37" i="13"/>
  <c r="T42" i="13"/>
  <c r="Z45" i="13"/>
  <c r="T48" i="13"/>
  <c r="Q52" i="13"/>
  <c r="T53" i="13"/>
  <c r="W54" i="13"/>
  <c r="W56" i="13"/>
  <c r="T61" i="13"/>
  <c r="G75" i="13"/>
  <c r="T75" i="13" s="1"/>
  <c r="AC75" i="13"/>
  <c r="AC94" i="13" s="1"/>
  <c r="AC80" i="13"/>
  <c r="W5" i="13"/>
  <c r="V24" i="13"/>
  <c r="W4" i="13"/>
  <c r="Y5" i="13"/>
  <c r="Q7" i="13"/>
  <c r="W10" i="13"/>
  <c r="Y11" i="13"/>
  <c r="Q13" i="13"/>
  <c r="U15" i="13"/>
  <c r="W16" i="13"/>
  <c r="Q17" i="13"/>
  <c r="T18" i="13"/>
  <c r="V23" i="13"/>
  <c r="X24" i="13"/>
  <c r="P26" i="13"/>
  <c r="V29" i="13"/>
  <c r="X30" i="13"/>
  <c r="Z31" i="13"/>
  <c r="P32" i="13"/>
  <c r="V35" i="13"/>
  <c r="P36" i="13"/>
  <c r="S37" i="13"/>
  <c r="W43" i="13"/>
  <c r="Q46" i="13"/>
  <c r="W49" i="13"/>
  <c r="S56" i="13"/>
  <c r="S54" i="13"/>
  <c r="H75" i="13"/>
  <c r="U75" i="13" s="1"/>
  <c r="AD75" i="13"/>
  <c r="AD94" i="13" s="1"/>
  <c r="AI75" i="13"/>
  <c r="AI94" i="13" s="1"/>
  <c r="AI80" i="13"/>
  <c r="W23" i="13"/>
  <c r="W29" i="13"/>
  <c r="W35" i="13"/>
  <c r="AH37" i="13"/>
  <c r="AG56" i="13"/>
  <c r="V61" i="13"/>
  <c r="I75" i="13"/>
  <c r="V75" i="13" s="1"/>
  <c r="W7" i="13"/>
  <c r="X4" i="13"/>
  <c r="X10" i="13"/>
  <c r="Q6" i="13"/>
  <c r="W9" i="13"/>
  <c r="Y10" i="13"/>
  <c r="Q12" i="13"/>
  <c r="W15" i="13"/>
  <c r="Y16" i="13"/>
  <c r="AJ18" i="13"/>
  <c r="X23" i="13"/>
  <c r="P25" i="13"/>
  <c r="V28" i="13"/>
  <c r="X29" i="13"/>
  <c r="P31" i="13"/>
  <c r="V34" i="13"/>
  <c r="X35" i="13"/>
  <c r="AI37" i="13"/>
  <c r="W42" i="13"/>
  <c r="W48" i="13"/>
  <c r="Q51" i="13"/>
  <c r="T52" i="13"/>
  <c r="W53" i="13"/>
  <c r="Z54" i="13"/>
  <c r="Q55" i="13"/>
  <c r="U56" i="13"/>
  <c r="J75" i="13"/>
  <c r="W75" i="13" s="1"/>
  <c r="AF80" i="13"/>
  <c r="AF75" i="13"/>
  <c r="AF94" i="13" s="1"/>
  <c r="L94" i="13"/>
  <c r="Y94" i="13" s="1"/>
  <c r="X16" i="13"/>
  <c r="Z4" i="13"/>
  <c r="T7" i="13"/>
  <c r="X9" i="13"/>
  <c r="Z10" i="13"/>
  <c r="P11" i="13"/>
  <c r="T13" i="13"/>
  <c r="X15" i="13"/>
  <c r="Z16" i="13"/>
  <c r="Y23" i="13"/>
  <c r="S26" i="13"/>
  <c r="W28" i="13"/>
  <c r="Y29" i="13"/>
  <c r="S32" i="13"/>
  <c r="W34" i="13"/>
  <c r="Y35" i="13"/>
  <c r="Z43" i="13"/>
  <c r="T46" i="13"/>
  <c r="Z49" i="13"/>
  <c r="V55" i="13"/>
  <c r="AI56" i="13"/>
  <c r="AH56" i="13"/>
  <c r="K75" i="13"/>
  <c r="X75" i="13" s="1"/>
  <c r="X61" i="13"/>
  <c r="AE75" i="13"/>
  <c r="AE94" i="13" s="1"/>
  <c r="U80" i="13"/>
  <c r="M94" i="13"/>
  <c r="Z94" i="13" s="1"/>
  <c r="AG75" i="13"/>
  <c r="AG94" i="13" s="1"/>
  <c r="V80" i="13"/>
  <c r="AJ80" i="13"/>
  <c r="F75" i="13"/>
  <c r="S75" i="13" s="1"/>
  <c r="C94" i="13"/>
  <c r="P94" i="13" s="1"/>
  <c r="AL80" i="13"/>
  <c r="D94" i="13"/>
  <c r="Q94" i="13" s="1"/>
  <c r="Y56" i="13"/>
  <c r="Y51" i="13"/>
  <c r="AD80" i="13"/>
  <c r="X158" i="12" l="1"/>
  <c r="AM128" i="12"/>
  <c r="AM161" i="12" s="1"/>
  <c r="AL128" i="12"/>
  <c r="AL161" i="12" s="1"/>
  <c r="AK128" i="12"/>
  <c r="AK161" i="12" s="1"/>
  <c r="AJ128" i="12"/>
  <c r="AJ161" i="12" s="1"/>
  <c r="AI128" i="12"/>
  <c r="AI161" i="12" s="1"/>
  <c r="AH128" i="12"/>
  <c r="AH161" i="12" s="1"/>
  <c r="AG128" i="12"/>
  <c r="AG161" i="12" s="1"/>
  <c r="AF128" i="12"/>
  <c r="AF161" i="12" s="1"/>
  <c r="AE128" i="12"/>
  <c r="AE161" i="12" s="1"/>
  <c r="AD128" i="12"/>
  <c r="AD161" i="12" s="1"/>
  <c r="AC128" i="12"/>
  <c r="AC161" i="12" s="1"/>
  <c r="AM127" i="12"/>
  <c r="AM160" i="12" s="1"/>
  <c r="AL127" i="12"/>
  <c r="AL160" i="12" s="1"/>
  <c r="AK127" i="12"/>
  <c r="AK160" i="12" s="1"/>
  <c r="AJ127" i="12"/>
  <c r="AJ160" i="12" s="1"/>
  <c r="AI127" i="12"/>
  <c r="AI160" i="12" s="1"/>
  <c r="AH127" i="12"/>
  <c r="AH160" i="12" s="1"/>
  <c r="AG127" i="12"/>
  <c r="AG160" i="12" s="1"/>
  <c r="AF127" i="12"/>
  <c r="AF160" i="12" s="1"/>
  <c r="AE127" i="12"/>
  <c r="AE160" i="12" s="1"/>
  <c r="AD127" i="12"/>
  <c r="AD160" i="12" s="1"/>
  <c r="AC127" i="12"/>
  <c r="AC160" i="12" s="1"/>
  <c r="AM126" i="12"/>
  <c r="AM159" i="12" s="1"/>
  <c r="AL126" i="12"/>
  <c r="AL159" i="12" s="1"/>
  <c r="AK126" i="12"/>
  <c r="AK159" i="12" s="1"/>
  <c r="AJ126" i="12"/>
  <c r="AJ159" i="12" s="1"/>
  <c r="AI126" i="12"/>
  <c r="AI159" i="12" s="1"/>
  <c r="AH126" i="12"/>
  <c r="AH159" i="12" s="1"/>
  <c r="AG126" i="12"/>
  <c r="AG159" i="12" s="1"/>
  <c r="AF126" i="12"/>
  <c r="AF159" i="12" s="1"/>
  <c r="AE126" i="12"/>
  <c r="AE159" i="12" s="1"/>
  <c r="AD126" i="12"/>
  <c r="AD159" i="12" s="1"/>
  <c r="AC126" i="12"/>
  <c r="AC159" i="12" s="1"/>
  <c r="AM125" i="12"/>
  <c r="AM158" i="12" s="1"/>
  <c r="AL125" i="12"/>
  <c r="AL158" i="12" s="1"/>
  <c r="AK125" i="12"/>
  <c r="AK158" i="12" s="1"/>
  <c r="AJ125" i="12"/>
  <c r="AJ158" i="12" s="1"/>
  <c r="AI125" i="12"/>
  <c r="AH125" i="12"/>
  <c r="AH158" i="12" s="1"/>
  <c r="AG125" i="12"/>
  <c r="AG158" i="12" s="1"/>
  <c r="AF125" i="12"/>
  <c r="AF158" i="12" s="1"/>
  <c r="AE125" i="12"/>
  <c r="AE158" i="12" s="1"/>
  <c r="AD125" i="12"/>
  <c r="AD158" i="12" s="1"/>
  <c r="AC125" i="12"/>
  <c r="AC158" i="12" s="1"/>
  <c r="AM124" i="12"/>
  <c r="AM157" i="12" s="1"/>
  <c r="AL124" i="12"/>
  <c r="AL157" i="12" s="1"/>
  <c r="AK124" i="12"/>
  <c r="AK157" i="12" s="1"/>
  <c r="AJ124" i="12"/>
  <c r="AJ157" i="12" s="1"/>
  <c r="AI124" i="12"/>
  <c r="AI157" i="12" s="1"/>
  <c r="AH124" i="12"/>
  <c r="AH157" i="12" s="1"/>
  <c r="AG124" i="12"/>
  <c r="AG157" i="12" s="1"/>
  <c r="AF124" i="12"/>
  <c r="AF157" i="12" s="1"/>
  <c r="AE124" i="12"/>
  <c r="AE157" i="12" s="1"/>
  <c r="AD124" i="12"/>
  <c r="AD157" i="12" s="1"/>
  <c r="AC124" i="12"/>
  <c r="AC157" i="12" s="1"/>
  <c r="M161" i="12"/>
  <c r="Z161" i="12" s="1"/>
  <c r="L161" i="12"/>
  <c r="Y161" i="12" s="1"/>
  <c r="K161" i="12"/>
  <c r="X161" i="12" s="1"/>
  <c r="J161" i="12"/>
  <c r="W161" i="12" s="1"/>
  <c r="I161" i="12"/>
  <c r="V161" i="12" s="1"/>
  <c r="H161" i="12"/>
  <c r="U161" i="12" s="1"/>
  <c r="G161" i="12"/>
  <c r="T161" i="12" s="1"/>
  <c r="F161" i="12"/>
  <c r="S161" i="12" s="1"/>
  <c r="E161" i="12"/>
  <c r="R161" i="12" s="1"/>
  <c r="D161" i="12"/>
  <c r="Q161" i="12" s="1"/>
  <c r="C161" i="12"/>
  <c r="P161" i="12" s="1"/>
  <c r="M160" i="12"/>
  <c r="Z160" i="12" s="1"/>
  <c r="L160" i="12"/>
  <c r="Y160" i="12" s="1"/>
  <c r="K160" i="12"/>
  <c r="X160" i="12" s="1"/>
  <c r="J160" i="12"/>
  <c r="W160" i="12" s="1"/>
  <c r="I160" i="12"/>
  <c r="V160" i="12" s="1"/>
  <c r="H160" i="12"/>
  <c r="U160" i="12" s="1"/>
  <c r="G160" i="12"/>
  <c r="T160" i="12" s="1"/>
  <c r="F160" i="12"/>
  <c r="S160" i="12" s="1"/>
  <c r="E160" i="12"/>
  <c r="R160" i="12" s="1"/>
  <c r="D160" i="12"/>
  <c r="Q160" i="12" s="1"/>
  <c r="C160" i="12"/>
  <c r="P160" i="12" s="1"/>
  <c r="M159" i="12"/>
  <c r="Z159" i="12" s="1"/>
  <c r="L159" i="12"/>
  <c r="Y159" i="12" s="1"/>
  <c r="K159" i="12"/>
  <c r="X159" i="12" s="1"/>
  <c r="J159" i="12"/>
  <c r="W159" i="12" s="1"/>
  <c r="I159" i="12"/>
  <c r="V159" i="12" s="1"/>
  <c r="H159" i="12"/>
  <c r="U159" i="12" s="1"/>
  <c r="G159" i="12"/>
  <c r="T159" i="12" s="1"/>
  <c r="F159" i="12"/>
  <c r="S159" i="12" s="1"/>
  <c r="E159" i="12"/>
  <c r="R159" i="12" s="1"/>
  <c r="D159" i="12"/>
  <c r="Q159" i="12" s="1"/>
  <c r="C159" i="12"/>
  <c r="P159" i="12" s="1"/>
  <c r="M158" i="12"/>
  <c r="Z158" i="12" s="1"/>
  <c r="L158" i="12"/>
  <c r="K158" i="12"/>
  <c r="J158" i="12"/>
  <c r="W158" i="12" s="1"/>
  <c r="I158" i="12"/>
  <c r="H158" i="12"/>
  <c r="G158" i="12"/>
  <c r="T158" i="12" s="1"/>
  <c r="F158" i="12"/>
  <c r="S158" i="12" s="1"/>
  <c r="E158" i="12"/>
  <c r="R158" i="12" s="1"/>
  <c r="D158" i="12"/>
  <c r="Q158" i="12" s="1"/>
  <c r="C158" i="12"/>
  <c r="P158" i="12" s="1"/>
  <c r="M157" i="12"/>
  <c r="Z157" i="12" s="1"/>
  <c r="L157" i="12"/>
  <c r="Y157" i="12" s="1"/>
  <c r="K157" i="12"/>
  <c r="X157" i="12" s="1"/>
  <c r="J157" i="12"/>
  <c r="W157" i="12" s="1"/>
  <c r="I157" i="12"/>
  <c r="V157" i="12" s="1"/>
  <c r="H157" i="12"/>
  <c r="U157" i="12" s="1"/>
  <c r="G157" i="12"/>
  <c r="T157" i="12" s="1"/>
  <c r="F157" i="12"/>
  <c r="S157" i="12" s="1"/>
  <c r="E157" i="12"/>
  <c r="E162" i="12" s="1"/>
  <c r="D157" i="12"/>
  <c r="Q157" i="12" s="1"/>
  <c r="C157" i="12"/>
  <c r="P157" i="12" s="1"/>
  <c r="M128" i="12"/>
  <c r="Z128" i="12" s="1"/>
  <c r="L128" i="12"/>
  <c r="Y128" i="12" s="1"/>
  <c r="K128" i="12"/>
  <c r="X128" i="12" s="1"/>
  <c r="J128" i="12"/>
  <c r="W128" i="12" s="1"/>
  <c r="I128" i="12"/>
  <c r="V128" i="12" s="1"/>
  <c r="H128" i="12"/>
  <c r="U128" i="12" s="1"/>
  <c r="G128" i="12"/>
  <c r="T128" i="12" s="1"/>
  <c r="F128" i="12"/>
  <c r="S128" i="12" s="1"/>
  <c r="E128" i="12"/>
  <c r="R128" i="12" s="1"/>
  <c r="D128" i="12"/>
  <c r="Q128" i="12" s="1"/>
  <c r="C128" i="12"/>
  <c r="P128" i="12" s="1"/>
  <c r="M127" i="12"/>
  <c r="Z127" i="12" s="1"/>
  <c r="L127" i="12"/>
  <c r="Y127" i="12" s="1"/>
  <c r="K127" i="12"/>
  <c r="X127" i="12" s="1"/>
  <c r="J127" i="12"/>
  <c r="W127" i="12" s="1"/>
  <c r="I127" i="12"/>
  <c r="V127" i="12" s="1"/>
  <c r="H127" i="12"/>
  <c r="U127" i="12" s="1"/>
  <c r="G127" i="12"/>
  <c r="T127" i="12" s="1"/>
  <c r="F127" i="12"/>
  <c r="S127" i="12" s="1"/>
  <c r="E127" i="12"/>
  <c r="R127" i="12" s="1"/>
  <c r="D127" i="12"/>
  <c r="Q127" i="12" s="1"/>
  <c r="C127" i="12"/>
  <c r="P127" i="12" s="1"/>
  <c r="M126" i="12"/>
  <c r="Z126" i="12" s="1"/>
  <c r="L126" i="12"/>
  <c r="Y126" i="12" s="1"/>
  <c r="K126" i="12"/>
  <c r="X126" i="12" s="1"/>
  <c r="J126" i="12"/>
  <c r="W126" i="12" s="1"/>
  <c r="I126" i="12"/>
  <c r="V126" i="12" s="1"/>
  <c r="H126" i="12"/>
  <c r="G126" i="12"/>
  <c r="T126" i="12" s="1"/>
  <c r="F126" i="12"/>
  <c r="S126" i="12" s="1"/>
  <c r="E126" i="12"/>
  <c r="R126" i="12" s="1"/>
  <c r="D126" i="12"/>
  <c r="Q126" i="12" s="1"/>
  <c r="C126" i="12"/>
  <c r="P126" i="12" s="1"/>
  <c r="M125" i="12"/>
  <c r="Z125" i="12" s="1"/>
  <c r="L125" i="12"/>
  <c r="Y125" i="12" s="1"/>
  <c r="K125" i="12"/>
  <c r="X125" i="12" s="1"/>
  <c r="J125" i="12"/>
  <c r="W125" i="12" s="1"/>
  <c r="I125" i="12"/>
  <c r="V125" i="12" s="1"/>
  <c r="H125" i="12"/>
  <c r="U125" i="12" s="1"/>
  <c r="G125" i="12"/>
  <c r="T125" i="12" s="1"/>
  <c r="F125" i="12"/>
  <c r="S125" i="12" s="1"/>
  <c r="E125" i="12"/>
  <c r="R125" i="12" s="1"/>
  <c r="D125" i="12"/>
  <c r="Q125" i="12" s="1"/>
  <c r="C125" i="12"/>
  <c r="P125" i="12" s="1"/>
  <c r="M124" i="12"/>
  <c r="L124" i="12"/>
  <c r="K124" i="12"/>
  <c r="J124" i="12"/>
  <c r="W124" i="12" s="1"/>
  <c r="I124" i="12"/>
  <c r="V124" i="12" s="1"/>
  <c r="H124" i="12"/>
  <c r="U124" i="12" s="1"/>
  <c r="G124" i="12"/>
  <c r="T124" i="12" s="1"/>
  <c r="F124" i="12"/>
  <c r="S124" i="12" s="1"/>
  <c r="E124" i="12"/>
  <c r="D124" i="12"/>
  <c r="Q124" i="12" s="1"/>
  <c r="C124" i="12"/>
  <c r="P124" i="12" s="1"/>
  <c r="M96" i="12"/>
  <c r="AM96" i="12" s="1"/>
  <c r="L96" i="12"/>
  <c r="K96" i="12"/>
  <c r="J96" i="12"/>
  <c r="AJ96" i="12" s="1"/>
  <c r="I96" i="12"/>
  <c r="H96" i="12"/>
  <c r="AH96" i="12" s="1"/>
  <c r="G96" i="12"/>
  <c r="F96" i="12"/>
  <c r="E96" i="12"/>
  <c r="D96" i="12"/>
  <c r="C96" i="12"/>
  <c r="AM95" i="12"/>
  <c r="AL95" i="12"/>
  <c r="AK95" i="12"/>
  <c r="AJ95" i="12"/>
  <c r="AI95" i="12"/>
  <c r="AH95" i="12"/>
  <c r="AG95" i="12"/>
  <c r="AF95" i="12"/>
  <c r="AE95" i="12"/>
  <c r="AD95" i="12"/>
  <c r="AC95" i="12"/>
  <c r="AM94" i="12"/>
  <c r="AL94" i="12"/>
  <c r="AK94" i="12"/>
  <c r="AJ94" i="12"/>
  <c r="AI94" i="12"/>
  <c r="AH94" i="12"/>
  <c r="AG94" i="12"/>
  <c r="AF94" i="12"/>
  <c r="AE94" i="12"/>
  <c r="AD94" i="12"/>
  <c r="AC94" i="12"/>
  <c r="AM93" i="12"/>
  <c r="AL93" i="12"/>
  <c r="AK93" i="12"/>
  <c r="AJ93" i="12"/>
  <c r="AI93" i="12"/>
  <c r="AH93" i="12"/>
  <c r="AG93" i="12"/>
  <c r="AF93" i="12"/>
  <c r="AE93" i="12"/>
  <c r="AD93" i="12"/>
  <c r="AC93" i="12"/>
  <c r="AM92" i="12"/>
  <c r="AL92" i="12"/>
  <c r="AK92" i="12"/>
  <c r="AJ92" i="12"/>
  <c r="AI92" i="12"/>
  <c r="AH92" i="12"/>
  <c r="AG92" i="12"/>
  <c r="AF92" i="12"/>
  <c r="AE92" i="12"/>
  <c r="AD92" i="12"/>
  <c r="AC92" i="12"/>
  <c r="AM91" i="12"/>
  <c r="AL91" i="12"/>
  <c r="AK91" i="12"/>
  <c r="AJ91" i="12"/>
  <c r="AI91" i="12"/>
  <c r="AH91" i="12"/>
  <c r="AG91" i="12"/>
  <c r="AF91" i="12"/>
  <c r="AE91" i="12"/>
  <c r="AD91" i="12"/>
  <c r="AC91" i="12"/>
  <c r="M63" i="12"/>
  <c r="L63" i="12"/>
  <c r="K63" i="12"/>
  <c r="J63" i="12"/>
  <c r="I63" i="12"/>
  <c r="H63" i="12"/>
  <c r="G63" i="12"/>
  <c r="F63" i="12"/>
  <c r="E63" i="12"/>
  <c r="D63" i="12"/>
  <c r="C63" i="12"/>
  <c r="AM62" i="12"/>
  <c r="AL62" i="12"/>
  <c r="AK62" i="12"/>
  <c r="AJ62" i="12"/>
  <c r="AI62" i="12"/>
  <c r="AH62" i="12"/>
  <c r="AG62" i="12"/>
  <c r="AF62" i="12"/>
  <c r="AE62" i="12"/>
  <c r="AD62" i="12"/>
  <c r="AC62" i="12"/>
  <c r="AM61" i="12"/>
  <c r="AL61" i="12"/>
  <c r="AK61" i="12"/>
  <c r="AJ61" i="12"/>
  <c r="AI61" i="12"/>
  <c r="AH61" i="12"/>
  <c r="AG61" i="12"/>
  <c r="AF61" i="12"/>
  <c r="AE61" i="12"/>
  <c r="AD61" i="12"/>
  <c r="AC61" i="12"/>
  <c r="AM60" i="12"/>
  <c r="AL60" i="12"/>
  <c r="AK60" i="12"/>
  <c r="AJ60" i="12"/>
  <c r="AI60" i="12"/>
  <c r="AH60" i="12"/>
  <c r="AG60" i="12"/>
  <c r="AF60" i="12"/>
  <c r="AE60" i="12"/>
  <c r="AD60" i="12"/>
  <c r="AC60" i="12"/>
  <c r="AM59" i="12"/>
  <c r="AL59" i="12"/>
  <c r="AK59" i="12"/>
  <c r="AJ59" i="12"/>
  <c r="AI59" i="12"/>
  <c r="AH59" i="12"/>
  <c r="AG59" i="12"/>
  <c r="AF59" i="12"/>
  <c r="AE59" i="12"/>
  <c r="AD59" i="12"/>
  <c r="AC59" i="12"/>
  <c r="AM58" i="12"/>
  <c r="AL58" i="12"/>
  <c r="AK58" i="12"/>
  <c r="AJ58" i="12"/>
  <c r="AI58" i="12"/>
  <c r="AH58" i="12"/>
  <c r="AG58" i="12"/>
  <c r="AF58" i="12"/>
  <c r="AE58" i="12"/>
  <c r="AD58" i="12"/>
  <c r="AC58" i="12"/>
  <c r="M30" i="12"/>
  <c r="L30" i="12"/>
  <c r="K30" i="12"/>
  <c r="J30" i="12"/>
  <c r="I30" i="12"/>
  <c r="H30" i="12"/>
  <c r="G30" i="12"/>
  <c r="F30" i="12"/>
  <c r="E30" i="12"/>
  <c r="D30" i="12"/>
  <c r="C30" i="12"/>
  <c r="AC30" i="12" s="1"/>
  <c r="AM29" i="12"/>
  <c r="AL29" i="12"/>
  <c r="AK29" i="12"/>
  <c r="AJ29" i="12"/>
  <c r="AI29" i="12"/>
  <c r="AH29" i="12"/>
  <c r="AG29" i="12"/>
  <c r="AF29" i="12"/>
  <c r="AE29" i="12"/>
  <c r="AD29" i="12"/>
  <c r="AC29" i="12"/>
  <c r="AM28" i="12"/>
  <c r="AL28" i="12"/>
  <c r="AK28" i="12"/>
  <c r="AJ28" i="12"/>
  <c r="AI28" i="12"/>
  <c r="AH28" i="12"/>
  <c r="AG28" i="12"/>
  <c r="AF28" i="12"/>
  <c r="AE28" i="12"/>
  <c r="AD28" i="12"/>
  <c r="AC28" i="12"/>
  <c r="AM27" i="12"/>
  <c r="AL27" i="12"/>
  <c r="AK27" i="12"/>
  <c r="AJ27" i="12"/>
  <c r="AI27" i="12"/>
  <c r="AH27" i="12"/>
  <c r="AG27" i="12"/>
  <c r="AF27" i="12"/>
  <c r="AE27" i="12"/>
  <c r="AD27" i="12"/>
  <c r="AC27" i="12"/>
  <c r="AM26" i="12"/>
  <c r="AL26" i="12"/>
  <c r="AK26" i="12"/>
  <c r="AJ26" i="12"/>
  <c r="AI26" i="12"/>
  <c r="AH26" i="12"/>
  <c r="AG26" i="12"/>
  <c r="AF26" i="12"/>
  <c r="AE26" i="12"/>
  <c r="AD26" i="12"/>
  <c r="AC26" i="12"/>
  <c r="AM25" i="12"/>
  <c r="AL25" i="12"/>
  <c r="AK25" i="12"/>
  <c r="AJ25" i="12"/>
  <c r="AI25" i="12"/>
  <c r="AH25" i="12"/>
  <c r="AG25" i="12"/>
  <c r="AF25" i="12"/>
  <c r="AE25" i="12"/>
  <c r="AD25" i="12"/>
  <c r="AC25" i="12"/>
  <c r="K129" i="12" l="1"/>
  <c r="L129" i="12"/>
  <c r="Y129" i="12" s="1"/>
  <c r="M129" i="12"/>
  <c r="Z129" i="12" s="1"/>
  <c r="AJ129" i="12"/>
  <c r="AK129" i="12"/>
  <c r="AM129" i="12"/>
  <c r="AM162" i="12" s="1"/>
  <c r="AL129" i="12"/>
  <c r="X129" i="12"/>
  <c r="H129" i="12"/>
  <c r="U129" i="12" s="1"/>
  <c r="AK162" i="12"/>
  <c r="AL162" i="12"/>
  <c r="AI96" i="12"/>
  <c r="L162" i="12"/>
  <c r="Y162" i="12" s="1"/>
  <c r="AC129" i="12"/>
  <c r="AK96" i="12"/>
  <c r="AD129" i="12"/>
  <c r="X124" i="12"/>
  <c r="AE129" i="12"/>
  <c r="AE162" i="12" s="1"/>
  <c r="AF129" i="12"/>
  <c r="AF162" i="12" s="1"/>
  <c r="AG129" i="12"/>
  <c r="AG162" i="12" s="1"/>
  <c r="AJ162" i="12"/>
  <c r="AH129" i="12"/>
  <c r="R162" i="12"/>
  <c r="AI129" i="12"/>
  <c r="H162" i="12"/>
  <c r="U162" i="12" s="1"/>
  <c r="Y124" i="12"/>
  <c r="Z124" i="12"/>
  <c r="Y158" i="12"/>
  <c r="E129" i="12"/>
  <c r="R129" i="12" s="1"/>
  <c r="R124" i="12"/>
  <c r="D129" i="12"/>
  <c r="Q129" i="12" s="1"/>
  <c r="U126" i="12"/>
  <c r="R157" i="12"/>
  <c r="J129" i="12"/>
  <c r="W129" i="12" s="1"/>
  <c r="U158" i="12"/>
  <c r="G162" i="12"/>
  <c r="T162" i="12" s="1"/>
  <c r="F162" i="12"/>
  <c r="S162" i="12" s="1"/>
  <c r="I162" i="12"/>
  <c r="V162" i="12" s="1"/>
  <c r="J162" i="12"/>
  <c r="W162" i="12" s="1"/>
  <c r="K162" i="12"/>
  <c r="X162" i="12" s="1"/>
  <c r="M162" i="12"/>
  <c r="Z162" i="12" s="1"/>
  <c r="C162" i="12"/>
  <c r="P162" i="12" s="1"/>
  <c r="D162" i="12"/>
  <c r="Q162" i="12" s="1"/>
  <c r="G129" i="12"/>
  <c r="T129" i="12" s="1"/>
  <c r="F129" i="12"/>
  <c r="S129" i="12" s="1"/>
  <c r="I129" i="12"/>
  <c r="V129" i="12" s="1"/>
  <c r="C129" i="12"/>
  <c r="P129" i="12" s="1"/>
  <c r="AG96" i="12"/>
  <c r="AL96" i="12"/>
  <c r="AC96" i="12"/>
  <c r="AD96" i="12"/>
  <c r="AE96" i="12"/>
  <c r="AF96" i="12"/>
  <c r="AE63" i="12"/>
  <c r="AG63" i="12"/>
  <c r="AC63" i="12"/>
  <c r="AI63" i="12"/>
  <c r="AJ63" i="12"/>
  <c r="AH63" i="12"/>
  <c r="AK63" i="12"/>
  <c r="AM63" i="12"/>
  <c r="AL63" i="12"/>
  <c r="AD63" i="12"/>
  <c r="AF63" i="12"/>
  <c r="AD30" i="12"/>
  <c r="AM30" i="12"/>
  <c r="AJ30" i="12"/>
  <c r="AE30" i="12"/>
  <c r="AF30" i="12"/>
  <c r="AG30" i="12"/>
  <c r="AH30" i="12"/>
  <c r="AI30" i="12"/>
  <c r="AK30" i="12"/>
  <c r="AL30" i="12"/>
  <c r="AC162" i="12" l="1"/>
  <c r="AI162" i="12"/>
  <c r="AH162" i="12"/>
  <c r="AD162" i="12"/>
  <c r="M154" i="12"/>
  <c r="Z154" i="12" s="1"/>
  <c r="L154" i="12"/>
  <c r="Y154" i="12" s="1"/>
  <c r="K154" i="12"/>
  <c r="X154" i="12" s="1"/>
  <c r="J154" i="12"/>
  <c r="W154" i="12" s="1"/>
  <c r="I154" i="12"/>
  <c r="V154" i="12" s="1"/>
  <c r="H154" i="12"/>
  <c r="U154" i="12" s="1"/>
  <c r="G154" i="12"/>
  <c r="T154" i="12" s="1"/>
  <c r="F154" i="12"/>
  <c r="S154" i="12" s="1"/>
  <c r="E154" i="12"/>
  <c r="R154" i="12" s="1"/>
  <c r="D154" i="12"/>
  <c r="Q154" i="12" s="1"/>
  <c r="C154" i="12"/>
  <c r="P154" i="12" s="1"/>
  <c r="M153" i="12"/>
  <c r="Z153" i="12" s="1"/>
  <c r="L153" i="12"/>
  <c r="Y153" i="12" s="1"/>
  <c r="K153" i="12"/>
  <c r="X153" i="12" s="1"/>
  <c r="J153" i="12"/>
  <c r="W153" i="12" s="1"/>
  <c r="I153" i="12"/>
  <c r="V153" i="12" s="1"/>
  <c r="H153" i="12"/>
  <c r="U153" i="12" s="1"/>
  <c r="G153" i="12"/>
  <c r="T153" i="12" s="1"/>
  <c r="F153" i="12"/>
  <c r="S153" i="12" s="1"/>
  <c r="E153" i="12"/>
  <c r="R153" i="12" s="1"/>
  <c r="D153" i="12"/>
  <c r="Q153" i="12" s="1"/>
  <c r="C153" i="12"/>
  <c r="P153" i="12" s="1"/>
  <c r="M152" i="12"/>
  <c r="Z152" i="12" s="1"/>
  <c r="L152" i="12"/>
  <c r="Y152" i="12" s="1"/>
  <c r="K152" i="12"/>
  <c r="X152" i="12" s="1"/>
  <c r="J152" i="12"/>
  <c r="W152" i="12" s="1"/>
  <c r="I152" i="12"/>
  <c r="V152" i="12" s="1"/>
  <c r="H152" i="12"/>
  <c r="U152" i="12" s="1"/>
  <c r="G152" i="12"/>
  <c r="T152" i="12" s="1"/>
  <c r="F152" i="12"/>
  <c r="S152" i="12" s="1"/>
  <c r="E152" i="12"/>
  <c r="R152" i="12" s="1"/>
  <c r="D152" i="12"/>
  <c r="Q152" i="12" s="1"/>
  <c r="C152" i="12"/>
  <c r="P152" i="12" s="1"/>
  <c r="M151" i="12"/>
  <c r="Z151" i="12" s="1"/>
  <c r="L151" i="12"/>
  <c r="Y151" i="12" s="1"/>
  <c r="K151" i="12"/>
  <c r="X151" i="12" s="1"/>
  <c r="J151" i="12"/>
  <c r="W151" i="12" s="1"/>
  <c r="I151" i="12"/>
  <c r="V151" i="12" s="1"/>
  <c r="H151" i="12"/>
  <c r="U151" i="12" s="1"/>
  <c r="G151" i="12"/>
  <c r="T151" i="12" s="1"/>
  <c r="F151" i="12"/>
  <c r="S151" i="12" s="1"/>
  <c r="E151" i="12"/>
  <c r="R151" i="12" s="1"/>
  <c r="D151" i="12"/>
  <c r="Q151" i="12" s="1"/>
  <c r="C151" i="12"/>
  <c r="P151" i="12" s="1"/>
  <c r="M150" i="12"/>
  <c r="Z150" i="12" s="1"/>
  <c r="L150" i="12"/>
  <c r="Y150" i="12" s="1"/>
  <c r="K150" i="12"/>
  <c r="X150" i="12" s="1"/>
  <c r="J150" i="12"/>
  <c r="W150" i="12" s="1"/>
  <c r="I150" i="12"/>
  <c r="V150" i="12" s="1"/>
  <c r="H150" i="12"/>
  <c r="U150" i="12" s="1"/>
  <c r="G150" i="12"/>
  <c r="T150" i="12" s="1"/>
  <c r="F150" i="12"/>
  <c r="S150" i="12" s="1"/>
  <c r="E150" i="12"/>
  <c r="R150" i="12" s="1"/>
  <c r="D150" i="12"/>
  <c r="Q150" i="12" s="1"/>
  <c r="C150" i="12"/>
  <c r="P150" i="12" s="1"/>
  <c r="M149" i="12"/>
  <c r="Z149" i="12" s="1"/>
  <c r="L149" i="12"/>
  <c r="Y149" i="12" s="1"/>
  <c r="K149" i="12"/>
  <c r="X149" i="12" s="1"/>
  <c r="J149" i="12"/>
  <c r="W149" i="12" s="1"/>
  <c r="I149" i="12"/>
  <c r="V149" i="12" s="1"/>
  <c r="H149" i="12"/>
  <c r="U149" i="12" s="1"/>
  <c r="G149" i="12"/>
  <c r="T149" i="12" s="1"/>
  <c r="F149" i="12"/>
  <c r="S149" i="12" s="1"/>
  <c r="E149" i="12"/>
  <c r="R149" i="12" s="1"/>
  <c r="D149" i="12"/>
  <c r="Q149" i="12" s="1"/>
  <c r="C149" i="12"/>
  <c r="P149" i="12" s="1"/>
  <c r="M148" i="12"/>
  <c r="Z148" i="12" s="1"/>
  <c r="L148" i="12"/>
  <c r="Y148" i="12" s="1"/>
  <c r="K148" i="12"/>
  <c r="X148" i="12" s="1"/>
  <c r="J148" i="12"/>
  <c r="W148" i="12" s="1"/>
  <c r="I148" i="12"/>
  <c r="V148" i="12" s="1"/>
  <c r="H148" i="12"/>
  <c r="U148" i="12" s="1"/>
  <c r="G148" i="12"/>
  <c r="T148" i="12" s="1"/>
  <c r="F148" i="12"/>
  <c r="S148" i="12" s="1"/>
  <c r="E148" i="12"/>
  <c r="R148" i="12" s="1"/>
  <c r="D148" i="12"/>
  <c r="Q148" i="12" s="1"/>
  <c r="C148" i="12"/>
  <c r="P148" i="12" s="1"/>
  <c r="M147" i="12"/>
  <c r="Z147" i="12" s="1"/>
  <c r="L147" i="12"/>
  <c r="K147" i="12"/>
  <c r="J147" i="12"/>
  <c r="I147" i="12"/>
  <c r="V147" i="12" s="1"/>
  <c r="H147" i="12"/>
  <c r="G147" i="12"/>
  <c r="F147" i="12"/>
  <c r="E147" i="12"/>
  <c r="R147" i="12" s="1"/>
  <c r="D147" i="12"/>
  <c r="Q147" i="12" s="1"/>
  <c r="C147" i="12"/>
  <c r="P147" i="12" s="1"/>
  <c r="M146" i="12"/>
  <c r="Z146" i="12" s="1"/>
  <c r="L146" i="12"/>
  <c r="Y146" i="12" s="1"/>
  <c r="K146" i="12"/>
  <c r="X146" i="12" s="1"/>
  <c r="J146" i="12"/>
  <c r="W146" i="12" s="1"/>
  <c r="I146" i="12"/>
  <c r="V146" i="12" s="1"/>
  <c r="H146" i="12"/>
  <c r="U146" i="12" s="1"/>
  <c r="G146" i="12"/>
  <c r="T146" i="12" s="1"/>
  <c r="F146" i="12"/>
  <c r="S146" i="12" s="1"/>
  <c r="E146" i="12"/>
  <c r="R146" i="12" s="1"/>
  <c r="D146" i="12"/>
  <c r="C146" i="12"/>
  <c r="P146" i="12" s="1"/>
  <c r="M145" i="12"/>
  <c r="Z145" i="12" s="1"/>
  <c r="L145" i="12"/>
  <c r="Y145" i="12" s="1"/>
  <c r="K145" i="12"/>
  <c r="X145" i="12" s="1"/>
  <c r="J145" i="12"/>
  <c r="W145" i="12" s="1"/>
  <c r="I145" i="12"/>
  <c r="V145" i="12" s="1"/>
  <c r="H145" i="12"/>
  <c r="U145" i="12" s="1"/>
  <c r="G145" i="12"/>
  <c r="T145" i="12" s="1"/>
  <c r="F145" i="12"/>
  <c r="S145" i="12" s="1"/>
  <c r="E145" i="12"/>
  <c r="R145" i="12" s="1"/>
  <c r="D145" i="12"/>
  <c r="Q145" i="12" s="1"/>
  <c r="C145" i="12"/>
  <c r="P145" i="12" s="1"/>
  <c r="M144" i="12"/>
  <c r="Z144" i="12" s="1"/>
  <c r="L144" i="12"/>
  <c r="Y144" i="12" s="1"/>
  <c r="K144" i="12"/>
  <c r="X144" i="12" s="1"/>
  <c r="J144" i="12"/>
  <c r="W144" i="12" s="1"/>
  <c r="I144" i="12"/>
  <c r="V144" i="12" s="1"/>
  <c r="H144" i="12"/>
  <c r="U144" i="12" s="1"/>
  <c r="G144" i="12"/>
  <c r="T144" i="12" s="1"/>
  <c r="F144" i="12"/>
  <c r="S144" i="12" s="1"/>
  <c r="E144" i="12"/>
  <c r="R144" i="12" s="1"/>
  <c r="D144" i="12"/>
  <c r="Q144" i="12" s="1"/>
  <c r="C144" i="12"/>
  <c r="P144" i="12" s="1"/>
  <c r="M143" i="12"/>
  <c r="Z143" i="12" s="1"/>
  <c r="L143" i="12"/>
  <c r="Y143" i="12" s="1"/>
  <c r="K143" i="12"/>
  <c r="X143" i="12" s="1"/>
  <c r="J143" i="12"/>
  <c r="W143" i="12" s="1"/>
  <c r="I143" i="12"/>
  <c r="V143" i="12" s="1"/>
  <c r="H143" i="12"/>
  <c r="U143" i="12" s="1"/>
  <c r="G143" i="12"/>
  <c r="T143" i="12" s="1"/>
  <c r="F143" i="12"/>
  <c r="S143" i="12" s="1"/>
  <c r="E143" i="12"/>
  <c r="R143" i="12" s="1"/>
  <c r="D143" i="12"/>
  <c r="Q143" i="12" s="1"/>
  <c r="C143" i="12"/>
  <c r="P143" i="12" s="1"/>
  <c r="M142" i="12"/>
  <c r="Z142" i="12" s="1"/>
  <c r="L142" i="12"/>
  <c r="Y142" i="12" s="1"/>
  <c r="K142" i="12"/>
  <c r="X142" i="12" s="1"/>
  <c r="J142" i="12"/>
  <c r="W142" i="12" s="1"/>
  <c r="I142" i="12"/>
  <c r="V142" i="12" s="1"/>
  <c r="H142" i="12"/>
  <c r="U142" i="12" s="1"/>
  <c r="G142" i="12"/>
  <c r="T142" i="12" s="1"/>
  <c r="F142" i="12"/>
  <c r="S142" i="12" s="1"/>
  <c r="E142" i="12"/>
  <c r="R142" i="12" s="1"/>
  <c r="D142" i="12"/>
  <c r="Q142" i="12" s="1"/>
  <c r="C142" i="12"/>
  <c r="P142" i="12" s="1"/>
  <c r="M141" i="12"/>
  <c r="Z141" i="12" s="1"/>
  <c r="L141" i="12"/>
  <c r="Y141" i="12" s="1"/>
  <c r="K141" i="12"/>
  <c r="X141" i="12" s="1"/>
  <c r="J141" i="12"/>
  <c r="W141" i="12" s="1"/>
  <c r="I141" i="12"/>
  <c r="V141" i="12" s="1"/>
  <c r="H141" i="12"/>
  <c r="U141" i="12" s="1"/>
  <c r="G141" i="12"/>
  <c r="T141" i="12" s="1"/>
  <c r="F141" i="12"/>
  <c r="S141" i="12" s="1"/>
  <c r="E141" i="12"/>
  <c r="R141" i="12" s="1"/>
  <c r="D141" i="12"/>
  <c r="Q141" i="12" s="1"/>
  <c r="C141" i="12"/>
  <c r="P141" i="12" s="1"/>
  <c r="M140" i="12"/>
  <c r="Z140" i="12" s="1"/>
  <c r="L140" i="12"/>
  <c r="Y140" i="12" s="1"/>
  <c r="K140" i="12"/>
  <c r="X140" i="12" s="1"/>
  <c r="J140" i="12"/>
  <c r="W140" i="12" s="1"/>
  <c r="I140" i="12"/>
  <c r="V140" i="12" s="1"/>
  <c r="H140" i="12"/>
  <c r="U140" i="12" s="1"/>
  <c r="G140" i="12"/>
  <c r="T140" i="12" s="1"/>
  <c r="F140" i="12"/>
  <c r="S140" i="12" s="1"/>
  <c r="E140" i="12"/>
  <c r="R140" i="12" s="1"/>
  <c r="D140" i="12"/>
  <c r="Q140" i="12" s="1"/>
  <c r="C140" i="12"/>
  <c r="P140" i="12" s="1"/>
  <c r="M139" i="12"/>
  <c r="Z139" i="12" s="1"/>
  <c r="L139" i="12"/>
  <c r="Y139" i="12" s="1"/>
  <c r="K139" i="12"/>
  <c r="X139" i="12" s="1"/>
  <c r="J139" i="12"/>
  <c r="W139" i="12" s="1"/>
  <c r="I139" i="12"/>
  <c r="V139" i="12" s="1"/>
  <c r="H139" i="12"/>
  <c r="U139" i="12" s="1"/>
  <c r="G139" i="12"/>
  <c r="T139" i="12" s="1"/>
  <c r="F139" i="12"/>
  <c r="S139" i="12" s="1"/>
  <c r="E139" i="12"/>
  <c r="R139" i="12" s="1"/>
  <c r="D139" i="12"/>
  <c r="Q139" i="12" s="1"/>
  <c r="C139" i="12"/>
  <c r="P139" i="12" s="1"/>
  <c r="M138" i="12"/>
  <c r="Z138" i="12" s="1"/>
  <c r="L138" i="12"/>
  <c r="Y138" i="12" s="1"/>
  <c r="K138" i="12"/>
  <c r="X138" i="12" s="1"/>
  <c r="J138" i="12"/>
  <c r="W138" i="12" s="1"/>
  <c r="I138" i="12"/>
  <c r="V138" i="12" s="1"/>
  <c r="H138" i="12"/>
  <c r="U138" i="12" s="1"/>
  <c r="G138" i="12"/>
  <c r="T138" i="12" s="1"/>
  <c r="F138" i="12"/>
  <c r="S138" i="12" s="1"/>
  <c r="E138" i="12"/>
  <c r="R138" i="12" s="1"/>
  <c r="D138" i="12"/>
  <c r="C138" i="12"/>
  <c r="P138" i="12" s="1"/>
  <c r="M137" i="12"/>
  <c r="Z137" i="12" s="1"/>
  <c r="L137" i="12"/>
  <c r="K137" i="12"/>
  <c r="X137" i="12" s="1"/>
  <c r="J137" i="12"/>
  <c r="W137" i="12" s="1"/>
  <c r="I137" i="12"/>
  <c r="V137" i="12" s="1"/>
  <c r="H137" i="12"/>
  <c r="U137" i="12" s="1"/>
  <c r="G137" i="12"/>
  <c r="T137" i="12" s="1"/>
  <c r="F137" i="12"/>
  <c r="S137" i="12" s="1"/>
  <c r="E137" i="12"/>
  <c r="R137" i="12" s="1"/>
  <c r="D137" i="12"/>
  <c r="Q137" i="12" s="1"/>
  <c r="C137" i="12"/>
  <c r="P137" i="12" s="1"/>
  <c r="M136" i="12"/>
  <c r="Z136" i="12" s="1"/>
  <c r="L136" i="12"/>
  <c r="Y136" i="12" s="1"/>
  <c r="K136" i="12"/>
  <c r="X136" i="12" s="1"/>
  <c r="J136" i="12"/>
  <c r="I136" i="12"/>
  <c r="V136" i="12" s="1"/>
  <c r="H136" i="12"/>
  <c r="G136" i="12"/>
  <c r="T136" i="12" s="1"/>
  <c r="F136" i="12"/>
  <c r="E136" i="12"/>
  <c r="R136" i="12" s="1"/>
  <c r="D136" i="12"/>
  <c r="Q136" i="12" s="1"/>
  <c r="C136" i="12"/>
  <c r="P136" i="12" s="1"/>
  <c r="AM121" i="12"/>
  <c r="AM154" i="12" s="1"/>
  <c r="AL121" i="12"/>
  <c r="AL154" i="12" s="1"/>
  <c r="AK121" i="12"/>
  <c r="AK154" i="12" s="1"/>
  <c r="AJ121" i="12"/>
  <c r="AJ154" i="12" s="1"/>
  <c r="AI121" i="12"/>
  <c r="AI154" i="12" s="1"/>
  <c r="AH121" i="12"/>
  <c r="AH154" i="12" s="1"/>
  <c r="AG121" i="12"/>
  <c r="AG154" i="12" s="1"/>
  <c r="AF121" i="12"/>
  <c r="AF154" i="12" s="1"/>
  <c r="AE121" i="12"/>
  <c r="AE154" i="12" s="1"/>
  <c r="AD121" i="12"/>
  <c r="AD154" i="12" s="1"/>
  <c r="AC121" i="12"/>
  <c r="AC154" i="12" s="1"/>
  <c r="M121" i="12"/>
  <c r="Z121" i="12" s="1"/>
  <c r="L121" i="12"/>
  <c r="Y121" i="12" s="1"/>
  <c r="K121" i="12"/>
  <c r="X121" i="12" s="1"/>
  <c r="J121" i="12"/>
  <c r="W121" i="12" s="1"/>
  <c r="I121" i="12"/>
  <c r="V121" i="12" s="1"/>
  <c r="H121" i="12"/>
  <c r="U121" i="12" s="1"/>
  <c r="G121" i="12"/>
  <c r="T121" i="12" s="1"/>
  <c r="F121" i="12"/>
  <c r="S121" i="12" s="1"/>
  <c r="E121" i="12"/>
  <c r="R121" i="12" s="1"/>
  <c r="D121" i="12"/>
  <c r="Q121" i="12" s="1"/>
  <c r="C121" i="12"/>
  <c r="P121" i="12" s="1"/>
  <c r="AM120" i="12"/>
  <c r="AM153" i="12" s="1"/>
  <c r="AL120" i="12"/>
  <c r="AL153" i="12" s="1"/>
  <c r="AK120" i="12"/>
  <c r="AK153" i="12" s="1"/>
  <c r="AJ120" i="12"/>
  <c r="AJ153" i="12" s="1"/>
  <c r="AI120" i="12"/>
  <c r="AI153" i="12" s="1"/>
  <c r="AH120" i="12"/>
  <c r="AH153" i="12" s="1"/>
  <c r="AG120" i="12"/>
  <c r="AG153" i="12" s="1"/>
  <c r="AF120" i="12"/>
  <c r="AF153" i="12" s="1"/>
  <c r="AE120" i="12"/>
  <c r="AE153" i="12" s="1"/>
  <c r="AD120" i="12"/>
  <c r="AD153" i="12" s="1"/>
  <c r="AC120" i="12"/>
  <c r="AC153" i="12" s="1"/>
  <c r="M120" i="12"/>
  <c r="Z120" i="12" s="1"/>
  <c r="L120" i="12"/>
  <c r="Y120" i="12" s="1"/>
  <c r="K120" i="12"/>
  <c r="X120" i="12" s="1"/>
  <c r="J120" i="12"/>
  <c r="W120" i="12" s="1"/>
  <c r="I120" i="12"/>
  <c r="V120" i="12" s="1"/>
  <c r="H120" i="12"/>
  <c r="U120" i="12" s="1"/>
  <c r="G120" i="12"/>
  <c r="T120" i="12" s="1"/>
  <c r="F120" i="12"/>
  <c r="S120" i="12" s="1"/>
  <c r="E120" i="12"/>
  <c r="R120" i="12" s="1"/>
  <c r="D120" i="12"/>
  <c r="Q120" i="12" s="1"/>
  <c r="C120" i="12"/>
  <c r="P120" i="12" s="1"/>
  <c r="AM119" i="12"/>
  <c r="AM152" i="12" s="1"/>
  <c r="AL119" i="12"/>
  <c r="AL152" i="12" s="1"/>
  <c r="AK119" i="12"/>
  <c r="AK152" i="12" s="1"/>
  <c r="AJ119" i="12"/>
  <c r="AJ152" i="12" s="1"/>
  <c r="AI119" i="12"/>
  <c r="AI152" i="12" s="1"/>
  <c r="AH119" i="12"/>
  <c r="AH152" i="12" s="1"/>
  <c r="AG119" i="12"/>
  <c r="AG152" i="12" s="1"/>
  <c r="AF119" i="12"/>
  <c r="AF152" i="12" s="1"/>
  <c r="AE119" i="12"/>
  <c r="AE152" i="12" s="1"/>
  <c r="AD119" i="12"/>
  <c r="AD152" i="12" s="1"/>
  <c r="AC119" i="12"/>
  <c r="AC152" i="12" s="1"/>
  <c r="M119" i="12"/>
  <c r="Z119" i="12" s="1"/>
  <c r="L119" i="12"/>
  <c r="Y119" i="12" s="1"/>
  <c r="K119" i="12"/>
  <c r="X119" i="12" s="1"/>
  <c r="J119" i="12"/>
  <c r="W119" i="12" s="1"/>
  <c r="I119" i="12"/>
  <c r="V119" i="12" s="1"/>
  <c r="H119" i="12"/>
  <c r="U119" i="12" s="1"/>
  <c r="G119" i="12"/>
  <c r="T119" i="12" s="1"/>
  <c r="F119" i="12"/>
  <c r="S119" i="12" s="1"/>
  <c r="E119" i="12"/>
  <c r="R119" i="12" s="1"/>
  <c r="D119" i="12"/>
  <c r="Q119" i="12" s="1"/>
  <c r="C119" i="12"/>
  <c r="P119" i="12" s="1"/>
  <c r="AM118" i="12"/>
  <c r="AM151" i="12" s="1"/>
  <c r="AL118" i="12"/>
  <c r="AL151" i="12" s="1"/>
  <c r="AK118" i="12"/>
  <c r="AK151" i="12" s="1"/>
  <c r="AJ118" i="12"/>
  <c r="AJ151" i="12" s="1"/>
  <c r="AI118" i="12"/>
  <c r="AI151" i="12" s="1"/>
  <c r="AH118" i="12"/>
  <c r="AH151" i="12" s="1"/>
  <c r="AG118" i="12"/>
  <c r="AG151" i="12" s="1"/>
  <c r="AF118" i="12"/>
  <c r="AF151" i="12" s="1"/>
  <c r="AE118" i="12"/>
  <c r="AE151" i="12" s="1"/>
  <c r="AD118" i="12"/>
  <c r="AD151" i="12" s="1"/>
  <c r="AC118" i="12"/>
  <c r="AC151" i="12" s="1"/>
  <c r="M118" i="12"/>
  <c r="Z118" i="12" s="1"/>
  <c r="L118" i="12"/>
  <c r="Y118" i="12" s="1"/>
  <c r="K118" i="12"/>
  <c r="X118" i="12" s="1"/>
  <c r="J118" i="12"/>
  <c r="W118" i="12" s="1"/>
  <c r="I118" i="12"/>
  <c r="V118" i="12" s="1"/>
  <c r="H118" i="12"/>
  <c r="U118" i="12" s="1"/>
  <c r="G118" i="12"/>
  <c r="T118" i="12" s="1"/>
  <c r="F118" i="12"/>
  <c r="S118" i="12" s="1"/>
  <c r="E118" i="12"/>
  <c r="R118" i="12" s="1"/>
  <c r="D118" i="12"/>
  <c r="Q118" i="12" s="1"/>
  <c r="C118" i="12"/>
  <c r="P118" i="12" s="1"/>
  <c r="AM117" i="12"/>
  <c r="AM150" i="12" s="1"/>
  <c r="AL117" i="12"/>
  <c r="AL150" i="12" s="1"/>
  <c r="AK117" i="12"/>
  <c r="AK150" i="12" s="1"/>
  <c r="AJ117" i="12"/>
  <c r="AJ150" i="12" s="1"/>
  <c r="AI117" i="12"/>
  <c r="AI150" i="12" s="1"/>
  <c r="AH117" i="12"/>
  <c r="AH150" i="12" s="1"/>
  <c r="AG117" i="12"/>
  <c r="AG150" i="12" s="1"/>
  <c r="AF117" i="12"/>
  <c r="AF150" i="12" s="1"/>
  <c r="AE117" i="12"/>
  <c r="AE150" i="12" s="1"/>
  <c r="AD117" i="12"/>
  <c r="AD150" i="12" s="1"/>
  <c r="AC117" i="12"/>
  <c r="AC150" i="12" s="1"/>
  <c r="M117" i="12"/>
  <c r="Z117" i="12" s="1"/>
  <c r="L117" i="12"/>
  <c r="Y117" i="12" s="1"/>
  <c r="K117" i="12"/>
  <c r="X117" i="12" s="1"/>
  <c r="J117" i="12"/>
  <c r="W117" i="12" s="1"/>
  <c r="I117" i="12"/>
  <c r="V117" i="12" s="1"/>
  <c r="H117" i="12"/>
  <c r="U117" i="12" s="1"/>
  <c r="G117" i="12"/>
  <c r="T117" i="12" s="1"/>
  <c r="F117" i="12"/>
  <c r="S117" i="12" s="1"/>
  <c r="E117" i="12"/>
  <c r="R117" i="12" s="1"/>
  <c r="D117" i="12"/>
  <c r="Q117" i="12" s="1"/>
  <c r="C117" i="12"/>
  <c r="P117" i="12" s="1"/>
  <c r="AM116" i="12"/>
  <c r="AM149" i="12" s="1"/>
  <c r="AL116" i="12"/>
  <c r="AL149" i="12" s="1"/>
  <c r="AK116" i="12"/>
  <c r="AK149" i="12" s="1"/>
  <c r="AJ116" i="12"/>
  <c r="AJ149" i="12" s="1"/>
  <c r="AI116" i="12"/>
  <c r="AI149" i="12" s="1"/>
  <c r="AH116" i="12"/>
  <c r="AH149" i="12" s="1"/>
  <c r="AG116" i="12"/>
  <c r="AG149" i="12" s="1"/>
  <c r="AF116" i="12"/>
  <c r="AF149" i="12" s="1"/>
  <c r="AE116" i="12"/>
  <c r="AE149" i="12" s="1"/>
  <c r="AD116" i="12"/>
  <c r="AD149" i="12" s="1"/>
  <c r="AC116" i="12"/>
  <c r="AC149" i="12" s="1"/>
  <c r="M116" i="12"/>
  <c r="Z116" i="12" s="1"/>
  <c r="L116" i="12"/>
  <c r="Y116" i="12" s="1"/>
  <c r="K116" i="12"/>
  <c r="X116" i="12" s="1"/>
  <c r="J116" i="12"/>
  <c r="W116" i="12" s="1"/>
  <c r="I116" i="12"/>
  <c r="V116" i="12" s="1"/>
  <c r="H116" i="12"/>
  <c r="U116" i="12" s="1"/>
  <c r="G116" i="12"/>
  <c r="T116" i="12" s="1"/>
  <c r="F116" i="12"/>
  <c r="S116" i="12" s="1"/>
  <c r="E116" i="12"/>
  <c r="R116" i="12" s="1"/>
  <c r="D116" i="12"/>
  <c r="Q116" i="12" s="1"/>
  <c r="C116" i="12"/>
  <c r="P116" i="12" s="1"/>
  <c r="AM115" i="12"/>
  <c r="AM148" i="12" s="1"/>
  <c r="AL115" i="12"/>
  <c r="AL148" i="12" s="1"/>
  <c r="AK115" i="12"/>
  <c r="AK148" i="12" s="1"/>
  <c r="AJ115" i="12"/>
  <c r="AJ148" i="12" s="1"/>
  <c r="AI115" i="12"/>
  <c r="AI148" i="12" s="1"/>
  <c r="AH115" i="12"/>
  <c r="AH148" i="12" s="1"/>
  <c r="AG115" i="12"/>
  <c r="AG148" i="12" s="1"/>
  <c r="AF115" i="12"/>
  <c r="AF148" i="12" s="1"/>
  <c r="AE115" i="12"/>
  <c r="AE148" i="12" s="1"/>
  <c r="AD115" i="12"/>
  <c r="AD148" i="12" s="1"/>
  <c r="AC115" i="12"/>
  <c r="AC148" i="12" s="1"/>
  <c r="M115" i="12"/>
  <c r="Z115" i="12" s="1"/>
  <c r="L115" i="12"/>
  <c r="Y115" i="12" s="1"/>
  <c r="K115" i="12"/>
  <c r="X115" i="12" s="1"/>
  <c r="J115" i="12"/>
  <c r="W115" i="12" s="1"/>
  <c r="I115" i="12"/>
  <c r="V115" i="12" s="1"/>
  <c r="H115" i="12"/>
  <c r="U115" i="12" s="1"/>
  <c r="G115" i="12"/>
  <c r="T115" i="12" s="1"/>
  <c r="F115" i="12"/>
  <c r="S115" i="12" s="1"/>
  <c r="E115" i="12"/>
  <c r="R115" i="12" s="1"/>
  <c r="D115" i="12"/>
  <c r="Q115" i="12" s="1"/>
  <c r="C115" i="12"/>
  <c r="P115" i="12" s="1"/>
  <c r="AM114" i="12"/>
  <c r="AM147" i="12" s="1"/>
  <c r="AL114" i="12"/>
  <c r="AK114" i="12"/>
  <c r="AJ114" i="12"/>
  <c r="AI114" i="12"/>
  <c r="AI147" i="12" s="1"/>
  <c r="AH114" i="12"/>
  <c r="AG114" i="12"/>
  <c r="AF114" i="12"/>
  <c r="AE114" i="12"/>
  <c r="AE147" i="12" s="1"/>
  <c r="AD114" i="12"/>
  <c r="AD147" i="12" s="1"/>
  <c r="AC114" i="12"/>
  <c r="AC147" i="12" s="1"/>
  <c r="M114" i="12"/>
  <c r="L114" i="12"/>
  <c r="K114" i="12"/>
  <c r="J114" i="12"/>
  <c r="I114" i="12"/>
  <c r="H114" i="12"/>
  <c r="G114" i="12"/>
  <c r="F114" i="12"/>
  <c r="E114" i="12"/>
  <c r="R114" i="12" s="1"/>
  <c r="D114" i="12"/>
  <c r="Q114" i="12" s="1"/>
  <c r="C114" i="12"/>
  <c r="P114" i="12" s="1"/>
  <c r="AM113" i="12"/>
  <c r="AM146" i="12" s="1"/>
  <c r="AL113" i="12"/>
  <c r="AL146" i="12" s="1"/>
  <c r="AK113" i="12"/>
  <c r="AK146" i="12" s="1"/>
  <c r="AJ113" i="12"/>
  <c r="AJ146" i="12" s="1"/>
  <c r="AI113" i="12"/>
  <c r="AI146" i="12" s="1"/>
  <c r="AH113" i="12"/>
  <c r="AH146" i="12" s="1"/>
  <c r="AG113" i="12"/>
  <c r="AG146" i="12" s="1"/>
  <c r="AF113" i="12"/>
  <c r="AF146" i="12" s="1"/>
  <c r="AE113" i="12"/>
  <c r="AE146" i="12" s="1"/>
  <c r="AD113" i="12"/>
  <c r="AC113" i="12"/>
  <c r="AC146" i="12" s="1"/>
  <c r="M113" i="12"/>
  <c r="Z113" i="12" s="1"/>
  <c r="L113" i="12"/>
  <c r="Y113" i="12" s="1"/>
  <c r="K113" i="12"/>
  <c r="X113" i="12" s="1"/>
  <c r="J113" i="12"/>
  <c r="W113" i="12" s="1"/>
  <c r="I113" i="12"/>
  <c r="V113" i="12" s="1"/>
  <c r="H113" i="12"/>
  <c r="U113" i="12" s="1"/>
  <c r="G113" i="12"/>
  <c r="T113" i="12" s="1"/>
  <c r="F113" i="12"/>
  <c r="S113" i="12" s="1"/>
  <c r="E113" i="12"/>
  <c r="R113" i="12" s="1"/>
  <c r="D113" i="12"/>
  <c r="Q113" i="12" s="1"/>
  <c r="C113" i="12"/>
  <c r="P113" i="12" s="1"/>
  <c r="AM112" i="12"/>
  <c r="AM145" i="12" s="1"/>
  <c r="AL112" i="12"/>
  <c r="AL145" i="12" s="1"/>
  <c r="AK112" i="12"/>
  <c r="AK145" i="12" s="1"/>
  <c r="AJ112" i="12"/>
  <c r="AJ145" i="12" s="1"/>
  <c r="AI112" i="12"/>
  <c r="AI145" i="12" s="1"/>
  <c r="AH112" i="12"/>
  <c r="AH145" i="12" s="1"/>
  <c r="AG112" i="12"/>
  <c r="AG145" i="12" s="1"/>
  <c r="AF112" i="12"/>
  <c r="AF145" i="12" s="1"/>
  <c r="AE112" i="12"/>
  <c r="AE145" i="12" s="1"/>
  <c r="AD112" i="12"/>
  <c r="AD145" i="12" s="1"/>
  <c r="AC112" i="12"/>
  <c r="AC145" i="12" s="1"/>
  <c r="M112" i="12"/>
  <c r="Z112" i="12" s="1"/>
  <c r="L112" i="12"/>
  <c r="Y112" i="12" s="1"/>
  <c r="K112" i="12"/>
  <c r="J112" i="12"/>
  <c r="W112" i="12" s="1"/>
  <c r="I112" i="12"/>
  <c r="V112" i="12" s="1"/>
  <c r="H112" i="12"/>
  <c r="U112" i="12" s="1"/>
  <c r="G112" i="12"/>
  <c r="T112" i="12" s="1"/>
  <c r="F112" i="12"/>
  <c r="S112" i="12" s="1"/>
  <c r="E112" i="12"/>
  <c r="R112" i="12" s="1"/>
  <c r="D112" i="12"/>
  <c r="Q112" i="12" s="1"/>
  <c r="C112" i="12"/>
  <c r="P112" i="12" s="1"/>
  <c r="AM111" i="12"/>
  <c r="AM144" i="12" s="1"/>
  <c r="AL111" i="12"/>
  <c r="AL144" i="12" s="1"/>
  <c r="AK111" i="12"/>
  <c r="AK144" i="12" s="1"/>
  <c r="AJ111" i="12"/>
  <c r="AJ144" i="12" s="1"/>
  <c r="AI111" i="12"/>
  <c r="AI144" i="12" s="1"/>
  <c r="AH111" i="12"/>
  <c r="AH144" i="12" s="1"/>
  <c r="AG111" i="12"/>
  <c r="AG144" i="12" s="1"/>
  <c r="AF111" i="12"/>
  <c r="AF144" i="12" s="1"/>
  <c r="AE111" i="12"/>
  <c r="AE144" i="12" s="1"/>
  <c r="AD111" i="12"/>
  <c r="AD144" i="12" s="1"/>
  <c r="AC111" i="12"/>
  <c r="AC144" i="12" s="1"/>
  <c r="M111" i="12"/>
  <c r="Z111" i="12" s="1"/>
  <c r="L111" i="12"/>
  <c r="Y111" i="12" s="1"/>
  <c r="K111" i="12"/>
  <c r="X111" i="12" s="1"/>
  <c r="J111" i="12"/>
  <c r="W111" i="12" s="1"/>
  <c r="I111" i="12"/>
  <c r="V111" i="12" s="1"/>
  <c r="H111" i="12"/>
  <c r="U111" i="12" s="1"/>
  <c r="G111" i="12"/>
  <c r="T111" i="12" s="1"/>
  <c r="F111" i="12"/>
  <c r="S111" i="12" s="1"/>
  <c r="E111" i="12"/>
  <c r="R111" i="12" s="1"/>
  <c r="D111" i="12"/>
  <c r="Q111" i="12" s="1"/>
  <c r="C111" i="12"/>
  <c r="P111" i="12" s="1"/>
  <c r="AM110" i="12"/>
  <c r="AM143" i="12" s="1"/>
  <c r="AL110" i="12"/>
  <c r="AL143" i="12" s="1"/>
  <c r="AK110" i="12"/>
  <c r="AK143" i="12" s="1"/>
  <c r="AJ110" i="12"/>
  <c r="AJ143" i="12" s="1"/>
  <c r="AI110" i="12"/>
  <c r="AI143" i="12" s="1"/>
  <c r="AH110" i="12"/>
  <c r="AH143" i="12" s="1"/>
  <c r="AG110" i="12"/>
  <c r="AG143" i="12" s="1"/>
  <c r="AF110" i="12"/>
  <c r="AF143" i="12" s="1"/>
  <c r="AE110" i="12"/>
  <c r="AE143" i="12" s="1"/>
  <c r="AD110" i="12"/>
  <c r="AD143" i="12" s="1"/>
  <c r="AC110" i="12"/>
  <c r="AC143" i="12" s="1"/>
  <c r="M110" i="12"/>
  <c r="Z110" i="12" s="1"/>
  <c r="L110" i="12"/>
  <c r="Y110" i="12" s="1"/>
  <c r="K110" i="12"/>
  <c r="X110" i="12" s="1"/>
  <c r="J110" i="12"/>
  <c r="W110" i="12" s="1"/>
  <c r="I110" i="12"/>
  <c r="V110" i="12" s="1"/>
  <c r="H110" i="12"/>
  <c r="U110" i="12" s="1"/>
  <c r="G110" i="12"/>
  <c r="T110" i="12" s="1"/>
  <c r="F110" i="12"/>
  <c r="S110" i="12" s="1"/>
  <c r="E110" i="12"/>
  <c r="R110" i="12" s="1"/>
  <c r="D110" i="12"/>
  <c r="Q110" i="12" s="1"/>
  <c r="C110" i="12"/>
  <c r="P110" i="12" s="1"/>
  <c r="AM109" i="12"/>
  <c r="AM142" i="12" s="1"/>
  <c r="AL109" i="12"/>
  <c r="AL142" i="12" s="1"/>
  <c r="AK109" i="12"/>
  <c r="AK142" i="12" s="1"/>
  <c r="AJ109" i="12"/>
  <c r="AJ142" i="12" s="1"/>
  <c r="AI109" i="12"/>
  <c r="AI142" i="12" s="1"/>
  <c r="AH109" i="12"/>
  <c r="AH142" i="12" s="1"/>
  <c r="AG109" i="12"/>
  <c r="AG142" i="12" s="1"/>
  <c r="AF109" i="12"/>
  <c r="AF142" i="12" s="1"/>
  <c r="AE109" i="12"/>
  <c r="AE142" i="12" s="1"/>
  <c r="AD109" i="12"/>
  <c r="AD142" i="12" s="1"/>
  <c r="AC109" i="12"/>
  <c r="AC142" i="12" s="1"/>
  <c r="M109" i="12"/>
  <c r="Z109" i="12" s="1"/>
  <c r="L109" i="12"/>
  <c r="Y109" i="12" s="1"/>
  <c r="K109" i="12"/>
  <c r="X109" i="12" s="1"/>
  <c r="J109" i="12"/>
  <c r="W109" i="12" s="1"/>
  <c r="I109" i="12"/>
  <c r="V109" i="12" s="1"/>
  <c r="H109" i="12"/>
  <c r="U109" i="12" s="1"/>
  <c r="G109" i="12"/>
  <c r="T109" i="12" s="1"/>
  <c r="F109" i="12"/>
  <c r="S109" i="12" s="1"/>
  <c r="E109" i="12"/>
  <c r="R109" i="12" s="1"/>
  <c r="D109" i="12"/>
  <c r="Q109" i="12" s="1"/>
  <c r="C109" i="12"/>
  <c r="P109" i="12" s="1"/>
  <c r="AM108" i="12"/>
  <c r="AM141" i="12" s="1"/>
  <c r="AL108" i="12"/>
  <c r="AL141" i="12" s="1"/>
  <c r="AK108" i="12"/>
  <c r="AK141" i="12" s="1"/>
  <c r="AJ108" i="12"/>
  <c r="AJ141" i="12" s="1"/>
  <c r="AI108" i="12"/>
  <c r="AI141" i="12" s="1"/>
  <c r="AH108" i="12"/>
  <c r="AH141" i="12" s="1"/>
  <c r="AG108" i="12"/>
  <c r="AG141" i="12" s="1"/>
  <c r="AF108" i="12"/>
  <c r="AF141" i="12" s="1"/>
  <c r="AE108" i="12"/>
  <c r="AE141" i="12" s="1"/>
  <c r="AD108" i="12"/>
  <c r="AD141" i="12" s="1"/>
  <c r="AC108" i="12"/>
  <c r="AC141" i="12" s="1"/>
  <c r="M108" i="12"/>
  <c r="Z108" i="12" s="1"/>
  <c r="L108" i="12"/>
  <c r="Y108" i="12" s="1"/>
  <c r="K108" i="12"/>
  <c r="X108" i="12" s="1"/>
  <c r="J108" i="12"/>
  <c r="W108" i="12" s="1"/>
  <c r="I108" i="12"/>
  <c r="V108" i="12" s="1"/>
  <c r="H108" i="12"/>
  <c r="U108" i="12" s="1"/>
  <c r="G108" i="12"/>
  <c r="T108" i="12" s="1"/>
  <c r="F108" i="12"/>
  <c r="S108" i="12" s="1"/>
  <c r="E108" i="12"/>
  <c r="R108" i="12" s="1"/>
  <c r="D108" i="12"/>
  <c r="Q108" i="12" s="1"/>
  <c r="C108" i="12"/>
  <c r="P108" i="12" s="1"/>
  <c r="AM107" i="12"/>
  <c r="AM140" i="12" s="1"/>
  <c r="AL107" i="12"/>
  <c r="AL140" i="12" s="1"/>
  <c r="AK107" i="12"/>
  <c r="AK140" i="12" s="1"/>
  <c r="AJ107" i="12"/>
  <c r="AJ140" i="12" s="1"/>
  <c r="AI107" i="12"/>
  <c r="AI140" i="12" s="1"/>
  <c r="AH107" i="12"/>
  <c r="AH140" i="12" s="1"/>
  <c r="AG107" i="12"/>
  <c r="AG140" i="12" s="1"/>
  <c r="AF107" i="12"/>
  <c r="AF140" i="12" s="1"/>
  <c r="AE107" i="12"/>
  <c r="AE140" i="12" s="1"/>
  <c r="AD107" i="12"/>
  <c r="AD140" i="12" s="1"/>
  <c r="AC107" i="12"/>
  <c r="AC140" i="12" s="1"/>
  <c r="M107" i="12"/>
  <c r="Z107" i="12" s="1"/>
  <c r="L107" i="12"/>
  <c r="Y107" i="12" s="1"/>
  <c r="K107" i="12"/>
  <c r="X107" i="12" s="1"/>
  <c r="J107" i="12"/>
  <c r="W107" i="12" s="1"/>
  <c r="I107" i="12"/>
  <c r="V107" i="12" s="1"/>
  <c r="H107" i="12"/>
  <c r="U107" i="12" s="1"/>
  <c r="G107" i="12"/>
  <c r="T107" i="12" s="1"/>
  <c r="F107" i="12"/>
  <c r="S107" i="12" s="1"/>
  <c r="E107" i="12"/>
  <c r="R107" i="12" s="1"/>
  <c r="D107" i="12"/>
  <c r="Q107" i="12" s="1"/>
  <c r="C107" i="12"/>
  <c r="P107" i="12" s="1"/>
  <c r="AM106" i="12"/>
  <c r="AM139" i="12" s="1"/>
  <c r="AL106" i="12"/>
  <c r="AL139" i="12" s="1"/>
  <c r="AK106" i="12"/>
  <c r="AK139" i="12" s="1"/>
  <c r="AJ106" i="12"/>
  <c r="AJ139" i="12" s="1"/>
  <c r="AI106" i="12"/>
  <c r="AI139" i="12" s="1"/>
  <c r="AH106" i="12"/>
  <c r="AH139" i="12" s="1"/>
  <c r="AG106" i="12"/>
  <c r="AG139" i="12" s="1"/>
  <c r="AF106" i="12"/>
  <c r="AF139" i="12" s="1"/>
  <c r="AE106" i="12"/>
  <c r="AE139" i="12" s="1"/>
  <c r="AD106" i="12"/>
  <c r="AD139" i="12" s="1"/>
  <c r="AC106" i="12"/>
  <c r="AC139" i="12" s="1"/>
  <c r="M106" i="12"/>
  <c r="Z106" i="12" s="1"/>
  <c r="L106" i="12"/>
  <c r="Y106" i="12" s="1"/>
  <c r="K106" i="12"/>
  <c r="X106" i="12" s="1"/>
  <c r="J106" i="12"/>
  <c r="W106" i="12" s="1"/>
  <c r="I106" i="12"/>
  <c r="V106" i="12" s="1"/>
  <c r="H106" i="12"/>
  <c r="U106" i="12" s="1"/>
  <c r="G106" i="12"/>
  <c r="T106" i="12" s="1"/>
  <c r="F106" i="12"/>
  <c r="S106" i="12" s="1"/>
  <c r="E106" i="12"/>
  <c r="R106" i="12" s="1"/>
  <c r="D106" i="12"/>
  <c r="Q106" i="12" s="1"/>
  <c r="C106" i="12"/>
  <c r="P106" i="12" s="1"/>
  <c r="AM105" i="12"/>
  <c r="AM138" i="12" s="1"/>
  <c r="AL105" i="12"/>
  <c r="AL138" i="12" s="1"/>
  <c r="AK105" i="12"/>
  <c r="AK138" i="12" s="1"/>
  <c r="AJ105" i="12"/>
  <c r="AJ138" i="12" s="1"/>
  <c r="AI105" i="12"/>
  <c r="AI138" i="12" s="1"/>
  <c r="AH105" i="12"/>
  <c r="AH138" i="12" s="1"/>
  <c r="AG105" i="12"/>
  <c r="AG138" i="12" s="1"/>
  <c r="AF105" i="12"/>
  <c r="AF138" i="12" s="1"/>
  <c r="AE105" i="12"/>
  <c r="AE138" i="12" s="1"/>
  <c r="AD105" i="12"/>
  <c r="AD138" i="12" s="1"/>
  <c r="AC105" i="12"/>
  <c r="AC138" i="12" s="1"/>
  <c r="M105" i="12"/>
  <c r="Z105" i="12" s="1"/>
  <c r="L105" i="12"/>
  <c r="Y105" i="12" s="1"/>
  <c r="K105" i="12"/>
  <c r="X105" i="12" s="1"/>
  <c r="J105" i="12"/>
  <c r="W105" i="12" s="1"/>
  <c r="I105" i="12"/>
  <c r="V105" i="12" s="1"/>
  <c r="H105" i="12"/>
  <c r="U105" i="12" s="1"/>
  <c r="G105" i="12"/>
  <c r="T105" i="12" s="1"/>
  <c r="F105" i="12"/>
  <c r="S105" i="12" s="1"/>
  <c r="E105" i="12"/>
  <c r="R105" i="12" s="1"/>
  <c r="D105" i="12"/>
  <c r="Q105" i="12" s="1"/>
  <c r="C105" i="12"/>
  <c r="P105" i="12" s="1"/>
  <c r="AM104" i="12"/>
  <c r="AM137" i="12" s="1"/>
  <c r="AL104" i="12"/>
  <c r="AL137" i="12" s="1"/>
  <c r="AK104" i="12"/>
  <c r="AK137" i="12" s="1"/>
  <c r="AJ104" i="12"/>
  <c r="AJ137" i="12" s="1"/>
  <c r="AI104" i="12"/>
  <c r="AI137" i="12" s="1"/>
  <c r="AH104" i="12"/>
  <c r="AH137" i="12" s="1"/>
  <c r="AG104" i="12"/>
  <c r="AG137" i="12" s="1"/>
  <c r="AF104" i="12"/>
  <c r="AF137" i="12" s="1"/>
  <c r="AE104" i="12"/>
  <c r="AE137" i="12" s="1"/>
  <c r="AD104" i="12"/>
  <c r="AD137" i="12" s="1"/>
  <c r="AC104" i="12"/>
  <c r="AC137" i="12" s="1"/>
  <c r="M104" i="12"/>
  <c r="Z104" i="12" s="1"/>
  <c r="L104" i="12"/>
  <c r="Y104" i="12" s="1"/>
  <c r="K104" i="12"/>
  <c r="X104" i="12" s="1"/>
  <c r="J104" i="12"/>
  <c r="W104" i="12" s="1"/>
  <c r="I104" i="12"/>
  <c r="V104" i="12" s="1"/>
  <c r="H104" i="12"/>
  <c r="U104" i="12" s="1"/>
  <c r="G104" i="12"/>
  <c r="T104" i="12" s="1"/>
  <c r="F104" i="12"/>
  <c r="S104" i="12" s="1"/>
  <c r="E104" i="12"/>
  <c r="R104" i="12" s="1"/>
  <c r="D104" i="12"/>
  <c r="Q104" i="12" s="1"/>
  <c r="C104" i="12"/>
  <c r="P104" i="12" s="1"/>
  <c r="AM103" i="12"/>
  <c r="AL103" i="12"/>
  <c r="AK103" i="12"/>
  <c r="AJ103" i="12"/>
  <c r="AI103" i="12"/>
  <c r="AI136" i="12" s="1"/>
  <c r="AH103" i="12"/>
  <c r="AG103" i="12"/>
  <c r="AG136" i="12" s="1"/>
  <c r="AF103" i="12"/>
  <c r="AF136" i="12" s="1"/>
  <c r="AE103" i="12"/>
  <c r="AE136" i="12" s="1"/>
  <c r="AD103" i="12"/>
  <c r="AC103" i="12"/>
  <c r="AC136" i="12" s="1"/>
  <c r="M103" i="12"/>
  <c r="Z103" i="12" s="1"/>
  <c r="L103" i="12"/>
  <c r="K103" i="12"/>
  <c r="J103" i="12"/>
  <c r="W103" i="12" s="1"/>
  <c r="I103" i="12"/>
  <c r="H103" i="12"/>
  <c r="U103" i="12" s="1"/>
  <c r="G103" i="12"/>
  <c r="T103" i="12" s="1"/>
  <c r="F103" i="12"/>
  <c r="S103" i="12" s="1"/>
  <c r="E103" i="12"/>
  <c r="R103" i="12" s="1"/>
  <c r="D103" i="12"/>
  <c r="Q103" i="12" s="1"/>
  <c r="C103" i="12"/>
  <c r="P103" i="12" s="1"/>
  <c r="M89" i="12"/>
  <c r="Z71" i="12" s="1"/>
  <c r="L89" i="12"/>
  <c r="K89" i="12"/>
  <c r="J89" i="12"/>
  <c r="W71" i="12" s="1"/>
  <c r="I89" i="12"/>
  <c r="H89" i="12"/>
  <c r="G89" i="12"/>
  <c r="T72" i="12" s="1"/>
  <c r="F89" i="12"/>
  <c r="S79" i="12" s="1"/>
  <c r="E89" i="12"/>
  <c r="R72" i="12" s="1"/>
  <c r="D89" i="12"/>
  <c r="C89" i="12"/>
  <c r="AM88" i="12"/>
  <c r="AL88" i="12"/>
  <c r="AK88" i="12"/>
  <c r="AJ88" i="12"/>
  <c r="AI88" i="12"/>
  <c r="AH88" i="12"/>
  <c r="AG88" i="12"/>
  <c r="AF88" i="12"/>
  <c r="AE88" i="12"/>
  <c r="AD88" i="12"/>
  <c r="AC88" i="12"/>
  <c r="AM87" i="12"/>
  <c r="AL87" i="12"/>
  <c r="AK87" i="12"/>
  <c r="AJ87" i="12"/>
  <c r="AI87" i="12"/>
  <c r="AH87" i="12"/>
  <c r="AG87" i="12"/>
  <c r="AF87" i="12"/>
  <c r="AE87" i="12"/>
  <c r="AD87" i="12"/>
  <c r="AC87" i="12"/>
  <c r="AM86" i="12"/>
  <c r="AL86" i="12"/>
  <c r="AK86" i="12"/>
  <c r="AJ86" i="12"/>
  <c r="AI86" i="12"/>
  <c r="AH86" i="12"/>
  <c r="AG86" i="12"/>
  <c r="AF86" i="12"/>
  <c r="AE86" i="12"/>
  <c r="AD86" i="12"/>
  <c r="AC86" i="12"/>
  <c r="AM85" i="12"/>
  <c r="AL85" i="12"/>
  <c r="AK85" i="12"/>
  <c r="AJ85" i="12"/>
  <c r="AI85" i="12"/>
  <c r="AH85" i="12"/>
  <c r="AG85" i="12"/>
  <c r="AF85" i="12"/>
  <c r="AE85" i="12"/>
  <c r="AD85" i="12"/>
  <c r="AC85" i="12"/>
  <c r="AM84" i="12"/>
  <c r="AL84" i="12"/>
  <c r="AK84" i="12"/>
  <c r="AJ84" i="12"/>
  <c r="AI84" i="12"/>
  <c r="AH84" i="12"/>
  <c r="AG84" i="12"/>
  <c r="AF84" i="12"/>
  <c r="AE84" i="12"/>
  <c r="AD84" i="12"/>
  <c r="AC84" i="12"/>
  <c r="AM83" i="12"/>
  <c r="AL83" i="12"/>
  <c r="AK83" i="12"/>
  <c r="AJ83" i="12"/>
  <c r="AI83" i="12"/>
  <c r="AH83" i="12"/>
  <c r="AG83" i="12"/>
  <c r="AF83" i="12"/>
  <c r="AE83" i="12"/>
  <c r="AD83" i="12"/>
  <c r="AC83" i="12"/>
  <c r="AM82" i="12"/>
  <c r="AL82" i="12"/>
  <c r="AK82" i="12"/>
  <c r="AJ82" i="12"/>
  <c r="AI82" i="12"/>
  <c r="AH82" i="12"/>
  <c r="AG82" i="12"/>
  <c r="AF82" i="12"/>
  <c r="AE82" i="12"/>
  <c r="AD82" i="12"/>
  <c r="AC82" i="12"/>
  <c r="AM81" i="12"/>
  <c r="AL81" i="12"/>
  <c r="AK81" i="12"/>
  <c r="AJ81" i="12"/>
  <c r="AI81" i="12"/>
  <c r="AH81" i="12"/>
  <c r="AG81" i="12"/>
  <c r="AF81" i="12"/>
  <c r="AE81" i="12"/>
  <c r="AD81" i="12"/>
  <c r="AC81" i="12"/>
  <c r="AM80" i="12"/>
  <c r="AL80" i="12"/>
  <c r="AK80" i="12"/>
  <c r="AJ80" i="12"/>
  <c r="AI80" i="12"/>
  <c r="AH80" i="12"/>
  <c r="AG80" i="12"/>
  <c r="AF80" i="12"/>
  <c r="AE80" i="12"/>
  <c r="AD80" i="12"/>
  <c r="AC80" i="12"/>
  <c r="AM79" i="12"/>
  <c r="AL79" i="12"/>
  <c r="AK79" i="12"/>
  <c r="AJ79" i="12"/>
  <c r="AI79" i="12"/>
  <c r="AH79" i="12"/>
  <c r="AG79" i="12"/>
  <c r="AF79" i="12"/>
  <c r="AE79" i="12"/>
  <c r="AD79" i="12"/>
  <c r="AC79" i="12"/>
  <c r="AM78" i="12"/>
  <c r="AL78" i="12"/>
  <c r="AK78" i="12"/>
  <c r="AJ78" i="12"/>
  <c r="AI78" i="12"/>
  <c r="AH78" i="12"/>
  <c r="AG78" i="12"/>
  <c r="AF78" i="12"/>
  <c r="AE78" i="12"/>
  <c r="AD78" i="12"/>
  <c r="AC78" i="12"/>
  <c r="AM77" i="12"/>
  <c r="AL77" i="12"/>
  <c r="AK77" i="12"/>
  <c r="AJ77" i="12"/>
  <c r="AI77" i="12"/>
  <c r="AH77" i="12"/>
  <c r="AG77" i="12"/>
  <c r="AF77" i="12"/>
  <c r="AE77" i="12"/>
  <c r="AD77" i="12"/>
  <c r="AC77" i="12"/>
  <c r="AM76" i="12"/>
  <c r="AL76" i="12"/>
  <c r="AK76" i="12"/>
  <c r="AJ76" i="12"/>
  <c r="AI76" i="12"/>
  <c r="AH76" i="12"/>
  <c r="AG76" i="12"/>
  <c r="AF76" i="12"/>
  <c r="AE76" i="12"/>
  <c r="AD76" i="12"/>
  <c r="AC76" i="12"/>
  <c r="AM75" i="12"/>
  <c r="AL75" i="12"/>
  <c r="AK75" i="12"/>
  <c r="AJ75" i="12"/>
  <c r="AI75" i="12"/>
  <c r="AH75" i="12"/>
  <c r="AG75" i="12"/>
  <c r="AF75" i="12"/>
  <c r="AE75" i="12"/>
  <c r="AD75" i="12"/>
  <c r="AC75" i="12"/>
  <c r="Q75" i="12"/>
  <c r="AM74" i="12"/>
  <c r="AL74" i="12"/>
  <c r="AK74" i="12"/>
  <c r="AJ74" i="12"/>
  <c r="AI74" i="12"/>
  <c r="AH74" i="12"/>
  <c r="AG74" i="12"/>
  <c r="AF74" i="12"/>
  <c r="AE74" i="12"/>
  <c r="AD74" i="12"/>
  <c r="AC74" i="12"/>
  <c r="AM73" i="12"/>
  <c r="AL73" i="12"/>
  <c r="AK73" i="12"/>
  <c r="AJ73" i="12"/>
  <c r="AI73" i="12"/>
  <c r="AH73" i="12"/>
  <c r="AG73" i="12"/>
  <c r="AF73" i="12"/>
  <c r="AE73" i="12"/>
  <c r="AD73" i="12"/>
  <c r="AC73" i="12"/>
  <c r="AM72" i="12"/>
  <c r="AL72" i="12"/>
  <c r="AK72" i="12"/>
  <c r="AJ72" i="12"/>
  <c r="AI72" i="12"/>
  <c r="AH72" i="12"/>
  <c r="AG72" i="12"/>
  <c r="AF72" i="12"/>
  <c r="AE72" i="12"/>
  <c r="AD72" i="12"/>
  <c r="AC72" i="12"/>
  <c r="AM71" i="12"/>
  <c r="AL71" i="12"/>
  <c r="AK71" i="12"/>
  <c r="AJ71" i="12"/>
  <c r="AI71" i="12"/>
  <c r="AH71" i="12"/>
  <c r="AG71" i="12"/>
  <c r="AF71" i="12"/>
  <c r="AE71" i="12"/>
  <c r="AD71" i="12"/>
  <c r="AC71" i="12"/>
  <c r="AM70" i="12"/>
  <c r="AL70" i="12"/>
  <c r="AK70" i="12"/>
  <c r="AJ70" i="12"/>
  <c r="AI70" i="12"/>
  <c r="AH70" i="12"/>
  <c r="AG70" i="12"/>
  <c r="AF70" i="12"/>
  <c r="AE70" i="12"/>
  <c r="AD70" i="12"/>
  <c r="AC70" i="12"/>
  <c r="M56" i="12"/>
  <c r="L56" i="12"/>
  <c r="Y37" i="12" s="1"/>
  <c r="K56" i="12"/>
  <c r="X48" i="12" s="1"/>
  <c r="J56" i="12"/>
  <c r="I56" i="12"/>
  <c r="H56" i="12"/>
  <c r="G56" i="12"/>
  <c r="F56" i="12"/>
  <c r="S45" i="12" s="1"/>
  <c r="E56" i="12"/>
  <c r="D56" i="12"/>
  <c r="Q38" i="12" s="1"/>
  <c r="C56" i="12"/>
  <c r="AM55" i="12"/>
  <c r="AL55" i="12"/>
  <c r="AK55" i="12"/>
  <c r="AJ55" i="12"/>
  <c r="AI55" i="12"/>
  <c r="AH55" i="12"/>
  <c r="AG55" i="12"/>
  <c r="AF55" i="12"/>
  <c r="AE55" i="12"/>
  <c r="AD55" i="12"/>
  <c r="AC55" i="12"/>
  <c r="AM54" i="12"/>
  <c r="AL54" i="12"/>
  <c r="AK54" i="12"/>
  <c r="AJ54" i="12"/>
  <c r="AI54" i="12"/>
  <c r="AH54" i="12"/>
  <c r="AG54" i="12"/>
  <c r="AF54" i="12"/>
  <c r="AE54" i="12"/>
  <c r="AD54" i="12"/>
  <c r="AC54" i="12"/>
  <c r="AM53" i="12"/>
  <c r="AL53" i="12"/>
  <c r="AK53" i="12"/>
  <c r="AJ53" i="12"/>
  <c r="AI53" i="12"/>
  <c r="AH53" i="12"/>
  <c r="AG53" i="12"/>
  <c r="AF53" i="12"/>
  <c r="AE53" i="12"/>
  <c r="AD53" i="12"/>
  <c r="AC53" i="12"/>
  <c r="AM52" i="12"/>
  <c r="AL52" i="12"/>
  <c r="AK52" i="12"/>
  <c r="AJ52" i="12"/>
  <c r="AI52" i="12"/>
  <c r="AH52" i="12"/>
  <c r="AG52" i="12"/>
  <c r="AF52" i="12"/>
  <c r="AE52" i="12"/>
  <c r="AD52" i="12"/>
  <c r="AC52" i="12"/>
  <c r="AM51" i="12"/>
  <c r="AL51" i="12"/>
  <c r="AK51" i="12"/>
  <c r="AJ51" i="12"/>
  <c r="AI51" i="12"/>
  <c r="AH51" i="12"/>
  <c r="AG51" i="12"/>
  <c r="AF51" i="12"/>
  <c r="AE51" i="12"/>
  <c r="AD51" i="12"/>
  <c r="AC51" i="12"/>
  <c r="AM50" i="12"/>
  <c r="AL50" i="12"/>
  <c r="AK50" i="12"/>
  <c r="AJ50" i="12"/>
  <c r="AI50" i="12"/>
  <c r="AH50" i="12"/>
  <c r="AG50" i="12"/>
  <c r="AF50" i="12"/>
  <c r="AE50" i="12"/>
  <c r="AD50" i="12"/>
  <c r="AC50" i="12"/>
  <c r="AM49" i="12"/>
  <c r="AL49" i="12"/>
  <c r="AK49" i="12"/>
  <c r="AJ49" i="12"/>
  <c r="AI49" i="12"/>
  <c r="AH49" i="12"/>
  <c r="AG49" i="12"/>
  <c r="AF49" i="12"/>
  <c r="AE49" i="12"/>
  <c r="AD49" i="12"/>
  <c r="AC49" i="12"/>
  <c r="AM48" i="12"/>
  <c r="AL48" i="12"/>
  <c r="AK48" i="12"/>
  <c r="AJ48" i="12"/>
  <c r="AI48" i="12"/>
  <c r="AH48" i="12"/>
  <c r="AG48" i="12"/>
  <c r="AF48" i="12"/>
  <c r="AE48" i="12"/>
  <c r="AD48" i="12"/>
  <c r="AC48" i="12"/>
  <c r="AM47" i="12"/>
  <c r="AL47" i="12"/>
  <c r="AK47" i="12"/>
  <c r="AJ47" i="12"/>
  <c r="AI47" i="12"/>
  <c r="AH47" i="12"/>
  <c r="AG47" i="12"/>
  <c r="AF47" i="12"/>
  <c r="AE47" i="12"/>
  <c r="AD47" i="12"/>
  <c r="AC47" i="12"/>
  <c r="AM46" i="12"/>
  <c r="AL46" i="12"/>
  <c r="AK46" i="12"/>
  <c r="AJ46" i="12"/>
  <c r="AI46" i="12"/>
  <c r="AH46" i="12"/>
  <c r="AG46" i="12"/>
  <c r="AF46" i="12"/>
  <c r="AE46" i="12"/>
  <c r="AD46" i="12"/>
  <c r="AC46" i="12"/>
  <c r="AM45" i="12"/>
  <c r="AL45" i="12"/>
  <c r="AK45" i="12"/>
  <c r="AJ45" i="12"/>
  <c r="AI45" i="12"/>
  <c r="AH45" i="12"/>
  <c r="AG45" i="12"/>
  <c r="AF45" i="12"/>
  <c r="AE45" i="12"/>
  <c r="AD45" i="12"/>
  <c r="AC45" i="12"/>
  <c r="AM44" i="12"/>
  <c r="AL44" i="12"/>
  <c r="AK44" i="12"/>
  <c r="AJ44" i="12"/>
  <c r="AI44" i="12"/>
  <c r="AH44" i="12"/>
  <c r="AG44" i="12"/>
  <c r="AF44" i="12"/>
  <c r="AE44" i="12"/>
  <c r="AD44" i="12"/>
  <c r="AC44" i="12"/>
  <c r="AM43" i="12"/>
  <c r="AL43" i="12"/>
  <c r="AK43" i="12"/>
  <c r="AJ43" i="12"/>
  <c r="AI43" i="12"/>
  <c r="AH43" i="12"/>
  <c r="AG43" i="12"/>
  <c r="AF43" i="12"/>
  <c r="AE43" i="12"/>
  <c r="AD43" i="12"/>
  <c r="AC43" i="12"/>
  <c r="AM42" i="12"/>
  <c r="AL42" i="12"/>
  <c r="AK42" i="12"/>
  <c r="AJ42" i="12"/>
  <c r="AI42" i="12"/>
  <c r="AH42" i="12"/>
  <c r="AG42" i="12"/>
  <c r="AF42" i="12"/>
  <c r="AE42" i="12"/>
  <c r="AD42" i="12"/>
  <c r="AC42" i="12"/>
  <c r="AM41" i="12"/>
  <c r="AL41" i="12"/>
  <c r="AK41" i="12"/>
  <c r="AJ41" i="12"/>
  <c r="AI41" i="12"/>
  <c r="AH41" i="12"/>
  <c r="AG41" i="12"/>
  <c r="AF41" i="12"/>
  <c r="AE41" i="12"/>
  <c r="AD41" i="12"/>
  <c r="AC41" i="12"/>
  <c r="AM40" i="12"/>
  <c r="AL40" i="12"/>
  <c r="AK40" i="12"/>
  <c r="AJ40" i="12"/>
  <c r="AI40" i="12"/>
  <c r="AH40" i="12"/>
  <c r="AG40" i="12"/>
  <c r="AF40" i="12"/>
  <c r="AE40" i="12"/>
  <c r="AD40" i="12"/>
  <c r="AC40" i="12"/>
  <c r="AM39" i="12"/>
  <c r="AL39" i="12"/>
  <c r="AK39" i="12"/>
  <c r="AJ39" i="12"/>
  <c r="AI39" i="12"/>
  <c r="AH39" i="12"/>
  <c r="AG39" i="12"/>
  <c r="AF39" i="12"/>
  <c r="AE39" i="12"/>
  <c r="AD39" i="12"/>
  <c r="AC39" i="12"/>
  <c r="R39" i="12"/>
  <c r="AM38" i="12"/>
  <c r="AL38" i="12"/>
  <c r="AK38" i="12"/>
  <c r="AJ38" i="12"/>
  <c r="AI38" i="12"/>
  <c r="AH38" i="12"/>
  <c r="AG38" i="12"/>
  <c r="AF38" i="12"/>
  <c r="AE38" i="12"/>
  <c r="AD38" i="12"/>
  <c r="AC38" i="12"/>
  <c r="AM37" i="12"/>
  <c r="AL37" i="12"/>
  <c r="AK37" i="12"/>
  <c r="AJ37" i="12"/>
  <c r="AI37" i="12"/>
  <c r="AH37" i="12"/>
  <c r="AG37" i="12"/>
  <c r="AF37" i="12"/>
  <c r="AE37" i="12"/>
  <c r="AD37" i="12"/>
  <c r="AC37" i="12"/>
  <c r="M23" i="12"/>
  <c r="L23" i="12"/>
  <c r="K23" i="12"/>
  <c r="J23" i="12"/>
  <c r="J31" i="12" s="1"/>
  <c r="I23" i="12"/>
  <c r="I31" i="12" s="1"/>
  <c r="H23" i="12"/>
  <c r="H31" i="12" s="1"/>
  <c r="G23" i="12"/>
  <c r="F23" i="12"/>
  <c r="F31" i="12" s="1"/>
  <c r="E23" i="12"/>
  <c r="D23" i="12"/>
  <c r="C23" i="12"/>
  <c r="C31" i="12" s="1"/>
  <c r="AM22" i="12"/>
  <c r="AL22" i="12"/>
  <c r="AK22" i="12"/>
  <c r="AJ22" i="12"/>
  <c r="AI22" i="12"/>
  <c r="AH22" i="12"/>
  <c r="AG22" i="12"/>
  <c r="AF22" i="12"/>
  <c r="AE22" i="12"/>
  <c r="AD22" i="12"/>
  <c r="AC22" i="12"/>
  <c r="AM21" i="12"/>
  <c r="AL21" i="12"/>
  <c r="AK21" i="12"/>
  <c r="AJ21" i="12"/>
  <c r="AI21" i="12"/>
  <c r="AH21" i="12"/>
  <c r="AG21" i="12"/>
  <c r="AF21" i="12"/>
  <c r="AE21" i="12"/>
  <c r="AD21" i="12"/>
  <c r="AC21" i="12"/>
  <c r="AM20" i="12"/>
  <c r="AL20" i="12"/>
  <c r="AK20" i="12"/>
  <c r="AJ20" i="12"/>
  <c r="AI20" i="12"/>
  <c r="AH20" i="12"/>
  <c r="AG20" i="12"/>
  <c r="AF20" i="12"/>
  <c r="AE20" i="12"/>
  <c r="AD20" i="12"/>
  <c r="AC20" i="12"/>
  <c r="AM19" i="12"/>
  <c r="AL19" i="12"/>
  <c r="AK19" i="12"/>
  <c r="AJ19" i="12"/>
  <c r="AI19" i="12"/>
  <c r="AH19" i="12"/>
  <c r="AG19" i="12"/>
  <c r="AF19" i="12"/>
  <c r="AE19" i="12"/>
  <c r="AD19" i="12"/>
  <c r="AC19" i="12"/>
  <c r="AM18" i="12"/>
  <c r="AL18" i="12"/>
  <c r="AK18" i="12"/>
  <c r="AJ18" i="12"/>
  <c r="AI18" i="12"/>
  <c r="AH18" i="12"/>
  <c r="AG18" i="12"/>
  <c r="AF18" i="12"/>
  <c r="AE18" i="12"/>
  <c r="AD18" i="12"/>
  <c r="AC18" i="12"/>
  <c r="AM17" i="12"/>
  <c r="AL17" i="12"/>
  <c r="AK17" i="12"/>
  <c r="AJ17" i="12"/>
  <c r="AI17" i="12"/>
  <c r="AH17" i="12"/>
  <c r="AG17" i="12"/>
  <c r="AF17" i="12"/>
  <c r="AE17" i="12"/>
  <c r="AD17" i="12"/>
  <c r="AC17" i="12"/>
  <c r="R17" i="12"/>
  <c r="AM16" i="12"/>
  <c r="AL16" i="12"/>
  <c r="AK16" i="12"/>
  <c r="AJ16" i="12"/>
  <c r="AI16" i="12"/>
  <c r="AH16" i="12"/>
  <c r="AG16" i="12"/>
  <c r="AF16" i="12"/>
  <c r="AE16" i="12"/>
  <c r="AD16" i="12"/>
  <c r="AC16" i="12"/>
  <c r="R16" i="12"/>
  <c r="AM15" i="12"/>
  <c r="AL15" i="12"/>
  <c r="AK15" i="12"/>
  <c r="AJ15" i="12"/>
  <c r="AI15" i="12"/>
  <c r="AH15" i="12"/>
  <c r="AG15" i="12"/>
  <c r="AF15" i="12"/>
  <c r="AE15" i="12"/>
  <c r="AD15" i="12"/>
  <c r="AC15" i="12"/>
  <c r="R15" i="12"/>
  <c r="AM14" i="12"/>
  <c r="AL14" i="12"/>
  <c r="AK14" i="12"/>
  <c r="AJ14" i="12"/>
  <c r="AI14" i="12"/>
  <c r="AH14" i="12"/>
  <c r="AG14" i="12"/>
  <c r="AF14" i="12"/>
  <c r="AE14" i="12"/>
  <c r="AD14" i="12"/>
  <c r="AC14" i="12"/>
  <c r="AM13" i="12"/>
  <c r="AL13" i="12"/>
  <c r="AK13" i="12"/>
  <c r="AJ13" i="12"/>
  <c r="AI13" i="12"/>
  <c r="AH13" i="12"/>
  <c r="AG13" i="12"/>
  <c r="AF13" i="12"/>
  <c r="AE13" i="12"/>
  <c r="AD13" i="12"/>
  <c r="AC13" i="12"/>
  <c r="AM12" i="12"/>
  <c r="AL12" i="12"/>
  <c r="AK12" i="12"/>
  <c r="AJ12" i="12"/>
  <c r="AI12" i="12"/>
  <c r="AH12" i="12"/>
  <c r="AG12" i="12"/>
  <c r="AF12" i="12"/>
  <c r="AE12" i="12"/>
  <c r="AD12" i="12"/>
  <c r="AC12" i="12"/>
  <c r="AM11" i="12"/>
  <c r="AL11" i="12"/>
  <c r="AK11" i="12"/>
  <c r="AJ11" i="12"/>
  <c r="AI11" i="12"/>
  <c r="AH11" i="12"/>
  <c r="AG11" i="12"/>
  <c r="AF11" i="12"/>
  <c r="AE11" i="12"/>
  <c r="AD11" i="12"/>
  <c r="AC11" i="12"/>
  <c r="AM10" i="12"/>
  <c r="AL10" i="12"/>
  <c r="AK10" i="12"/>
  <c r="AJ10" i="12"/>
  <c r="AI10" i="12"/>
  <c r="AH10" i="12"/>
  <c r="AG10" i="12"/>
  <c r="AF10" i="12"/>
  <c r="AE10" i="12"/>
  <c r="AD10" i="12"/>
  <c r="AC10" i="12"/>
  <c r="AM9" i="12"/>
  <c r="AL9" i="12"/>
  <c r="AK9" i="12"/>
  <c r="AJ9" i="12"/>
  <c r="AI9" i="12"/>
  <c r="AH9" i="12"/>
  <c r="AG9" i="12"/>
  <c r="AF9" i="12"/>
  <c r="AE9" i="12"/>
  <c r="AD9" i="12"/>
  <c r="AC9" i="12"/>
  <c r="Z9" i="12"/>
  <c r="R9" i="12"/>
  <c r="AM8" i="12"/>
  <c r="AL8" i="12"/>
  <c r="AK8" i="12"/>
  <c r="AJ8" i="12"/>
  <c r="AI8" i="12"/>
  <c r="AH8" i="12"/>
  <c r="AG8" i="12"/>
  <c r="AF8" i="12"/>
  <c r="AE8" i="12"/>
  <c r="AD8" i="12"/>
  <c r="AC8" i="12"/>
  <c r="R8" i="12"/>
  <c r="AM7" i="12"/>
  <c r="AL7" i="12"/>
  <c r="AK7" i="12"/>
  <c r="AJ7" i="12"/>
  <c r="AI7" i="12"/>
  <c r="AH7" i="12"/>
  <c r="AG7" i="12"/>
  <c r="AF7" i="12"/>
  <c r="AE7" i="12"/>
  <c r="AD7" i="12"/>
  <c r="AC7" i="12"/>
  <c r="R7" i="12"/>
  <c r="AM6" i="12"/>
  <c r="AL6" i="12"/>
  <c r="AK6" i="12"/>
  <c r="AJ6" i="12"/>
  <c r="AI6" i="12"/>
  <c r="AH6" i="12"/>
  <c r="AG6" i="12"/>
  <c r="AF6" i="12"/>
  <c r="AE6" i="12"/>
  <c r="AD6" i="12"/>
  <c r="AC6" i="12"/>
  <c r="P6" i="12"/>
  <c r="AM5" i="12"/>
  <c r="AL5" i="12"/>
  <c r="AK5" i="12"/>
  <c r="AJ5" i="12"/>
  <c r="AI5" i="12"/>
  <c r="AH5" i="12"/>
  <c r="AG5" i="12"/>
  <c r="AF5" i="12"/>
  <c r="AE5" i="12"/>
  <c r="AD5" i="12"/>
  <c r="AC5" i="12"/>
  <c r="AM4" i="12"/>
  <c r="AL4" i="12"/>
  <c r="AK4" i="12"/>
  <c r="AJ4" i="12"/>
  <c r="AI4" i="12"/>
  <c r="AH4" i="12"/>
  <c r="AG4" i="12"/>
  <c r="AF4" i="12"/>
  <c r="AE4" i="12"/>
  <c r="AD4" i="12"/>
  <c r="AC4" i="12"/>
  <c r="U10" i="12" l="1"/>
  <c r="V11" i="12"/>
  <c r="AJ31" i="12"/>
  <c r="K32" i="12"/>
  <c r="K31" i="12"/>
  <c r="Y42" i="12"/>
  <c r="L32" i="12"/>
  <c r="L31" i="12"/>
  <c r="M32" i="12"/>
  <c r="M31" i="12"/>
  <c r="P31" i="12"/>
  <c r="AC31" i="12"/>
  <c r="D32" i="12"/>
  <c r="D31" i="12"/>
  <c r="E32" i="12"/>
  <c r="E31" i="12"/>
  <c r="AF31" i="12"/>
  <c r="AI31" i="12"/>
  <c r="G32" i="12"/>
  <c r="G31" i="12"/>
  <c r="V16" i="12"/>
  <c r="AH31" i="12"/>
  <c r="T43" i="12"/>
  <c r="G64" i="12"/>
  <c r="G65" i="12"/>
  <c r="F64" i="12"/>
  <c r="F65" i="12"/>
  <c r="H64" i="12"/>
  <c r="H65" i="12"/>
  <c r="I64" i="12"/>
  <c r="I65" i="12"/>
  <c r="J64" i="12"/>
  <c r="J65" i="12"/>
  <c r="L64" i="12"/>
  <c r="L65" i="12"/>
  <c r="K64" i="12"/>
  <c r="K65" i="12"/>
  <c r="X42" i="12"/>
  <c r="M64" i="12"/>
  <c r="M65" i="12"/>
  <c r="X39" i="12"/>
  <c r="C64" i="12"/>
  <c r="C65" i="12"/>
  <c r="D64" i="12"/>
  <c r="D65" i="12"/>
  <c r="E64" i="12"/>
  <c r="E65" i="12"/>
  <c r="V89" i="12"/>
  <c r="I97" i="12"/>
  <c r="I98" i="12"/>
  <c r="W78" i="12"/>
  <c r="J97" i="12"/>
  <c r="J98" i="12"/>
  <c r="X88" i="12"/>
  <c r="K97" i="12"/>
  <c r="K98" i="12"/>
  <c r="Y86" i="12"/>
  <c r="L98" i="12"/>
  <c r="L97" i="12"/>
  <c r="Y97" i="12" s="1"/>
  <c r="Z89" i="12"/>
  <c r="M98" i="12"/>
  <c r="M97" i="12"/>
  <c r="P82" i="12"/>
  <c r="C98" i="12"/>
  <c r="C97" i="12"/>
  <c r="P97" i="12" s="1"/>
  <c r="Q89" i="12"/>
  <c r="D98" i="12"/>
  <c r="D97" i="12"/>
  <c r="R85" i="12"/>
  <c r="E97" i="12"/>
  <c r="E98" i="12"/>
  <c r="S85" i="12"/>
  <c r="F97" i="12"/>
  <c r="F98" i="12"/>
  <c r="T86" i="12"/>
  <c r="G97" i="12"/>
  <c r="G98" i="12"/>
  <c r="H97" i="12"/>
  <c r="H98" i="12"/>
  <c r="X79" i="12"/>
  <c r="X80" i="12"/>
  <c r="X72" i="12"/>
  <c r="X73" i="12"/>
  <c r="Z87" i="12"/>
  <c r="X70" i="12"/>
  <c r="Y70" i="12"/>
  <c r="Z84" i="12"/>
  <c r="X71" i="12"/>
  <c r="X77" i="12"/>
  <c r="T79" i="12"/>
  <c r="X78" i="12"/>
  <c r="U47" i="12"/>
  <c r="W48" i="12"/>
  <c r="Y43" i="12"/>
  <c r="T45" i="12"/>
  <c r="T51" i="12"/>
  <c r="Z11" i="12"/>
  <c r="V5" i="12"/>
  <c r="I32" i="12"/>
  <c r="V31" i="12" s="1"/>
  <c r="T44" i="12"/>
  <c r="U48" i="12"/>
  <c r="W17" i="12"/>
  <c r="J32" i="12"/>
  <c r="V56" i="12"/>
  <c r="W38" i="12"/>
  <c r="U9" i="12"/>
  <c r="H32" i="12"/>
  <c r="X55" i="12"/>
  <c r="T54" i="12"/>
  <c r="Y53" i="12"/>
  <c r="T37" i="12"/>
  <c r="C32" i="12"/>
  <c r="AD32" i="12" s="1"/>
  <c r="P4" i="12"/>
  <c r="Y38" i="12"/>
  <c r="AC56" i="12"/>
  <c r="Z51" i="12"/>
  <c r="T40" i="12"/>
  <c r="Q56" i="12"/>
  <c r="S4" i="12"/>
  <c r="F32" i="12"/>
  <c r="Y40" i="12"/>
  <c r="T42" i="12"/>
  <c r="R50" i="12"/>
  <c r="Z7" i="12"/>
  <c r="X14" i="12"/>
  <c r="Z40" i="12"/>
  <c r="S55" i="12"/>
  <c r="U5" i="12"/>
  <c r="U4" i="12"/>
  <c r="U6" i="12"/>
  <c r="U7" i="12"/>
  <c r="U8" i="12"/>
  <c r="T23" i="12"/>
  <c r="U39" i="12"/>
  <c r="U20" i="12"/>
  <c r="V21" i="12"/>
  <c r="U40" i="12"/>
  <c r="W19" i="12"/>
  <c r="X22" i="12"/>
  <c r="U41" i="12"/>
  <c r="V4" i="12"/>
  <c r="Y19" i="12"/>
  <c r="U42" i="12"/>
  <c r="Z18" i="12"/>
  <c r="S20" i="12"/>
  <c r="P22" i="12"/>
  <c r="U37" i="12"/>
  <c r="U44" i="12"/>
  <c r="Q22" i="12"/>
  <c r="R23" i="12"/>
  <c r="U38" i="12"/>
  <c r="U46" i="12"/>
  <c r="Q47" i="12"/>
  <c r="X81" i="12"/>
  <c r="T49" i="12"/>
  <c r="Z50" i="12"/>
  <c r="R51" i="12"/>
  <c r="V73" i="12"/>
  <c r="S6" i="12"/>
  <c r="V74" i="12"/>
  <c r="V76" i="12"/>
  <c r="V77" i="12"/>
  <c r="V78" i="12"/>
  <c r="T88" i="12"/>
  <c r="V80" i="12"/>
  <c r="V83" i="12"/>
  <c r="S9" i="12"/>
  <c r="Z21" i="12"/>
  <c r="V22" i="12"/>
  <c r="V70" i="12"/>
  <c r="R45" i="12"/>
  <c r="Y81" i="12"/>
  <c r="S82" i="12"/>
  <c r="X45" i="12"/>
  <c r="Y74" i="12"/>
  <c r="S12" i="12"/>
  <c r="S5" i="12"/>
  <c r="W12" i="12"/>
  <c r="R13" i="12"/>
  <c r="R14" i="12"/>
  <c r="X46" i="12"/>
  <c r="P47" i="12"/>
  <c r="S75" i="12"/>
  <c r="U21" i="12"/>
  <c r="R42" i="12"/>
  <c r="S70" i="12"/>
  <c r="Y75" i="12"/>
  <c r="S76" i="12"/>
  <c r="U16" i="12"/>
  <c r="U22" i="12"/>
  <c r="U23" i="12"/>
  <c r="R48" i="12"/>
  <c r="R37" i="12"/>
  <c r="R43" i="12"/>
  <c r="R52" i="12"/>
  <c r="Y71" i="12"/>
  <c r="Y48" i="12"/>
  <c r="X49" i="12"/>
  <c r="S15" i="12"/>
  <c r="X54" i="12"/>
  <c r="U55" i="12"/>
  <c r="Y51" i="12"/>
  <c r="S8" i="12"/>
  <c r="U17" i="12"/>
  <c r="R22" i="12"/>
  <c r="X40" i="12"/>
  <c r="U45" i="12"/>
  <c r="S18" i="12"/>
  <c r="S23" i="12"/>
  <c r="S10" i="12"/>
  <c r="P7" i="12"/>
  <c r="V9" i="12"/>
  <c r="V15" i="12"/>
  <c r="Q72" i="12"/>
  <c r="Y78" i="12"/>
  <c r="Q79" i="12"/>
  <c r="U49" i="12"/>
  <c r="T75" i="12"/>
  <c r="V7" i="12"/>
  <c r="V10" i="12"/>
  <c r="Q11" i="12"/>
  <c r="T17" i="12"/>
  <c r="P38" i="12"/>
  <c r="V72" i="12"/>
  <c r="T76" i="12"/>
  <c r="V79" i="12"/>
  <c r="Z46" i="12"/>
  <c r="T70" i="12"/>
  <c r="T82" i="12"/>
  <c r="P8" i="12"/>
  <c r="P12" i="12"/>
  <c r="U52" i="12"/>
  <c r="Y72" i="12"/>
  <c r="Q73" i="12"/>
  <c r="Y76" i="12"/>
  <c r="Q77" i="12"/>
  <c r="Y79" i="12"/>
  <c r="Q80" i="12"/>
  <c r="X83" i="12"/>
  <c r="T84" i="12"/>
  <c r="V18" i="12"/>
  <c r="V19" i="12"/>
  <c r="V20" i="12"/>
  <c r="V38" i="12"/>
  <c r="T73" i="12"/>
  <c r="T77" i="12"/>
  <c r="T80" i="12"/>
  <c r="Y84" i="12"/>
  <c r="V86" i="12"/>
  <c r="Q5" i="12"/>
  <c r="V47" i="12"/>
  <c r="T71" i="12"/>
  <c r="Q87" i="12"/>
  <c r="V8" i="12"/>
  <c r="Q9" i="12"/>
  <c r="V13" i="12"/>
  <c r="Z38" i="12"/>
  <c r="W43" i="12"/>
  <c r="V71" i="12"/>
  <c r="Q74" i="12"/>
  <c r="T81" i="12"/>
  <c r="T87" i="12"/>
  <c r="V14" i="12"/>
  <c r="Q23" i="12"/>
  <c r="V48" i="12"/>
  <c r="T74" i="12"/>
  <c r="Y77" i="12"/>
  <c r="T78" i="12"/>
  <c r="Y87" i="12"/>
  <c r="W5" i="12"/>
  <c r="Q8" i="12"/>
  <c r="X9" i="12"/>
  <c r="U12" i="12"/>
  <c r="Z14" i="12"/>
  <c r="Q15" i="12"/>
  <c r="V17" i="12"/>
  <c r="T38" i="12"/>
  <c r="V40" i="12"/>
  <c r="V42" i="12"/>
  <c r="Y44" i="12"/>
  <c r="S47" i="12"/>
  <c r="Z48" i="12"/>
  <c r="Q49" i="12"/>
  <c r="X51" i="12"/>
  <c r="S72" i="12"/>
  <c r="X74" i="12"/>
  <c r="R77" i="12"/>
  <c r="X82" i="12"/>
  <c r="R83" i="12"/>
  <c r="X5" i="12"/>
  <c r="X17" i="12"/>
  <c r="P48" i="12"/>
  <c r="S52" i="12"/>
  <c r="P80" i="12"/>
  <c r="T8" i="12"/>
  <c r="U13" i="12"/>
  <c r="U15" i="12"/>
  <c r="Z17" i="12"/>
  <c r="Q18" i="12"/>
  <c r="Z22" i="12"/>
  <c r="AH23" i="12"/>
  <c r="P41" i="12"/>
  <c r="S43" i="12"/>
  <c r="Q48" i="12"/>
  <c r="P50" i="12"/>
  <c r="T52" i="12"/>
  <c r="AH56" i="12"/>
  <c r="P71" i="12"/>
  <c r="R75" i="12"/>
  <c r="X84" i="12"/>
  <c r="P75" i="12"/>
  <c r="Q50" i="12"/>
  <c r="R71" i="12"/>
  <c r="P73" i="12"/>
  <c r="R78" i="12"/>
  <c r="R80" i="12"/>
  <c r="Z12" i="12"/>
  <c r="Z10" i="12"/>
  <c r="Q41" i="12"/>
  <c r="W6" i="12"/>
  <c r="S11" i="12"/>
  <c r="Z13" i="12"/>
  <c r="P14" i="12"/>
  <c r="Z15" i="12"/>
  <c r="P16" i="12"/>
  <c r="U18" i="12"/>
  <c r="S39" i="12"/>
  <c r="S41" i="12"/>
  <c r="U43" i="12"/>
  <c r="Y45" i="12"/>
  <c r="Q46" i="12"/>
  <c r="S48" i="12"/>
  <c r="S50" i="12"/>
  <c r="Z52" i="12"/>
  <c r="T53" i="12"/>
  <c r="T85" i="12"/>
  <c r="Z5" i="12"/>
  <c r="W4" i="12"/>
  <c r="X6" i="12"/>
  <c r="W8" i="12"/>
  <c r="U11" i="12"/>
  <c r="Q14" i="12"/>
  <c r="U19" i="12"/>
  <c r="S37" i="12"/>
  <c r="T39" i="12"/>
  <c r="P42" i="12"/>
  <c r="V43" i="12"/>
  <c r="T46" i="12"/>
  <c r="T48" i="12"/>
  <c r="U50" i="12"/>
  <c r="U54" i="12"/>
  <c r="X75" i="12"/>
  <c r="X86" i="12"/>
  <c r="Q42" i="12"/>
  <c r="P51" i="12"/>
  <c r="AL56" i="12"/>
  <c r="R76" i="12"/>
  <c r="R81" i="12"/>
  <c r="W11" i="12"/>
  <c r="T14" i="12"/>
  <c r="Q17" i="12"/>
  <c r="X19" i="12"/>
  <c r="P44" i="12"/>
  <c r="Q51" i="12"/>
  <c r="Y54" i="12"/>
  <c r="Q55" i="12"/>
  <c r="P79" i="12"/>
  <c r="S81" i="12"/>
  <c r="X4" i="12"/>
  <c r="Z6" i="12"/>
  <c r="Z8" i="12"/>
  <c r="Z4" i="12"/>
  <c r="X11" i="12"/>
  <c r="U14" i="12"/>
  <c r="Z19" i="12"/>
  <c r="V37" i="12"/>
  <c r="Y39" i="12"/>
  <c r="Q40" i="12"/>
  <c r="S42" i="12"/>
  <c r="Q44" i="12"/>
  <c r="Y46" i="12"/>
  <c r="T55" i="12"/>
  <c r="AM56" i="12"/>
  <c r="R74" i="12"/>
  <c r="X87" i="12"/>
  <c r="S51" i="12"/>
  <c r="R70" i="12"/>
  <c r="Z76" i="12"/>
  <c r="Z78" i="12"/>
  <c r="W80" i="12"/>
  <c r="Y73" i="12"/>
  <c r="W75" i="12"/>
  <c r="Y80" i="12"/>
  <c r="Y82" i="12"/>
  <c r="W85" i="12"/>
  <c r="Y88" i="12"/>
  <c r="R89" i="12"/>
  <c r="W70" i="12"/>
  <c r="Z73" i="12"/>
  <c r="W77" i="12"/>
  <c r="Z80" i="12"/>
  <c r="Z82" i="12"/>
  <c r="Y85" i="12"/>
  <c r="Z88" i="12"/>
  <c r="AL89" i="12"/>
  <c r="T89" i="12"/>
  <c r="T83" i="12"/>
  <c r="Z85" i="12"/>
  <c r="Z75" i="12"/>
  <c r="W89" i="12"/>
  <c r="Z70" i="12"/>
  <c r="W72" i="12"/>
  <c r="Z77" i="12"/>
  <c r="W83" i="12"/>
  <c r="X89" i="12"/>
  <c r="Z79" i="12"/>
  <c r="Y89" i="12"/>
  <c r="Z81" i="12"/>
  <c r="Y83" i="12"/>
  <c r="R87" i="12"/>
  <c r="D155" i="12"/>
  <c r="Z72" i="12"/>
  <c r="Z74" i="12"/>
  <c r="W76" i="12"/>
  <c r="Z83" i="12"/>
  <c r="R84" i="12"/>
  <c r="S87" i="12"/>
  <c r="V45" i="12"/>
  <c r="V52" i="12"/>
  <c r="Z54" i="12"/>
  <c r="Z43" i="12"/>
  <c r="W45" i="12"/>
  <c r="V49" i="12"/>
  <c r="W52" i="12"/>
  <c r="W37" i="12"/>
  <c r="W42" i="12"/>
  <c r="W47" i="12"/>
  <c r="Y49" i="12"/>
  <c r="U51" i="12"/>
  <c r="U53" i="12"/>
  <c r="V55" i="12"/>
  <c r="R56" i="12"/>
  <c r="V39" i="12"/>
  <c r="Z45" i="12"/>
  <c r="Z47" i="12"/>
  <c r="Z49" i="12"/>
  <c r="V51" i="12"/>
  <c r="V53" i="12"/>
  <c r="Z55" i="12"/>
  <c r="T56" i="12"/>
  <c r="L155" i="12"/>
  <c r="Z37" i="12"/>
  <c r="W39" i="12"/>
  <c r="V44" i="12"/>
  <c r="W51" i="12"/>
  <c r="W53" i="12"/>
  <c r="U56" i="12"/>
  <c r="V41" i="12"/>
  <c r="Z42" i="12"/>
  <c r="W44" i="12"/>
  <c r="W56" i="12"/>
  <c r="G155" i="12"/>
  <c r="W41" i="12"/>
  <c r="V46" i="12"/>
  <c r="Z53" i="12"/>
  <c r="Z56" i="12"/>
  <c r="Z39" i="12"/>
  <c r="Z41" i="12"/>
  <c r="Z44" i="12"/>
  <c r="V50" i="12"/>
  <c r="V54" i="12"/>
  <c r="I155" i="12"/>
  <c r="W50" i="12"/>
  <c r="W54" i="12"/>
  <c r="AK56" i="12"/>
  <c r="J155" i="12"/>
  <c r="Q138" i="12"/>
  <c r="K155" i="12"/>
  <c r="Y13" i="12"/>
  <c r="Y17" i="12"/>
  <c r="W20" i="12"/>
  <c r="F122" i="12"/>
  <c r="Y11" i="12"/>
  <c r="X20" i="12"/>
  <c r="Y22" i="12"/>
  <c r="Y16" i="12"/>
  <c r="Y20" i="12"/>
  <c r="L122" i="12"/>
  <c r="Z16" i="12"/>
  <c r="P17" i="12"/>
  <c r="Z20" i="12"/>
  <c r="P21" i="12"/>
  <c r="AH122" i="12"/>
  <c r="Y9" i="12"/>
  <c r="Y6" i="12"/>
  <c r="S14" i="12"/>
  <c r="Y15" i="12"/>
  <c r="S21" i="12"/>
  <c r="Y23" i="12"/>
  <c r="Y18" i="12"/>
  <c r="Z23" i="12"/>
  <c r="AJ122" i="12"/>
  <c r="X8" i="12"/>
  <c r="X10" i="12"/>
  <c r="X12" i="12"/>
  <c r="S17" i="12"/>
  <c r="S19" i="12"/>
  <c r="W21" i="12"/>
  <c r="AI23" i="12"/>
  <c r="AK122" i="12"/>
  <c r="Y8" i="12"/>
  <c r="Y12" i="12"/>
  <c r="X21" i="12"/>
  <c r="AL122" i="12"/>
  <c r="AJ136" i="12"/>
  <c r="P13" i="12"/>
  <c r="W14" i="12"/>
  <c r="Y21" i="12"/>
  <c r="Y103" i="12"/>
  <c r="AL136" i="12"/>
  <c r="Y7" i="12"/>
  <c r="G122" i="12"/>
  <c r="C122" i="12"/>
  <c r="Y5" i="12"/>
  <c r="Y14" i="12"/>
  <c r="H122" i="12"/>
  <c r="U82" i="12"/>
  <c r="AC122" i="12"/>
  <c r="Y4" i="12"/>
  <c r="Q6" i="12"/>
  <c r="S7" i="12"/>
  <c r="W9" i="12"/>
  <c r="Y10" i="12"/>
  <c r="Q12" i="12"/>
  <c r="S13" i="12"/>
  <c r="W15" i="12"/>
  <c r="S16" i="12"/>
  <c r="W18" i="12"/>
  <c r="Q21" i="12"/>
  <c r="S22" i="12"/>
  <c r="V23" i="12"/>
  <c r="AJ23" i="12"/>
  <c r="X37" i="12"/>
  <c r="P39" i="12"/>
  <c r="R40" i="12"/>
  <c r="T41" i="12"/>
  <c r="X43" i="12"/>
  <c r="P45" i="12"/>
  <c r="R46" i="12"/>
  <c r="T47" i="12"/>
  <c r="R49" i="12"/>
  <c r="T50" i="12"/>
  <c r="X52" i="12"/>
  <c r="P54" i="12"/>
  <c r="R55" i="12"/>
  <c r="X56" i="12"/>
  <c r="P70" i="12"/>
  <c r="S78" i="12"/>
  <c r="Q81" i="12"/>
  <c r="Q84" i="12"/>
  <c r="V85" i="12"/>
  <c r="V87" i="12"/>
  <c r="V88" i="12"/>
  <c r="V82" i="12"/>
  <c r="AI89" i="12"/>
  <c r="V84" i="12"/>
  <c r="V81" i="12"/>
  <c r="V75" i="12"/>
  <c r="AE89" i="12"/>
  <c r="V103" i="12"/>
  <c r="I122" i="12"/>
  <c r="AD122" i="12"/>
  <c r="P5" i="12"/>
  <c r="R6" i="12"/>
  <c r="T7" i="12"/>
  <c r="P11" i="12"/>
  <c r="R12" i="12"/>
  <c r="T13" i="12"/>
  <c r="X15" i="12"/>
  <c r="T16" i="12"/>
  <c r="X18" i="12"/>
  <c r="P20" i="12"/>
  <c r="R21" i="12"/>
  <c r="T22" i="12"/>
  <c r="W23" i="12"/>
  <c r="AK23" i="12"/>
  <c r="Q39" i="12"/>
  <c r="S40" i="12"/>
  <c r="Q45" i="12"/>
  <c r="S46" i="12"/>
  <c r="S49" i="12"/>
  <c r="Y52" i="12"/>
  <c r="Q54" i="12"/>
  <c r="AJ56" i="12"/>
  <c r="Y56" i="12"/>
  <c r="U71" i="12"/>
  <c r="S74" i="12"/>
  <c r="U75" i="12"/>
  <c r="P77" i="12"/>
  <c r="P86" i="12"/>
  <c r="Q88" i="12"/>
  <c r="W87" i="12"/>
  <c r="W88" i="12"/>
  <c r="W82" i="12"/>
  <c r="W79" i="12"/>
  <c r="W73" i="12"/>
  <c r="AF89" i="12"/>
  <c r="J122" i="12"/>
  <c r="E155" i="12"/>
  <c r="Y137" i="12"/>
  <c r="Q20" i="12"/>
  <c r="X23" i="12"/>
  <c r="AL23" i="12"/>
  <c r="P53" i="12"/>
  <c r="R54" i="12"/>
  <c r="P83" i="12"/>
  <c r="S84" i="12"/>
  <c r="Q86" i="12"/>
  <c r="S88" i="12"/>
  <c r="AH89" i="12"/>
  <c r="K122" i="12"/>
  <c r="X103" i="12"/>
  <c r="S136" i="12"/>
  <c r="F155" i="12"/>
  <c r="W136" i="12"/>
  <c r="T12" i="12"/>
  <c r="T21" i="12"/>
  <c r="Q53" i="12"/>
  <c r="S54" i="12"/>
  <c r="AD56" i="12"/>
  <c r="U74" i="12"/>
  <c r="Q83" i="12"/>
  <c r="AJ89" i="12"/>
  <c r="C155" i="12"/>
  <c r="T6" i="12"/>
  <c r="R11" i="12"/>
  <c r="P19" i="12"/>
  <c r="Q4" i="12"/>
  <c r="Q10" i="12"/>
  <c r="Q19" i="12"/>
  <c r="W22" i="12"/>
  <c r="P37" i="12"/>
  <c r="R38" i="12"/>
  <c r="X41" i="12"/>
  <c r="P43" i="12"/>
  <c r="R44" i="12"/>
  <c r="X47" i="12"/>
  <c r="X50" i="12"/>
  <c r="P52" i="12"/>
  <c r="R53" i="12"/>
  <c r="W55" i="12"/>
  <c r="AE56" i="12"/>
  <c r="U70" i="12"/>
  <c r="S73" i="12"/>
  <c r="U81" i="12"/>
  <c r="U84" i="12"/>
  <c r="U88" i="12"/>
  <c r="AK89" i="12"/>
  <c r="M122" i="12"/>
  <c r="H155" i="12"/>
  <c r="U136" i="12"/>
  <c r="R5" i="12"/>
  <c r="P10" i="12"/>
  <c r="R20" i="12"/>
  <c r="AM23" i="12"/>
  <c r="W7" i="12"/>
  <c r="W13" i="12"/>
  <c r="W16" i="12"/>
  <c r="R4" i="12"/>
  <c r="T5" i="12"/>
  <c r="V6" i="12"/>
  <c r="X7" i="12"/>
  <c r="P9" i="12"/>
  <c r="R10" i="12"/>
  <c r="T11" i="12"/>
  <c r="V12" i="12"/>
  <c r="X13" i="12"/>
  <c r="P15" i="12"/>
  <c r="X16" i="12"/>
  <c r="P18" i="12"/>
  <c r="R19" i="12"/>
  <c r="T20" i="12"/>
  <c r="AC23" i="12"/>
  <c r="Q37" i="12"/>
  <c r="S38" i="12"/>
  <c r="W40" i="12"/>
  <c r="Y41" i="12"/>
  <c r="Q43" i="12"/>
  <c r="S44" i="12"/>
  <c r="W46" i="12"/>
  <c r="Y47" i="12"/>
  <c r="W49" i="12"/>
  <c r="Y50" i="12"/>
  <c r="Q52" i="12"/>
  <c r="S53" i="12"/>
  <c r="Y55" i="12"/>
  <c r="P56" i="12"/>
  <c r="AF56" i="12"/>
  <c r="W74" i="12"/>
  <c r="P76" i="12"/>
  <c r="U77" i="12"/>
  <c r="S80" i="12"/>
  <c r="W81" i="12"/>
  <c r="S83" i="12"/>
  <c r="W84" i="12"/>
  <c r="W86" i="12"/>
  <c r="P23" i="12"/>
  <c r="AD23" i="12"/>
  <c r="AG56" i="12"/>
  <c r="U73" i="12"/>
  <c r="AG89" i="12"/>
  <c r="P88" i="12"/>
  <c r="P89" i="12"/>
  <c r="AC89" i="12"/>
  <c r="P84" i="12"/>
  <c r="P81" i="12"/>
  <c r="AM89" i="12"/>
  <c r="P85" i="12"/>
  <c r="P87" i="12"/>
  <c r="P78" i="12"/>
  <c r="P72" i="12"/>
  <c r="AH136" i="12"/>
  <c r="T10" i="12"/>
  <c r="R18" i="12"/>
  <c r="T19" i="12"/>
  <c r="AE23" i="12"/>
  <c r="U80" i="12"/>
  <c r="U83" i="12"/>
  <c r="AD89" i="12"/>
  <c r="Q85" i="12"/>
  <c r="Q76" i="12"/>
  <c r="Q70" i="12"/>
  <c r="AE122" i="12"/>
  <c r="T4" i="12"/>
  <c r="AF23" i="12"/>
  <c r="S56" i="12"/>
  <c r="AI56" i="12"/>
  <c r="Q82" i="12"/>
  <c r="AG122" i="12"/>
  <c r="AK136" i="12"/>
  <c r="U86" i="12"/>
  <c r="U87" i="12"/>
  <c r="U78" i="12"/>
  <c r="U72" i="12"/>
  <c r="U89" i="12"/>
  <c r="T9" i="12"/>
  <c r="T15" i="12"/>
  <c r="T18" i="12"/>
  <c r="U76" i="12"/>
  <c r="S89" i="12"/>
  <c r="S86" i="12"/>
  <c r="S77" i="12"/>
  <c r="S71" i="12"/>
  <c r="AM122" i="12"/>
  <c r="AM136" i="12"/>
  <c r="AG23" i="12"/>
  <c r="Q7" i="12"/>
  <c r="W10" i="12"/>
  <c r="Q13" i="12"/>
  <c r="Q16" i="12"/>
  <c r="X38" i="12"/>
  <c r="P40" i="12"/>
  <c r="R41" i="12"/>
  <c r="X44" i="12"/>
  <c r="P46" i="12"/>
  <c r="R47" i="12"/>
  <c r="P49" i="12"/>
  <c r="X53" i="12"/>
  <c r="P55" i="12"/>
  <c r="Q71" i="12"/>
  <c r="P74" i="12"/>
  <c r="Q78" i="12"/>
  <c r="U79" i="12"/>
  <c r="U85" i="12"/>
  <c r="E122" i="12"/>
  <c r="AI122" i="12"/>
  <c r="R73" i="12"/>
  <c r="X76" i="12"/>
  <c r="R79" i="12"/>
  <c r="R82" i="12"/>
  <c r="X85" i="12"/>
  <c r="Z86" i="12"/>
  <c r="R88" i="12"/>
  <c r="D122" i="12"/>
  <c r="AF122" i="12"/>
  <c r="M155" i="12"/>
  <c r="R86" i="12"/>
  <c r="AD136" i="12"/>
  <c r="AM106" i="11"/>
  <c r="AL106" i="11"/>
  <c r="AK106" i="11"/>
  <c r="AK133" i="11" s="1"/>
  <c r="AJ106" i="11"/>
  <c r="AJ133" i="11" s="1"/>
  <c r="AI106" i="11"/>
  <c r="AI133" i="11" s="1"/>
  <c r="AH106" i="11"/>
  <c r="AH133" i="11" s="1"/>
  <c r="AG106" i="11"/>
  <c r="AF106" i="11"/>
  <c r="AF133" i="11" s="1"/>
  <c r="AE106" i="11"/>
  <c r="AE133" i="11" s="1"/>
  <c r="AD106" i="11"/>
  <c r="AD133" i="11" s="1"/>
  <c r="AC106" i="11"/>
  <c r="AC133" i="11" s="1"/>
  <c r="AM105" i="11"/>
  <c r="AM132" i="11" s="1"/>
  <c r="AL105" i="11"/>
  <c r="AL132" i="11" s="1"/>
  <c r="AK105" i="11"/>
  <c r="AK132" i="11" s="1"/>
  <c r="AJ105" i="11"/>
  <c r="AJ132" i="11" s="1"/>
  <c r="AI105" i="11"/>
  <c r="AI132" i="11" s="1"/>
  <c r="AH105" i="11"/>
  <c r="AH132" i="11" s="1"/>
  <c r="AG105" i="11"/>
  <c r="AG132" i="11" s="1"/>
  <c r="AF105" i="11"/>
  <c r="AF132" i="11" s="1"/>
  <c r="AE105" i="11"/>
  <c r="AE132" i="11" s="1"/>
  <c r="AD105" i="11"/>
  <c r="AD132" i="11" s="1"/>
  <c r="AC105" i="11"/>
  <c r="AC132" i="11" s="1"/>
  <c r="AM104" i="11"/>
  <c r="AM131" i="11" s="1"/>
  <c r="AL104" i="11"/>
  <c r="AL131" i="11" s="1"/>
  <c r="AK104" i="11"/>
  <c r="AK131" i="11" s="1"/>
  <c r="AJ104" i="11"/>
  <c r="AJ131" i="11" s="1"/>
  <c r="AI104" i="11"/>
  <c r="AI131" i="11" s="1"/>
  <c r="AH104" i="11"/>
  <c r="AH131" i="11" s="1"/>
  <c r="AG104" i="11"/>
  <c r="AG131" i="11" s="1"/>
  <c r="AF104" i="11"/>
  <c r="AF131" i="11" s="1"/>
  <c r="AE104" i="11"/>
  <c r="AE131" i="11" s="1"/>
  <c r="AD104" i="11"/>
  <c r="AD131" i="11" s="1"/>
  <c r="AC104" i="11"/>
  <c r="AC131" i="11" s="1"/>
  <c r="AM103" i="11"/>
  <c r="AM130" i="11" s="1"/>
  <c r="AL103" i="11"/>
  <c r="AL130" i="11" s="1"/>
  <c r="AK103" i="11"/>
  <c r="AK130" i="11" s="1"/>
  <c r="AJ103" i="11"/>
  <c r="AJ130" i="11" s="1"/>
  <c r="AI103" i="11"/>
  <c r="AI130" i="11" s="1"/>
  <c r="AH103" i="11"/>
  <c r="AH130" i="11" s="1"/>
  <c r="AG103" i="11"/>
  <c r="AG130" i="11" s="1"/>
  <c r="AF103" i="11"/>
  <c r="AF130" i="11" s="1"/>
  <c r="AE103" i="11"/>
  <c r="AE130" i="11" s="1"/>
  <c r="AD103" i="11"/>
  <c r="AD130" i="11" s="1"/>
  <c r="AC103" i="11"/>
  <c r="AC130" i="11" s="1"/>
  <c r="AM102" i="11"/>
  <c r="AM129" i="11" s="1"/>
  <c r="AL102" i="11"/>
  <c r="AL129" i="11" s="1"/>
  <c r="AK102" i="11"/>
  <c r="AK129" i="11" s="1"/>
  <c r="AJ102" i="11"/>
  <c r="AJ129" i="11" s="1"/>
  <c r="AI102" i="11"/>
  <c r="AI129" i="11" s="1"/>
  <c r="AH102" i="11"/>
  <c r="AH129" i="11" s="1"/>
  <c r="AG102" i="11"/>
  <c r="AG129" i="11" s="1"/>
  <c r="AF102" i="11"/>
  <c r="AF129" i="11" s="1"/>
  <c r="AE102" i="11"/>
  <c r="AE129" i="11" s="1"/>
  <c r="AD102" i="11"/>
  <c r="AD129" i="11" s="1"/>
  <c r="AC102" i="11"/>
  <c r="AC129" i="11" s="1"/>
  <c r="AM101" i="11"/>
  <c r="AM128" i="11" s="1"/>
  <c r="AL101" i="11"/>
  <c r="AL128" i="11" s="1"/>
  <c r="AK101" i="11"/>
  <c r="AK128" i="11" s="1"/>
  <c r="AJ101" i="11"/>
  <c r="AJ128" i="11" s="1"/>
  <c r="AI101" i="11"/>
  <c r="AI128" i="11" s="1"/>
  <c r="AH101" i="11"/>
  <c r="AH128" i="11" s="1"/>
  <c r="AG101" i="11"/>
  <c r="AG128" i="11" s="1"/>
  <c r="AF101" i="11"/>
  <c r="AF128" i="11" s="1"/>
  <c r="AE101" i="11"/>
  <c r="AE128" i="11" s="1"/>
  <c r="AD101" i="11"/>
  <c r="AD128" i="11" s="1"/>
  <c r="AC101" i="11"/>
  <c r="AC128" i="11" s="1"/>
  <c r="AM100" i="11"/>
  <c r="AM127" i="11" s="1"/>
  <c r="AL100" i="11"/>
  <c r="AL127" i="11" s="1"/>
  <c r="AK100" i="11"/>
  <c r="AK127" i="11" s="1"/>
  <c r="AJ100" i="11"/>
  <c r="AJ127" i="11" s="1"/>
  <c r="AI100" i="11"/>
  <c r="AI127" i="11" s="1"/>
  <c r="AH100" i="11"/>
  <c r="AH127" i="11" s="1"/>
  <c r="AG100" i="11"/>
  <c r="AG127" i="11" s="1"/>
  <c r="AF100" i="11"/>
  <c r="AF127" i="11" s="1"/>
  <c r="AE100" i="11"/>
  <c r="AE127" i="11" s="1"/>
  <c r="AD100" i="11"/>
  <c r="AD127" i="11" s="1"/>
  <c r="AC100" i="11"/>
  <c r="AC127" i="11" s="1"/>
  <c r="AM99" i="11"/>
  <c r="AL99" i="11"/>
  <c r="AK99" i="11"/>
  <c r="AJ99" i="11"/>
  <c r="AI99" i="11"/>
  <c r="AH99" i="11"/>
  <c r="AG99" i="11"/>
  <c r="AF99" i="11"/>
  <c r="AE99" i="11"/>
  <c r="AD99" i="11"/>
  <c r="AC99" i="11"/>
  <c r="AM98" i="11"/>
  <c r="AM125" i="11" s="1"/>
  <c r="AL98" i="11"/>
  <c r="AL125" i="11" s="1"/>
  <c r="AK98" i="11"/>
  <c r="AJ98" i="11"/>
  <c r="AI98" i="11"/>
  <c r="AI125" i="11" s="1"/>
  <c r="AH98" i="11"/>
  <c r="AH125" i="11" s="1"/>
  <c r="AG98" i="11"/>
  <c r="AG125" i="11" s="1"/>
  <c r="AF98" i="11"/>
  <c r="AE98" i="11"/>
  <c r="AE125" i="11" s="1"/>
  <c r="AD98" i="11"/>
  <c r="AD125" i="11" s="1"/>
  <c r="AC98" i="11"/>
  <c r="AC125" i="11" s="1"/>
  <c r="AM97" i="11"/>
  <c r="AL97" i="11"/>
  <c r="AK97" i="11"/>
  <c r="AJ97" i="11"/>
  <c r="AI97" i="11"/>
  <c r="AH97" i="11"/>
  <c r="AG97" i="11"/>
  <c r="AF97" i="11"/>
  <c r="AE97" i="11"/>
  <c r="AD97" i="11"/>
  <c r="AC97" i="11"/>
  <c r="AM96" i="11"/>
  <c r="AM123" i="11" s="1"/>
  <c r="AL96" i="11"/>
  <c r="AK96" i="11"/>
  <c r="AJ96" i="11"/>
  <c r="AI96" i="11"/>
  <c r="AI123" i="11" s="1"/>
  <c r="AH96" i="11"/>
  <c r="AG96" i="11"/>
  <c r="AF96" i="11"/>
  <c r="AE96" i="11"/>
  <c r="AE123" i="11" s="1"/>
  <c r="AD96" i="11"/>
  <c r="AD123" i="11" s="1"/>
  <c r="AC96" i="11"/>
  <c r="AC123" i="11" s="1"/>
  <c r="AM95" i="11"/>
  <c r="AM122" i="11" s="1"/>
  <c r="AL95" i="11"/>
  <c r="AL122" i="11" s="1"/>
  <c r="AK95" i="11"/>
  <c r="AK122" i="11" s="1"/>
  <c r="AJ95" i="11"/>
  <c r="AJ122" i="11" s="1"/>
  <c r="AI95" i="11"/>
  <c r="AI122" i="11" s="1"/>
  <c r="AH95" i="11"/>
  <c r="AH122" i="11" s="1"/>
  <c r="AG95" i="11"/>
  <c r="AG122" i="11" s="1"/>
  <c r="AF95" i="11"/>
  <c r="AF122" i="11" s="1"/>
  <c r="AE95" i="11"/>
  <c r="AE122" i="11" s="1"/>
  <c r="AD95" i="11"/>
  <c r="AC95" i="11"/>
  <c r="AM94" i="11"/>
  <c r="AM121" i="11" s="1"/>
  <c r="AL94" i="11"/>
  <c r="AL121" i="11" s="1"/>
  <c r="AK94" i="11"/>
  <c r="AK121" i="11" s="1"/>
  <c r="AJ94" i="11"/>
  <c r="AJ121" i="11" s="1"/>
  <c r="AI94" i="11"/>
  <c r="AI121" i="11" s="1"/>
  <c r="AH94" i="11"/>
  <c r="AH121" i="11" s="1"/>
  <c r="AG94" i="11"/>
  <c r="AG121" i="11" s="1"/>
  <c r="AF94" i="11"/>
  <c r="AF121" i="11" s="1"/>
  <c r="AE94" i="11"/>
  <c r="AE121" i="11" s="1"/>
  <c r="AD94" i="11"/>
  <c r="AD121" i="11" s="1"/>
  <c r="AC94" i="11"/>
  <c r="AC121" i="11" s="1"/>
  <c r="AM93" i="11"/>
  <c r="AM120" i="11" s="1"/>
  <c r="AL93" i="11"/>
  <c r="AL120" i="11" s="1"/>
  <c r="AK93" i="11"/>
  <c r="AK120" i="11" s="1"/>
  <c r="AJ93" i="11"/>
  <c r="AJ120" i="11" s="1"/>
  <c r="AI93" i="11"/>
  <c r="AI120" i="11" s="1"/>
  <c r="AH93" i="11"/>
  <c r="AH120" i="11" s="1"/>
  <c r="AG93" i="11"/>
  <c r="AG120" i="11" s="1"/>
  <c r="AF93" i="11"/>
  <c r="AF120" i="11" s="1"/>
  <c r="AE93" i="11"/>
  <c r="AE120" i="11" s="1"/>
  <c r="AD93" i="11"/>
  <c r="AD120" i="11" s="1"/>
  <c r="AC93" i="11"/>
  <c r="AC120" i="11" s="1"/>
  <c r="AM92" i="11"/>
  <c r="AM119" i="11" s="1"/>
  <c r="AL92" i="11"/>
  <c r="AL119" i="11" s="1"/>
  <c r="AK92" i="11"/>
  <c r="AK119" i="11" s="1"/>
  <c r="AJ92" i="11"/>
  <c r="AJ119" i="11" s="1"/>
  <c r="AI92" i="11"/>
  <c r="AI119" i="11" s="1"/>
  <c r="AH92" i="11"/>
  <c r="AH119" i="11" s="1"/>
  <c r="AG92" i="11"/>
  <c r="AG119" i="11" s="1"/>
  <c r="AF92" i="11"/>
  <c r="AF119" i="11" s="1"/>
  <c r="AE92" i="11"/>
  <c r="AE119" i="11" s="1"/>
  <c r="AD92" i="11"/>
  <c r="AD119" i="11" s="1"/>
  <c r="AC92" i="11"/>
  <c r="AC119" i="11" s="1"/>
  <c r="AM91" i="11"/>
  <c r="AM118" i="11" s="1"/>
  <c r="AL91" i="11"/>
  <c r="AL118" i="11" s="1"/>
  <c r="AK91" i="11"/>
  <c r="AK118" i="11" s="1"/>
  <c r="AJ91" i="11"/>
  <c r="AJ118" i="11" s="1"/>
  <c r="AI91" i="11"/>
  <c r="AI118" i="11" s="1"/>
  <c r="AH91" i="11"/>
  <c r="AH118" i="11" s="1"/>
  <c r="AG91" i="11"/>
  <c r="AG118" i="11" s="1"/>
  <c r="AF91" i="11"/>
  <c r="AF118" i="11" s="1"/>
  <c r="AE91" i="11"/>
  <c r="AE118" i="11" s="1"/>
  <c r="AD91" i="11"/>
  <c r="AD118" i="11" s="1"/>
  <c r="AC91" i="11"/>
  <c r="AC118" i="11" s="1"/>
  <c r="AM90" i="11"/>
  <c r="AM117" i="11" s="1"/>
  <c r="AL90" i="11"/>
  <c r="AL117" i="11" s="1"/>
  <c r="AK90" i="11"/>
  <c r="AK117" i="11" s="1"/>
  <c r="AJ90" i="11"/>
  <c r="AJ117" i="11" s="1"/>
  <c r="AI90" i="11"/>
  <c r="AI117" i="11" s="1"/>
  <c r="AH90" i="11"/>
  <c r="AH117" i="11" s="1"/>
  <c r="AG90" i="11"/>
  <c r="AG117" i="11" s="1"/>
  <c r="AF90" i="11"/>
  <c r="AF117" i="11" s="1"/>
  <c r="AE90" i="11"/>
  <c r="AE117" i="11" s="1"/>
  <c r="AD90" i="11"/>
  <c r="AD117" i="11" s="1"/>
  <c r="AC90" i="11"/>
  <c r="AC117" i="11" s="1"/>
  <c r="AM89" i="11"/>
  <c r="AM116" i="11" s="1"/>
  <c r="AL89" i="11"/>
  <c r="AL116" i="11" s="1"/>
  <c r="AK89" i="11"/>
  <c r="AK116" i="11" s="1"/>
  <c r="AJ89" i="11"/>
  <c r="AJ116" i="11" s="1"/>
  <c r="AI89" i="11"/>
  <c r="AI116" i="11" s="1"/>
  <c r="AH89" i="11"/>
  <c r="AH116" i="11" s="1"/>
  <c r="AG89" i="11"/>
  <c r="AG116" i="11" s="1"/>
  <c r="AF89" i="11"/>
  <c r="AF116" i="11" s="1"/>
  <c r="AE89" i="11"/>
  <c r="AE116" i="11" s="1"/>
  <c r="AD89" i="11"/>
  <c r="AD116" i="11" s="1"/>
  <c r="AC89" i="11"/>
  <c r="AC116" i="11" s="1"/>
  <c r="AM88" i="11"/>
  <c r="AM115" i="11" s="1"/>
  <c r="AL88" i="11"/>
  <c r="AL115" i="11" s="1"/>
  <c r="AK88" i="11"/>
  <c r="AK115" i="11" s="1"/>
  <c r="AJ88" i="11"/>
  <c r="AJ115" i="11" s="1"/>
  <c r="AI88" i="11"/>
  <c r="AI115" i="11" s="1"/>
  <c r="AH88" i="11"/>
  <c r="AH115" i="11" s="1"/>
  <c r="AG88" i="11"/>
  <c r="AG115" i="11" s="1"/>
  <c r="AF88" i="11"/>
  <c r="AF115" i="11" s="1"/>
  <c r="AE88" i="11"/>
  <c r="AE115" i="11" s="1"/>
  <c r="AD88" i="11"/>
  <c r="AD115" i="11" s="1"/>
  <c r="AC88" i="11"/>
  <c r="AC115" i="11" s="1"/>
  <c r="AM87" i="11"/>
  <c r="AM114" i="11" s="1"/>
  <c r="AL87" i="11"/>
  <c r="AL114" i="11" s="1"/>
  <c r="AK87" i="11"/>
  <c r="AK114" i="11" s="1"/>
  <c r="AJ87" i="11"/>
  <c r="AJ114" i="11" s="1"/>
  <c r="AI87" i="11"/>
  <c r="AI114" i="11" s="1"/>
  <c r="AH87" i="11"/>
  <c r="AH114" i="11" s="1"/>
  <c r="AG87" i="11"/>
  <c r="AG114" i="11" s="1"/>
  <c r="AF87" i="11"/>
  <c r="AF114" i="11" s="1"/>
  <c r="AE87" i="11"/>
  <c r="AE114" i="11" s="1"/>
  <c r="AD87" i="11"/>
  <c r="AD114" i="11" s="1"/>
  <c r="AC87" i="11"/>
  <c r="AC114" i="11" s="1"/>
  <c r="AM86" i="11"/>
  <c r="AM113" i="11" s="1"/>
  <c r="AL86" i="11"/>
  <c r="AL113" i="11" s="1"/>
  <c r="AK86" i="11"/>
  <c r="AK113" i="11" s="1"/>
  <c r="AJ86" i="11"/>
  <c r="AJ113" i="11" s="1"/>
  <c r="AI86" i="11"/>
  <c r="AI113" i="11" s="1"/>
  <c r="AH86" i="11"/>
  <c r="AH113" i="11" s="1"/>
  <c r="AG86" i="11"/>
  <c r="AG113" i="11" s="1"/>
  <c r="AF86" i="11"/>
  <c r="AF113" i="11" s="1"/>
  <c r="AE86" i="11"/>
  <c r="AE113" i="11" s="1"/>
  <c r="AD86" i="11"/>
  <c r="AD113" i="11" s="1"/>
  <c r="AC86" i="11"/>
  <c r="AC113" i="11" s="1"/>
  <c r="AM85" i="11"/>
  <c r="AL85" i="11"/>
  <c r="AK85" i="11"/>
  <c r="AJ85" i="11"/>
  <c r="AI85" i="11"/>
  <c r="AH85" i="11"/>
  <c r="AG85" i="11"/>
  <c r="AF85" i="11"/>
  <c r="AE85" i="11"/>
  <c r="AE112" i="11" s="1"/>
  <c r="AD85" i="11"/>
  <c r="AD112" i="11" s="1"/>
  <c r="AC85" i="11"/>
  <c r="AC112" i="11" s="1"/>
  <c r="AI123" i="10"/>
  <c r="AJ124" i="10"/>
  <c r="AC86" i="10"/>
  <c r="AC113" i="10" s="1"/>
  <c r="AD86" i="10"/>
  <c r="AD113" i="10" s="1"/>
  <c r="AE86" i="10"/>
  <c r="AF86" i="10"/>
  <c r="AF113" i="10" s="1"/>
  <c r="AG86" i="10"/>
  <c r="AG113" i="10" s="1"/>
  <c r="AH86" i="10"/>
  <c r="AH113" i="10" s="1"/>
  <c r="AI86" i="10"/>
  <c r="AI113" i="10" s="1"/>
  <c r="AJ86" i="10"/>
  <c r="AJ113" i="10" s="1"/>
  <c r="AK86" i="10"/>
  <c r="AK113" i="10" s="1"/>
  <c r="AL86" i="10"/>
  <c r="AL113" i="10" s="1"/>
  <c r="AM86" i="10"/>
  <c r="AM113" i="10" s="1"/>
  <c r="AC87" i="10"/>
  <c r="AC114" i="10" s="1"/>
  <c r="AD87" i="10"/>
  <c r="AE87" i="10"/>
  <c r="AE114" i="10" s="1"/>
  <c r="AF87" i="10"/>
  <c r="AG87" i="10"/>
  <c r="AG114" i="10" s="1"/>
  <c r="AH87" i="10"/>
  <c r="AH114" i="10" s="1"/>
  <c r="AI87" i="10"/>
  <c r="AI114" i="10" s="1"/>
  <c r="AJ87" i="10"/>
  <c r="AJ114" i="10" s="1"/>
  <c r="AK87" i="10"/>
  <c r="AK114" i="10" s="1"/>
  <c r="AL87" i="10"/>
  <c r="AL114" i="10" s="1"/>
  <c r="AM87" i="10"/>
  <c r="AM114" i="10" s="1"/>
  <c r="AC88" i="10"/>
  <c r="AC115" i="10" s="1"/>
  <c r="AD88" i="10"/>
  <c r="AD115" i="10" s="1"/>
  <c r="AE88" i="10"/>
  <c r="AE115" i="10" s="1"/>
  <c r="AF88" i="10"/>
  <c r="AF115" i="10" s="1"/>
  <c r="AG88" i="10"/>
  <c r="AG115" i="10" s="1"/>
  <c r="AH88" i="10"/>
  <c r="AH115" i="10" s="1"/>
  <c r="AI88" i="10"/>
  <c r="AI115" i="10" s="1"/>
  <c r="AJ88" i="10"/>
  <c r="AJ115" i="10" s="1"/>
  <c r="AK88" i="10"/>
  <c r="AK115" i="10" s="1"/>
  <c r="AL88" i="10"/>
  <c r="AL115" i="10" s="1"/>
  <c r="AM88" i="10"/>
  <c r="AM115" i="10" s="1"/>
  <c r="AC89" i="10"/>
  <c r="AC116" i="10" s="1"/>
  <c r="AD89" i="10"/>
  <c r="AD116" i="10" s="1"/>
  <c r="AE89" i="10"/>
  <c r="AE116" i="10" s="1"/>
  <c r="AF89" i="10"/>
  <c r="AF116" i="10" s="1"/>
  <c r="AG89" i="10"/>
  <c r="AG116" i="10" s="1"/>
  <c r="AH89" i="10"/>
  <c r="AH116" i="10" s="1"/>
  <c r="AI89" i="10"/>
  <c r="AI116" i="10" s="1"/>
  <c r="AJ89" i="10"/>
  <c r="AJ116" i="10" s="1"/>
  <c r="AK89" i="10"/>
  <c r="AK116" i="10" s="1"/>
  <c r="AL89" i="10"/>
  <c r="AL116" i="10" s="1"/>
  <c r="AM89" i="10"/>
  <c r="AM116" i="10" s="1"/>
  <c r="AC90" i="10"/>
  <c r="AC117" i="10" s="1"/>
  <c r="AD90" i="10"/>
  <c r="AD117" i="10" s="1"/>
  <c r="AE90" i="10"/>
  <c r="AE117" i="10" s="1"/>
  <c r="AF90" i="10"/>
  <c r="AF117" i="10" s="1"/>
  <c r="AG90" i="10"/>
  <c r="AG117" i="10" s="1"/>
  <c r="AH90" i="10"/>
  <c r="AH117" i="10" s="1"/>
  <c r="AI90" i="10"/>
  <c r="AI117" i="10" s="1"/>
  <c r="AJ90" i="10"/>
  <c r="AJ117" i="10" s="1"/>
  <c r="AK90" i="10"/>
  <c r="AK117" i="10" s="1"/>
  <c r="AL90" i="10"/>
  <c r="AL117" i="10" s="1"/>
  <c r="AM90" i="10"/>
  <c r="AM117" i="10" s="1"/>
  <c r="AC91" i="10"/>
  <c r="AC118" i="10" s="1"/>
  <c r="AD91" i="10"/>
  <c r="AD118" i="10" s="1"/>
  <c r="AE91" i="10"/>
  <c r="AE118" i="10" s="1"/>
  <c r="AF91" i="10"/>
  <c r="AF118" i="10" s="1"/>
  <c r="AG91" i="10"/>
  <c r="AG118" i="10" s="1"/>
  <c r="AH91" i="10"/>
  <c r="AH118" i="10" s="1"/>
  <c r="AI91" i="10"/>
  <c r="AI118" i="10" s="1"/>
  <c r="AJ91" i="10"/>
  <c r="AJ118" i="10" s="1"/>
  <c r="AK91" i="10"/>
  <c r="AK118" i="10" s="1"/>
  <c r="AL91" i="10"/>
  <c r="AL118" i="10" s="1"/>
  <c r="AM91" i="10"/>
  <c r="AM118" i="10" s="1"/>
  <c r="AC92" i="10"/>
  <c r="AC119" i="10" s="1"/>
  <c r="AD92" i="10"/>
  <c r="AD119" i="10" s="1"/>
  <c r="AE92" i="10"/>
  <c r="AE119" i="10" s="1"/>
  <c r="AF92" i="10"/>
  <c r="AF119" i="10" s="1"/>
  <c r="AG92" i="10"/>
  <c r="AG119" i="10" s="1"/>
  <c r="AH92" i="10"/>
  <c r="AH119" i="10" s="1"/>
  <c r="AI92" i="10"/>
  <c r="AI119" i="10" s="1"/>
  <c r="AJ92" i="10"/>
  <c r="AJ119" i="10" s="1"/>
  <c r="AK92" i="10"/>
  <c r="AK119" i="10" s="1"/>
  <c r="AL92" i="10"/>
  <c r="AL119" i="10" s="1"/>
  <c r="AM92" i="10"/>
  <c r="AM119" i="10" s="1"/>
  <c r="AC93" i="10"/>
  <c r="AC120" i="10" s="1"/>
  <c r="AD93" i="10"/>
  <c r="AD120" i="10" s="1"/>
  <c r="AE93" i="10"/>
  <c r="AE120" i="10" s="1"/>
  <c r="AF93" i="10"/>
  <c r="AF120" i="10" s="1"/>
  <c r="AG93" i="10"/>
  <c r="AG120" i="10" s="1"/>
  <c r="AH93" i="10"/>
  <c r="AH120" i="10" s="1"/>
  <c r="AI93" i="10"/>
  <c r="AI120" i="10" s="1"/>
  <c r="AJ93" i="10"/>
  <c r="AJ120" i="10" s="1"/>
  <c r="AK93" i="10"/>
  <c r="AK120" i="10" s="1"/>
  <c r="AL93" i="10"/>
  <c r="AL120" i="10" s="1"/>
  <c r="AM93" i="10"/>
  <c r="AM120" i="10" s="1"/>
  <c r="AC94" i="10"/>
  <c r="AC121" i="10" s="1"/>
  <c r="AD94" i="10"/>
  <c r="AD121" i="10" s="1"/>
  <c r="AE94" i="10"/>
  <c r="AE121" i="10" s="1"/>
  <c r="AF94" i="10"/>
  <c r="AF121" i="10" s="1"/>
  <c r="AG94" i="10"/>
  <c r="AG121" i="10" s="1"/>
  <c r="AH94" i="10"/>
  <c r="AH121" i="10" s="1"/>
  <c r="AI94" i="10"/>
  <c r="AI121" i="10" s="1"/>
  <c r="AJ94" i="10"/>
  <c r="AK94" i="10"/>
  <c r="AK121" i="10" s="1"/>
  <c r="AL94" i="10"/>
  <c r="AL121" i="10" s="1"/>
  <c r="AM94" i="10"/>
  <c r="AM121" i="10" s="1"/>
  <c r="AC95" i="10"/>
  <c r="AC122" i="10" s="1"/>
  <c r="AD95" i="10"/>
  <c r="AE95" i="10"/>
  <c r="AE122" i="10" s="1"/>
  <c r="AF95" i="10"/>
  <c r="AF122" i="10" s="1"/>
  <c r="AG95" i="10"/>
  <c r="AG122" i="10" s="1"/>
  <c r="AH95" i="10"/>
  <c r="AH122" i="10" s="1"/>
  <c r="AI95" i="10"/>
  <c r="AI122" i="10" s="1"/>
  <c r="AJ95" i="10"/>
  <c r="AJ122" i="10" s="1"/>
  <c r="AK95" i="10"/>
  <c r="AK122" i="10" s="1"/>
  <c r="AL95" i="10"/>
  <c r="AL122" i="10" s="1"/>
  <c r="AM95" i="10"/>
  <c r="AM122" i="10" s="1"/>
  <c r="AC96" i="10"/>
  <c r="AC123" i="10" s="1"/>
  <c r="AD96" i="10"/>
  <c r="AD123" i="10" s="1"/>
  <c r="AE96" i="10"/>
  <c r="AE123" i="10" s="1"/>
  <c r="AF96" i="10"/>
  <c r="AG96" i="10"/>
  <c r="AH96" i="10"/>
  <c r="AI96" i="10"/>
  <c r="AJ96" i="10"/>
  <c r="AK96" i="10"/>
  <c r="AL96" i="10"/>
  <c r="AM96" i="10"/>
  <c r="AM123" i="10" s="1"/>
  <c r="AC97" i="10"/>
  <c r="AC124" i="10" s="1"/>
  <c r="AD97" i="10"/>
  <c r="AE97" i="10"/>
  <c r="AF97" i="10"/>
  <c r="AF124" i="10" s="1"/>
  <c r="AG97" i="10"/>
  <c r="AH97" i="10"/>
  <c r="AI97" i="10"/>
  <c r="AJ97" i="10"/>
  <c r="AK97" i="10"/>
  <c r="AK124" i="10" s="1"/>
  <c r="AL97" i="10"/>
  <c r="AL124" i="10" s="1"/>
  <c r="AM97" i="10"/>
  <c r="AM124" i="10" s="1"/>
  <c r="AC98" i="10"/>
  <c r="AC125" i="10" s="1"/>
  <c r="AD98" i="10"/>
  <c r="AD125" i="10" s="1"/>
  <c r="AE98" i="10"/>
  <c r="AE125" i="10" s="1"/>
  <c r="AF98" i="10"/>
  <c r="AF125" i="10" s="1"/>
  <c r="AG98" i="10"/>
  <c r="AG125" i="10" s="1"/>
  <c r="AH98" i="10"/>
  <c r="AH125" i="10" s="1"/>
  <c r="AI98" i="10"/>
  <c r="AJ98" i="10"/>
  <c r="AK98" i="10"/>
  <c r="AK125" i="10" s="1"/>
  <c r="AL98" i="10"/>
  <c r="AL125" i="10" s="1"/>
  <c r="AM98" i="10"/>
  <c r="AC99" i="10"/>
  <c r="AC126" i="10" s="1"/>
  <c r="AD99" i="10"/>
  <c r="AD126" i="10" s="1"/>
  <c r="AE99" i="10"/>
  <c r="AE126" i="10" s="1"/>
  <c r="AF99" i="10"/>
  <c r="AF126" i="10" s="1"/>
  <c r="AG99" i="10"/>
  <c r="AG126" i="10" s="1"/>
  <c r="AH99" i="10"/>
  <c r="AH126" i="10" s="1"/>
  <c r="AI99" i="10"/>
  <c r="AI126" i="10" s="1"/>
  <c r="AJ99" i="10"/>
  <c r="AJ126" i="10" s="1"/>
  <c r="AK99" i="10"/>
  <c r="AK126" i="10" s="1"/>
  <c r="AL99" i="10"/>
  <c r="AL126" i="10" s="1"/>
  <c r="AM99" i="10"/>
  <c r="AM126" i="10" s="1"/>
  <c r="AC100" i="10"/>
  <c r="AC127" i="10" s="1"/>
  <c r="AD100" i="10"/>
  <c r="AD127" i="10" s="1"/>
  <c r="AE100" i="10"/>
  <c r="AE127" i="10" s="1"/>
  <c r="AF100" i="10"/>
  <c r="AF127" i="10" s="1"/>
  <c r="AG100" i="10"/>
  <c r="AG127" i="10" s="1"/>
  <c r="AH100" i="10"/>
  <c r="AH127" i="10" s="1"/>
  <c r="AI100" i="10"/>
  <c r="AI127" i="10" s="1"/>
  <c r="AJ100" i="10"/>
  <c r="AJ127" i="10" s="1"/>
  <c r="AK100" i="10"/>
  <c r="AK127" i="10" s="1"/>
  <c r="AL100" i="10"/>
  <c r="AL127" i="10" s="1"/>
  <c r="AM100" i="10"/>
  <c r="AM127" i="10" s="1"/>
  <c r="AC101" i="10"/>
  <c r="AC128" i="10" s="1"/>
  <c r="AD101" i="10"/>
  <c r="AD128" i="10" s="1"/>
  <c r="AE101" i="10"/>
  <c r="AE128" i="10" s="1"/>
  <c r="AF101" i="10"/>
  <c r="AF128" i="10" s="1"/>
  <c r="AG101" i="10"/>
  <c r="AG128" i="10" s="1"/>
  <c r="AH101" i="10"/>
  <c r="AH128" i="10" s="1"/>
  <c r="AI101" i="10"/>
  <c r="AI128" i="10" s="1"/>
  <c r="AJ101" i="10"/>
  <c r="AJ128" i="10" s="1"/>
  <c r="AK101" i="10"/>
  <c r="AK128" i="10" s="1"/>
  <c r="AL101" i="10"/>
  <c r="AL128" i="10" s="1"/>
  <c r="AM101" i="10"/>
  <c r="AM128" i="10" s="1"/>
  <c r="AC102" i="10"/>
  <c r="AC129" i="10" s="1"/>
  <c r="AD102" i="10"/>
  <c r="AD129" i="10" s="1"/>
  <c r="AE102" i="10"/>
  <c r="AE129" i="10" s="1"/>
  <c r="AF102" i="10"/>
  <c r="AF129" i="10" s="1"/>
  <c r="AG102" i="10"/>
  <c r="AG129" i="10" s="1"/>
  <c r="AH102" i="10"/>
  <c r="AH129" i="10" s="1"/>
  <c r="AI102" i="10"/>
  <c r="AI129" i="10" s="1"/>
  <c r="AJ102" i="10"/>
  <c r="AJ129" i="10" s="1"/>
  <c r="AK102" i="10"/>
  <c r="AK129" i="10" s="1"/>
  <c r="AL102" i="10"/>
  <c r="AL129" i="10" s="1"/>
  <c r="AM102" i="10"/>
  <c r="AM129" i="10" s="1"/>
  <c r="AC103" i="10"/>
  <c r="AC130" i="10" s="1"/>
  <c r="AD103" i="10"/>
  <c r="AD130" i="10" s="1"/>
  <c r="AE103" i="10"/>
  <c r="AE130" i="10" s="1"/>
  <c r="AF103" i="10"/>
  <c r="AF130" i="10" s="1"/>
  <c r="AG103" i="10"/>
  <c r="AG130" i="10" s="1"/>
  <c r="AH103" i="10"/>
  <c r="AH130" i="10" s="1"/>
  <c r="AI103" i="10"/>
  <c r="AI130" i="10" s="1"/>
  <c r="AJ103" i="10"/>
  <c r="AJ130" i="10" s="1"/>
  <c r="AK103" i="10"/>
  <c r="AK130" i="10" s="1"/>
  <c r="AL103" i="10"/>
  <c r="AL130" i="10" s="1"/>
  <c r="AM103" i="10"/>
  <c r="AM130" i="10" s="1"/>
  <c r="AC104" i="10"/>
  <c r="AC131" i="10" s="1"/>
  <c r="AD104" i="10"/>
  <c r="AD131" i="10" s="1"/>
  <c r="AE104" i="10"/>
  <c r="AE131" i="10" s="1"/>
  <c r="AF104" i="10"/>
  <c r="AF131" i="10" s="1"/>
  <c r="AG104" i="10"/>
  <c r="AG131" i="10" s="1"/>
  <c r="AH104" i="10"/>
  <c r="AH131" i="10" s="1"/>
  <c r="AI104" i="10"/>
  <c r="AI131" i="10" s="1"/>
  <c r="AJ104" i="10"/>
  <c r="AJ131" i="10" s="1"/>
  <c r="AK104" i="10"/>
  <c r="AK131" i="10" s="1"/>
  <c r="AL104" i="10"/>
  <c r="AL131" i="10" s="1"/>
  <c r="AM104" i="10"/>
  <c r="AM131" i="10" s="1"/>
  <c r="AC105" i="10"/>
  <c r="AC132" i="10" s="1"/>
  <c r="AD105" i="10"/>
  <c r="AD132" i="10" s="1"/>
  <c r="AE105" i="10"/>
  <c r="AE132" i="10" s="1"/>
  <c r="AF105" i="10"/>
  <c r="AF132" i="10" s="1"/>
  <c r="AG105" i="10"/>
  <c r="AG132" i="10" s="1"/>
  <c r="AH105" i="10"/>
  <c r="AH132" i="10" s="1"/>
  <c r="AI105" i="10"/>
  <c r="AI132" i="10" s="1"/>
  <c r="AJ105" i="10"/>
  <c r="AJ132" i="10" s="1"/>
  <c r="AK105" i="10"/>
  <c r="AK132" i="10" s="1"/>
  <c r="AL105" i="10"/>
  <c r="AL132" i="10" s="1"/>
  <c r="AM105" i="10"/>
  <c r="AM132" i="10" s="1"/>
  <c r="AC106" i="10"/>
  <c r="AC133" i="10" s="1"/>
  <c r="AD106" i="10"/>
  <c r="AD133" i="10" s="1"/>
  <c r="AE106" i="10"/>
  <c r="AE133" i="10" s="1"/>
  <c r="AF106" i="10"/>
  <c r="AF133" i="10" s="1"/>
  <c r="AG106" i="10"/>
  <c r="AH106" i="10"/>
  <c r="AH133" i="10" s="1"/>
  <c r="AI106" i="10"/>
  <c r="AI133" i="10" s="1"/>
  <c r="AJ106" i="10"/>
  <c r="AJ133" i="10" s="1"/>
  <c r="AK106" i="10"/>
  <c r="AK133" i="10" s="1"/>
  <c r="AL106" i="10"/>
  <c r="AM106" i="10"/>
  <c r="AM133" i="10" s="1"/>
  <c r="AD85" i="10"/>
  <c r="AD112" i="10" s="1"/>
  <c r="AE85" i="10"/>
  <c r="AE112" i="10" s="1"/>
  <c r="AF85" i="10"/>
  <c r="AF112" i="10" s="1"/>
  <c r="AG85" i="10"/>
  <c r="AG112" i="10" s="1"/>
  <c r="AH85" i="10"/>
  <c r="AH112" i="10" s="1"/>
  <c r="AI85" i="10"/>
  <c r="AI112" i="10" s="1"/>
  <c r="AJ85" i="10"/>
  <c r="AJ112" i="10" s="1"/>
  <c r="AK85" i="10"/>
  <c r="AK112" i="10" s="1"/>
  <c r="AL85" i="10"/>
  <c r="AL112" i="10" s="1"/>
  <c r="AM85" i="10"/>
  <c r="AM112" i="10" s="1"/>
  <c r="AC85" i="10"/>
  <c r="AC112" i="10" s="1"/>
  <c r="M133" i="11"/>
  <c r="L133" i="11"/>
  <c r="K133" i="11"/>
  <c r="X133" i="11" s="1"/>
  <c r="J133" i="11"/>
  <c r="W133" i="11" s="1"/>
  <c r="I133" i="11"/>
  <c r="V133" i="11" s="1"/>
  <c r="H133" i="11"/>
  <c r="U133" i="11" s="1"/>
  <c r="G133" i="11"/>
  <c r="F133" i="11"/>
  <c r="S133" i="11" s="1"/>
  <c r="E133" i="11"/>
  <c r="R133" i="11" s="1"/>
  <c r="D133" i="11"/>
  <c r="Q133" i="11" s="1"/>
  <c r="C133" i="11"/>
  <c r="P133" i="11" s="1"/>
  <c r="M132" i="11"/>
  <c r="Z132" i="11" s="1"/>
  <c r="L132" i="11"/>
  <c r="Y132" i="11" s="1"/>
  <c r="K132" i="11"/>
  <c r="X132" i="11" s="1"/>
  <c r="J132" i="11"/>
  <c r="W132" i="11" s="1"/>
  <c r="I132" i="11"/>
  <c r="V132" i="11" s="1"/>
  <c r="H132" i="11"/>
  <c r="U132" i="11" s="1"/>
  <c r="G132" i="11"/>
  <c r="T132" i="11" s="1"/>
  <c r="F132" i="11"/>
  <c r="S132" i="11" s="1"/>
  <c r="E132" i="11"/>
  <c r="R132" i="11" s="1"/>
  <c r="D132" i="11"/>
  <c r="Q132" i="11" s="1"/>
  <c r="C132" i="11"/>
  <c r="P132" i="11" s="1"/>
  <c r="M131" i="11"/>
  <c r="Z131" i="11" s="1"/>
  <c r="L131" i="11"/>
  <c r="Y131" i="11" s="1"/>
  <c r="K131" i="11"/>
  <c r="X131" i="11" s="1"/>
  <c r="J131" i="11"/>
  <c r="W131" i="11" s="1"/>
  <c r="I131" i="11"/>
  <c r="V131" i="11" s="1"/>
  <c r="H131" i="11"/>
  <c r="U131" i="11" s="1"/>
  <c r="G131" i="11"/>
  <c r="T131" i="11" s="1"/>
  <c r="F131" i="11"/>
  <c r="S131" i="11" s="1"/>
  <c r="E131" i="11"/>
  <c r="R131" i="11" s="1"/>
  <c r="D131" i="11"/>
  <c r="Q131" i="11" s="1"/>
  <c r="C131" i="11"/>
  <c r="P131" i="11" s="1"/>
  <c r="M130" i="11"/>
  <c r="Z130" i="11" s="1"/>
  <c r="L130" i="11"/>
  <c r="Y130" i="11" s="1"/>
  <c r="K130" i="11"/>
  <c r="X130" i="11" s="1"/>
  <c r="J130" i="11"/>
  <c r="W130" i="11" s="1"/>
  <c r="I130" i="11"/>
  <c r="V130" i="11" s="1"/>
  <c r="H130" i="11"/>
  <c r="U130" i="11" s="1"/>
  <c r="G130" i="11"/>
  <c r="T130" i="11" s="1"/>
  <c r="F130" i="11"/>
  <c r="S130" i="11" s="1"/>
  <c r="E130" i="11"/>
  <c r="R130" i="11" s="1"/>
  <c r="D130" i="11"/>
  <c r="Q130" i="11" s="1"/>
  <c r="C130" i="11"/>
  <c r="P130" i="11" s="1"/>
  <c r="U129" i="11"/>
  <c r="M129" i="11"/>
  <c r="Z129" i="11" s="1"/>
  <c r="L129" i="11"/>
  <c r="Y129" i="11" s="1"/>
  <c r="K129" i="11"/>
  <c r="X129" i="11" s="1"/>
  <c r="J129" i="11"/>
  <c r="W129" i="11" s="1"/>
  <c r="I129" i="11"/>
  <c r="V129" i="11" s="1"/>
  <c r="H129" i="11"/>
  <c r="G129" i="11"/>
  <c r="T129" i="11" s="1"/>
  <c r="F129" i="11"/>
  <c r="S129" i="11" s="1"/>
  <c r="E129" i="11"/>
  <c r="R129" i="11" s="1"/>
  <c r="D129" i="11"/>
  <c r="Q129" i="11" s="1"/>
  <c r="C129" i="11"/>
  <c r="P129" i="11" s="1"/>
  <c r="M128" i="11"/>
  <c r="Z128" i="11" s="1"/>
  <c r="L128" i="11"/>
  <c r="Y128" i="11" s="1"/>
  <c r="K128" i="11"/>
  <c r="X128" i="11" s="1"/>
  <c r="J128" i="11"/>
  <c r="W128" i="11" s="1"/>
  <c r="I128" i="11"/>
  <c r="V128" i="11" s="1"/>
  <c r="H128" i="11"/>
  <c r="U128" i="11" s="1"/>
  <c r="G128" i="11"/>
  <c r="T128" i="11" s="1"/>
  <c r="F128" i="11"/>
  <c r="S128" i="11" s="1"/>
  <c r="E128" i="11"/>
  <c r="R128" i="11" s="1"/>
  <c r="D128" i="11"/>
  <c r="Q128" i="11" s="1"/>
  <c r="C128" i="11"/>
  <c r="P128" i="11" s="1"/>
  <c r="M127" i="11"/>
  <c r="Z127" i="11" s="1"/>
  <c r="L127" i="11"/>
  <c r="Y127" i="11" s="1"/>
  <c r="K127" i="11"/>
  <c r="X127" i="11" s="1"/>
  <c r="J127" i="11"/>
  <c r="W127" i="11" s="1"/>
  <c r="I127" i="11"/>
  <c r="V127" i="11" s="1"/>
  <c r="H127" i="11"/>
  <c r="U127" i="11" s="1"/>
  <c r="G127" i="11"/>
  <c r="T127" i="11" s="1"/>
  <c r="F127" i="11"/>
  <c r="S127" i="11" s="1"/>
  <c r="E127" i="11"/>
  <c r="R127" i="11" s="1"/>
  <c r="D127" i="11"/>
  <c r="Q127" i="11" s="1"/>
  <c r="C127" i="11"/>
  <c r="P127" i="11" s="1"/>
  <c r="M126" i="11"/>
  <c r="L126" i="11"/>
  <c r="K126" i="11"/>
  <c r="J126" i="11"/>
  <c r="I126" i="11"/>
  <c r="H126" i="11"/>
  <c r="G126" i="11"/>
  <c r="F126" i="11"/>
  <c r="E126" i="11"/>
  <c r="D126" i="11"/>
  <c r="C126" i="11"/>
  <c r="M125" i="11"/>
  <c r="Z125" i="11" s="1"/>
  <c r="L125" i="11"/>
  <c r="Y125" i="11" s="1"/>
  <c r="K125" i="11"/>
  <c r="J125" i="11"/>
  <c r="I125" i="11"/>
  <c r="V125" i="11" s="1"/>
  <c r="H125" i="11"/>
  <c r="U125" i="11" s="1"/>
  <c r="G125" i="11"/>
  <c r="T125" i="11" s="1"/>
  <c r="F125" i="11"/>
  <c r="E125" i="11"/>
  <c r="R125" i="11" s="1"/>
  <c r="D125" i="11"/>
  <c r="Q125" i="11" s="1"/>
  <c r="C125" i="11"/>
  <c r="P125" i="11" s="1"/>
  <c r="M124" i="11"/>
  <c r="L124" i="11"/>
  <c r="K124" i="11"/>
  <c r="J124" i="11"/>
  <c r="I124" i="11"/>
  <c r="H124" i="11"/>
  <c r="G124" i="11"/>
  <c r="F124" i="11"/>
  <c r="E124" i="11"/>
  <c r="D124" i="11"/>
  <c r="C124" i="11"/>
  <c r="M123" i="11"/>
  <c r="Z123" i="11" s="1"/>
  <c r="L123" i="11"/>
  <c r="K123" i="11"/>
  <c r="J123" i="11"/>
  <c r="I123" i="11"/>
  <c r="V123" i="11" s="1"/>
  <c r="H123" i="11"/>
  <c r="G123" i="11"/>
  <c r="F123" i="11"/>
  <c r="E123" i="11"/>
  <c r="R123" i="11" s="1"/>
  <c r="D123" i="11"/>
  <c r="Q123" i="11" s="1"/>
  <c r="C123" i="11"/>
  <c r="P123" i="11" s="1"/>
  <c r="M122" i="11"/>
  <c r="Z122" i="11" s="1"/>
  <c r="L122" i="11"/>
  <c r="Y122" i="11" s="1"/>
  <c r="K122" i="11"/>
  <c r="X122" i="11" s="1"/>
  <c r="J122" i="11"/>
  <c r="W122" i="11" s="1"/>
  <c r="I122" i="11"/>
  <c r="V122" i="11" s="1"/>
  <c r="H122" i="11"/>
  <c r="U122" i="11" s="1"/>
  <c r="G122" i="11"/>
  <c r="T122" i="11" s="1"/>
  <c r="F122" i="11"/>
  <c r="S122" i="11" s="1"/>
  <c r="E122" i="11"/>
  <c r="R122" i="11" s="1"/>
  <c r="D122" i="11"/>
  <c r="C122" i="11"/>
  <c r="P122" i="11" s="1"/>
  <c r="M121" i="11"/>
  <c r="Z121" i="11" s="1"/>
  <c r="L121" i="11"/>
  <c r="Y121" i="11" s="1"/>
  <c r="K121" i="11"/>
  <c r="X121" i="11" s="1"/>
  <c r="J121" i="11"/>
  <c r="W121" i="11" s="1"/>
  <c r="I121" i="11"/>
  <c r="V121" i="11" s="1"/>
  <c r="H121" i="11"/>
  <c r="U121" i="11" s="1"/>
  <c r="G121" i="11"/>
  <c r="T121" i="11" s="1"/>
  <c r="F121" i="11"/>
  <c r="S121" i="11" s="1"/>
  <c r="E121" i="11"/>
  <c r="R121" i="11" s="1"/>
  <c r="D121" i="11"/>
  <c r="Q121" i="11" s="1"/>
  <c r="C121" i="11"/>
  <c r="P121" i="11" s="1"/>
  <c r="M120" i="11"/>
  <c r="Z120" i="11" s="1"/>
  <c r="L120" i="11"/>
  <c r="Y120" i="11" s="1"/>
  <c r="K120" i="11"/>
  <c r="X120" i="11" s="1"/>
  <c r="J120" i="11"/>
  <c r="W120" i="11" s="1"/>
  <c r="I120" i="11"/>
  <c r="V120" i="11" s="1"/>
  <c r="H120" i="11"/>
  <c r="U120" i="11" s="1"/>
  <c r="G120" i="11"/>
  <c r="T120" i="11" s="1"/>
  <c r="F120" i="11"/>
  <c r="S120" i="11" s="1"/>
  <c r="E120" i="11"/>
  <c r="R120" i="11" s="1"/>
  <c r="D120" i="11"/>
  <c r="Q120" i="11" s="1"/>
  <c r="C120" i="11"/>
  <c r="P120" i="11" s="1"/>
  <c r="M119" i="11"/>
  <c r="Z119" i="11" s="1"/>
  <c r="L119" i="11"/>
  <c r="Y119" i="11" s="1"/>
  <c r="K119" i="11"/>
  <c r="X119" i="11" s="1"/>
  <c r="J119" i="11"/>
  <c r="W119" i="11" s="1"/>
  <c r="I119" i="11"/>
  <c r="V119" i="11" s="1"/>
  <c r="H119" i="11"/>
  <c r="U119" i="11" s="1"/>
  <c r="G119" i="11"/>
  <c r="T119" i="11" s="1"/>
  <c r="F119" i="11"/>
  <c r="S119" i="11" s="1"/>
  <c r="E119" i="11"/>
  <c r="R119" i="11" s="1"/>
  <c r="D119" i="11"/>
  <c r="Q119" i="11" s="1"/>
  <c r="C119" i="11"/>
  <c r="P119" i="11" s="1"/>
  <c r="M118" i="11"/>
  <c r="Z118" i="11" s="1"/>
  <c r="L118" i="11"/>
  <c r="Y118" i="11" s="1"/>
  <c r="K118" i="11"/>
  <c r="X118" i="11" s="1"/>
  <c r="J118" i="11"/>
  <c r="W118" i="11" s="1"/>
  <c r="I118" i="11"/>
  <c r="V118" i="11" s="1"/>
  <c r="H118" i="11"/>
  <c r="U118" i="11" s="1"/>
  <c r="G118" i="11"/>
  <c r="T118" i="11" s="1"/>
  <c r="F118" i="11"/>
  <c r="S118" i="11" s="1"/>
  <c r="E118" i="11"/>
  <c r="R118" i="11" s="1"/>
  <c r="D118" i="11"/>
  <c r="Q118" i="11" s="1"/>
  <c r="C118" i="11"/>
  <c r="P118" i="11" s="1"/>
  <c r="W117" i="11"/>
  <c r="M117" i="11"/>
  <c r="Z117" i="11" s="1"/>
  <c r="L117" i="11"/>
  <c r="Y117" i="11" s="1"/>
  <c r="K117" i="11"/>
  <c r="X117" i="11" s="1"/>
  <c r="J117" i="11"/>
  <c r="I117" i="11"/>
  <c r="V117" i="11" s="1"/>
  <c r="H117" i="11"/>
  <c r="U117" i="11" s="1"/>
  <c r="G117" i="11"/>
  <c r="T117" i="11" s="1"/>
  <c r="F117" i="11"/>
  <c r="S117" i="11" s="1"/>
  <c r="E117" i="11"/>
  <c r="R117" i="11" s="1"/>
  <c r="D117" i="11"/>
  <c r="Q117" i="11" s="1"/>
  <c r="C117" i="11"/>
  <c r="P117" i="11" s="1"/>
  <c r="M116" i="11"/>
  <c r="Z116" i="11" s="1"/>
  <c r="L116" i="11"/>
  <c r="Y116" i="11" s="1"/>
  <c r="K116" i="11"/>
  <c r="X116" i="11" s="1"/>
  <c r="J116" i="11"/>
  <c r="W116" i="11" s="1"/>
  <c r="I116" i="11"/>
  <c r="V116" i="11" s="1"/>
  <c r="H116" i="11"/>
  <c r="U116" i="11" s="1"/>
  <c r="G116" i="11"/>
  <c r="T116" i="11" s="1"/>
  <c r="F116" i="11"/>
  <c r="S116" i="11" s="1"/>
  <c r="E116" i="11"/>
  <c r="R116" i="11" s="1"/>
  <c r="D116" i="11"/>
  <c r="Q116" i="11" s="1"/>
  <c r="C116" i="11"/>
  <c r="M115" i="11"/>
  <c r="Z115" i="11" s="1"/>
  <c r="L115" i="11"/>
  <c r="Y115" i="11" s="1"/>
  <c r="K115" i="11"/>
  <c r="X115" i="11" s="1"/>
  <c r="J115" i="11"/>
  <c r="W115" i="11" s="1"/>
  <c r="I115" i="11"/>
  <c r="V115" i="11" s="1"/>
  <c r="H115" i="11"/>
  <c r="U115" i="11" s="1"/>
  <c r="G115" i="11"/>
  <c r="T115" i="11" s="1"/>
  <c r="F115" i="11"/>
  <c r="S115" i="11" s="1"/>
  <c r="E115" i="11"/>
  <c r="R115" i="11" s="1"/>
  <c r="D115" i="11"/>
  <c r="Q115" i="11" s="1"/>
  <c r="C115" i="11"/>
  <c r="P115" i="11" s="1"/>
  <c r="M114" i="11"/>
  <c r="Z114" i="11" s="1"/>
  <c r="L114" i="11"/>
  <c r="Y114" i="11" s="1"/>
  <c r="K114" i="11"/>
  <c r="X114" i="11" s="1"/>
  <c r="J114" i="11"/>
  <c r="W114" i="11" s="1"/>
  <c r="I114" i="11"/>
  <c r="V114" i="11" s="1"/>
  <c r="H114" i="11"/>
  <c r="U114" i="11" s="1"/>
  <c r="G114" i="11"/>
  <c r="T114" i="11" s="1"/>
  <c r="F114" i="11"/>
  <c r="S114" i="11" s="1"/>
  <c r="E114" i="11"/>
  <c r="R114" i="11" s="1"/>
  <c r="D114" i="11"/>
  <c r="Q114" i="11" s="1"/>
  <c r="C114" i="11"/>
  <c r="P114" i="11" s="1"/>
  <c r="M113" i="11"/>
  <c r="Z113" i="11" s="1"/>
  <c r="L113" i="11"/>
  <c r="Y113" i="11" s="1"/>
  <c r="K113" i="11"/>
  <c r="X113" i="11" s="1"/>
  <c r="J113" i="11"/>
  <c r="W113" i="11" s="1"/>
  <c r="I113" i="11"/>
  <c r="V113" i="11" s="1"/>
  <c r="H113" i="11"/>
  <c r="U113" i="11" s="1"/>
  <c r="G113" i="11"/>
  <c r="T113" i="11" s="1"/>
  <c r="F113" i="11"/>
  <c r="S113" i="11" s="1"/>
  <c r="E113" i="11"/>
  <c r="R113" i="11" s="1"/>
  <c r="D113" i="11"/>
  <c r="Q113" i="11" s="1"/>
  <c r="C113" i="11"/>
  <c r="P113" i="11" s="1"/>
  <c r="M112" i="11"/>
  <c r="Z112" i="11" s="1"/>
  <c r="L112" i="11"/>
  <c r="K112" i="11"/>
  <c r="J112" i="11"/>
  <c r="W112" i="11" s="1"/>
  <c r="I112" i="11"/>
  <c r="H112" i="11"/>
  <c r="U112" i="11" s="1"/>
  <c r="G112" i="11"/>
  <c r="F112" i="11"/>
  <c r="S112" i="11" s="1"/>
  <c r="E112" i="11"/>
  <c r="R112" i="11" s="1"/>
  <c r="D112" i="11"/>
  <c r="Q112" i="11" s="1"/>
  <c r="C112" i="11"/>
  <c r="P112" i="11" s="1"/>
  <c r="M106" i="11"/>
  <c r="L106" i="11"/>
  <c r="Y106" i="11" s="1"/>
  <c r="K106" i="11"/>
  <c r="J106" i="11"/>
  <c r="W106" i="11" s="1"/>
  <c r="I106" i="11"/>
  <c r="V106" i="11" s="1"/>
  <c r="H106" i="11"/>
  <c r="U106" i="11" s="1"/>
  <c r="G106" i="11"/>
  <c r="F106" i="11"/>
  <c r="E106" i="11"/>
  <c r="R106" i="11" s="1"/>
  <c r="D106" i="11"/>
  <c r="Q106" i="11" s="1"/>
  <c r="C106" i="11"/>
  <c r="P106" i="11" s="1"/>
  <c r="M105" i="11"/>
  <c r="Z105" i="11" s="1"/>
  <c r="L105" i="11"/>
  <c r="Y105" i="11" s="1"/>
  <c r="K105" i="11"/>
  <c r="X105" i="11" s="1"/>
  <c r="J105" i="11"/>
  <c r="W105" i="11" s="1"/>
  <c r="I105" i="11"/>
  <c r="V105" i="11" s="1"/>
  <c r="H105" i="11"/>
  <c r="U105" i="11" s="1"/>
  <c r="G105" i="11"/>
  <c r="T105" i="11" s="1"/>
  <c r="F105" i="11"/>
  <c r="S105" i="11" s="1"/>
  <c r="E105" i="11"/>
  <c r="R105" i="11" s="1"/>
  <c r="D105" i="11"/>
  <c r="Q105" i="11" s="1"/>
  <c r="C105" i="11"/>
  <c r="P105" i="11" s="1"/>
  <c r="M104" i="11"/>
  <c r="Z104" i="11" s="1"/>
  <c r="L104" i="11"/>
  <c r="Y104" i="11" s="1"/>
  <c r="K104" i="11"/>
  <c r="X104" i="11" s="1"/>
  <c r="J104" i="11"/>
  <c r="W104" i="11" s="1"/>
  <c r="I104" i="11"/>
  <c r="V104" i="11" s="1"/>
  <c r="H104" i="11"/>
  <c r="U104" i="11" s="1"/>
  <c r="G104" i="11"/>
  <c r="T104" i="11" s="1"/>
  <c r="F104" i="11"/>
  <c r="S104" i="11" s="1"/>
  <c r="E104" i="11"/>
  <c r="R104" i="11" s="1"/>
  <c r="D104" i="11"/>
  <c r="Q104" i="11" s="1"/>
  <c r="C104" i="11"/>
  <c r="P104" i="11" s="1"/>
  <c r="M103" i="11"/>
  <c r="Z103" i="11" s="1"/>
  <c r="L103" i="11"/>
  <c r="Y103" i="11" s="1"/>
  <c r="K103" i="11"/>
  <c r="X103" i="11" s="1"/>
  <c r="J103" i="11"/>
  <c r="W103" i="11" s="1"/>
  <c r="I103" i="11"/>
  <c r="V103" i="11" s="1"/>
  <c r="H103" i="11"/>
  <c r="U103" i="11" s="1"/>
  <c r="G103" i="11"/>
  <c r="T103" i="11" s="1"/>
  <c r="F103" i="11"/>
  <c r="S103" i="11" s="1"/>
  <c r="E103" i="11"/>
  <c r="R103" i="11" s="1"/>
  <c r="D103" i="11"/>
  <c r="Q103" i="11" s="1"/>
  <c r="C103" i="11"/>
  <c r="P103" i="11" s="1"/>
  <c r="M102" i="11"/>
  <c r="Z102" i="11" s="1"/>
  <c r="L102" i="11"/>
  <c r="Y102" i="11" s="1"/>
  <c r="K102" i="11"/>
  <c r="X102" i="11" s="1"/>
  <c r="J102" i="11"/>
  <c r="W102" i="11" s="1"/>
  <c r="I102" i="11"/>
  <c r="V102" i="11" s="1"/>
  <c r="H102" i="11"/>
  <c r="U102" i="11" s="1"/>
  <c r="G102" i="11"/>
  <c r="T102" i="11" s="1"/>
  <c r="F102" i="11"/>
  <c r="S102" i="11" s="1"/>
  <c r="E102" i="11"/>
  <c r="R102" i="11" s="1"/>
  <c r="D102" i="11"/>
  <c r="Q102" i="11" s="1"/>
  <c r="C102" i="11"/>
  <c r="P102" i="11" s="1"/>
  <c r="M101" i="11"/>
  <c r="Z101" i="11" s="1"/>
  <c r="L101" i="11"/>
  <c r="Y101" i="11" s="1"/>
  <c r="K101" i="11"/>
  <c r="X101" i="11" s="1"/>
  <c r="J101" i="11"/>
  <c r="W101" i="11" s="1"/>
  <c r="I101" i="11"/>
  <c r="V101" i="11" s="1"/>
  <c r="H101" i="11"/>
  <c r="U101" i="11" s="1"/>
  <c r="G101" i="11"/>
  <c r="T101" i="11" s="1"/>
  <c r="F101" i="11"/>
  <c r="S101" i="11" s="1"/>
  <c r="E101" i="11"/>
  <c r="R101" i="11" s="1"/>
  <c r="D101" i="11"/>
  <c r="Q101" i="11" s="1"/>
  <c r="C101" i="11"/>
  <c r="P101" i="11" s="1"/>
  <c r="M100" i="11"/>
  <c r="Z100" i="11" s="1"/>
  <c r="L100" i="11"/>
  <c r="Y100" i="11" s="1"/>
  <c r="K100" i="11"/>
  <c r="X100" i="11" s="1"/>
  <c r="J100" i="11"/>
  <c r="W100" i="11" s="1"/>
  <c r="I100" i="11"/>
  <c r="V100" i="11" s="1"/>
  <c r="H100" i="11"/>
  <c r="U100" i="11" s="1"/>
  <c r="G100" i="11"/>
  <c r="T100" i="11" s="1"/>
  <c r="F100" i="11"/>
  <c r="S100" i="11" s="1"/>
  <c r="E100" i="11"/>
  <c r="R100" i="11" s="1"/>
  <c r="D100" i="11"/>
  <c r="Q100" i="11" s="1"/>
  <c r="C100" i="11"/>
  <c r="P100" i="11" s="1"/>
  <c r="M99" i="11"/>
  <c r="L99" i="11"/>
  <c r="K99" i="11"/>
  <c r="J99" i="11"/>
  <c r="I99" i="11"/>
  <c r="H99" i="11"/>
  <c r="G99" i="11"/>
  <c r="F99" i="11"/>
  <c r="E99" i="11"/>
  <c r="D99" i="11"/>
  <c r="C99" i="11"/>
  <c r="M98" i="11"/>
  <c r="L98" i="11"/>
  <c r="K98" i="11"/>
  <c r="J98" i="11"/>
  <c r="I98" i="11"/>
  <c r="H98" i="11"/>
  <c r="G98" i="11"/>
  <c r="F98" i="11"/>
  <c r="E98" i="11"/>
  <c r="D98" i="11"/>
  <c r="Q98" i="11" s="1"/>
  <c r="C98" i="11"/>
  <c r="P98" i="11" s="1"/>
  <c r="M97" i="11"/>
  <c r="Z97" i="11" s="1"/>
  <c r="L97" i="11"/>
  <c r="K97" i="11"/>
  <c r="J97" i="11"/>
  <c r="I97" i="11"/>
  <c r="V97" i="11" s="1"/>
  <c r="H97" i="11"/>
  <c r="G97" i="11"/>
  <c r="T97" i="11" s="1"/>
  <c r="F97" i="11"/>
  <c r="E97" i="11"/>
  <c r="D97" i="11"/>
  <c r="C97" i="11"/>
  <c r="P97" i="11" s="1"/>
  <c r="M96" i="11"/>
  <c r="L96" i="11"/>
  <c r="K96" i="11"/>
  <c r="J96" i="11"/>
  <c r="I96" i="11"/>
  <c r="H96" i="11"/>
  <c r="G96" i="11"/>
  <c r="F96" i="11"/>
  <c r="E96" i="11"/>
  <c r="R96" i="11" s="1"/>
  <c r="D96" i="11"/>
  <c r="Q96" i="11" s="1"/>
  <c r="C96" i="11"/>
  <c r="P96" i="11" s="1"/>
  <c r="M95" i="11"/>
  <c r="Z95" i="11" s="1"/>
  <c r="L95" i="11"/>
  <c r="Y95" i="11" s="1"/>
  <c r="K95" i="11"/>
  <c r="X95" i="11" s="1"/>
  <c r="J95" i="11"/>
  <c r="W95" i="11" s="1"/>
  <c r="I95" i="11"/>
  <c r="V95" i="11" s="1"/>
  <c r="H95" i="11"/>
  <c r="U95" i="11" s="1"/>
  <c r="G95" i="11"/>
  <c r="T95" i="11" s="1"/>
  <c r="F95" i="11"/>
  <c r="S95" i="11" s="1"/>
  <c r="E95" i="11"/>
  <c r="R95" i="11" s="1"/>
  <c r="D95" i="11"/>
  <c r="Q95" i="11" s="1"/>
  <c r="C95" i="11"/>
  <c r="P95" i="11" s="1"/>
  <c r="M94" i="11"/>
  <c r="Z94" i="11" s="1"/>
  <c r="L94" i="11"/>
  <c r="Y94" i="11" s="1"/>
  <c r="K94" i="11"/>
  <c r="J94" i="11"/>
  <c r="W94" i="11" s="1"/>
  <c r="I94" i="11"/>
  <c r="V94" i="11" s="1"/>
  <c r="H94" i="11"/>
  <c r="U94" i="11" s="1"/>
  <c r="G94" i="11"/>
  <c r="T94" i="11" s="1"/>
  <c r="F94" i="11"/>
  <c r="S94" i="11" s="1"/>
  <c r="E94" i="11"/>
  <c r="R94" i="11" s="1"/>
  <c r="D94" i="11"/>
  <c r="Q94" i="11" s="1"/>
  <c r="C94" i="11"/>
  <c r="P94" i="11" s="1"/>
  <c r="M93" i="11"/>
  <c r="Z93" i="11" s="1"/>
  <c r="L93" i="11"/>
  <c r="Y93" i="11" s="1"/>
  <c r="K93" i="11"/>
  <c r="X93" i="11" s="1"/>
  <c r="J93" i="11"/>
  <c r="W93" i="11" s="1"/>
  <c r="I93" i="11"/>
  <c r="V93" i="11" s="1"/>
  <c r="H93" i="11"/>
  <c r="U93" i="11" s="1"/>
  <c r="G93" i="11"/>
  <c r="T93" i="11" s="1"/>
  <c r="F93" i="11"/>
  <c r="S93" i="11" s="1"/>
  <c r="E93" i="11"/>
  <c r="R93" i="11" s="1"/>
  <c r="D93" i="11"/>
  <c r="Q93" i="11" s="1"/>
  <c r="C93" i="11"/>
  <c r="P93" i="11" s="1"/>
  <c r="M92" i="11"/>
  <c r="Z92" i="11" s="1"/>
  <c r="L92" i="11"/>
  <c r="Y92" i="11" s="1"/>
  <c r="K92" i="11"/>
  <c r="X92" i="11" s="1"/>
  <c r="J92" i="11"/>
  <c r="W92" i="11" s="1"/>
  <c r="I92" i="11"/>
  <c r="V92" i="11" s="1"/>
  <c r="H92" i="11"/>
  <c r="U92" i="11" s="1"/>
  <c r="G92" i="11"/>
  <c r="T92" i="11" s="1"/>
  <c r="F92" i="11"/>
  <c r="S92" i="11" s="1"/>
  <c r="E92" i="11"/>
  <c r="R92" i="11" s="1"/>
  <c r="D92" i="11"/>
  <c r="Q92" i="11" s="1"/>
  <c r="C92" i="11"/>
  <c r="P92" i="11" s="1"/>
  <c r="M91" i="11"/>
  <c r="Z91" i="11" s="1"/>
  <c r="L91" i="11"/>
  <c r="Y91" i="11" s="1"/>
  <c r="K91" i="11"/>
  <c r="X91" i="11" s="1"/>
  <c r="J91" i="11"/>
  <c r="W91" i="11" s="1"/>
  <c r="I91" i="11"/>
  <c r="V91" i="11" s="1"/>
  <c r="H91" i="11"/>
  <c r="U91" i="11" s="1"/>
  <c r="G91" i="11"/>
  <c r="T91" i="11" s="1"/>
  <c r="F91" i="11"/>
  <c r="S91" i="11" s="1"/>
  <c r="E91" i="11"/>
  <c r="R91" i="11" s="1"/>
  <c r="D91" i="11"/>
  <c r="Q91" i="11" s="1"/>
  <c r="C91" i="11"/>
  <c r="P91" i="11" s="1"/>
  <c r="M90" i="11"/>
  <c r="Z90" i="11" s="1"/>
  <c r="L90" i="11"/>
  <c r="Y90" i="11" s="1"/>
  <c r="K90" i="11"/>
  <c r="X90" i="11" s="1"/>
  <c r="J90" i="11"/>
  <c r="W90" i="11" s="1"/>
  <c r="I90" i="11"/>
  <c r="V90" i="11" s="1"/>
  <c r="H90" i="11"/>
  <c r="U90" i="11" s="1"/>
  <c r="G90" i="11"/>
  <c r="T90" i="11" s="1"/>
  <c r="F90" i="11"/>
  <c r="S90" i="11" s="1"/>
  <c r="E90" i="11"/>
  <c r="R90" i="11" s="1"/>
  <c r="D90" i="11"/>
  <c r="Q90" i="11" s="1"/>
  <c r="C90" i="11"/>
  <c r="P90" i="11" s="1"/>
  <c r="M89" i="11"/>
  <c r="Z89" i="11" s="1"/>
  <c r="L89" i="11"/>
  <c r="Y89" i="11" s="1"/>
  <c r="K89" i="11"/>
  <c r="X89" i="11" s="1"/>
  <c r="J89" i="11"/>
  <c r="W89" i="11" s="1"/>
  <c r="I89" i="11"/>
  <c r="V89" i="11" s="1"/>
  <c r="H89" i="11"/>
  <c r="U89" i="11" s="1"/>
  <c r="G89" i="11"/>
  <c r="T89" i="11" s="1"/>
  <c r="F89" i="11"/>
  <c r="E89" i="11"/>
  <c r="D89" i="11"/>
  <c r="Q89" i="11" s="1"/>
  <c r="C89" i="11"/>
  <c r="P89" i="11" s="1"/>
  <c r="M88" i="11"/>
  <c r="Z88" i="11" s="1"/>
  <c r="L88" i="11"/>
  <c r="Y88" i="11" s="1"/>
  <c r="K88" i="11"/>
  <c r="X88" i="11" s="1"/>
  <c r="J88" i="11"/>
  <c r="W88" i="11" s="1"/>
  <c r="I88" i="11"/>
  <c r="V88" i="11" s="1"/>
  <c r="H88" i="11"/>
  <c r="U88" i="11" s="1"/>
  <c r="G88" i="11"/>
  <c r="T88" i="11" s="1"/>
  <c r="F88" i="11"/>
  <c r="S88" i="11" s="1"/>
  <c r="E88" i="11"/>
  <c r="R88" i="11" s="1"/>
  <c r="D88" i="11"/>
  <c r="Q88" i="11" s="1"/>
  <c r="C88" i="11"/>
  <c r="P88" i="11" s="1"/>
  <c r="M87" i="11"/>
  <c r="Z87" i="11" s="1"/>
  <c r="L87" i="11"/>
  <c r="Y87" i="11" s="1"/>
  <c r="K87" i="11"/>
  <c r="X87" i="11" s="1"/>
  <c r="J87" i="11"/>
  <c r="W87" i="11" s="1"/>
  <c r="I87" i="11"/>
  <c r="V87" i="11" s="1"/>
  <c r="H87" i="11"/>
  <c r="U87" i="11" s="1"/>
  <c r="G87" i="11"/>
  <c r="T87" i="11" s="1"/>
  <c r="F87" i="11"/>
  <c r="S87" i="11" s="1"/>
  <c r="E87" i="11"/>
  <c r="R87" i="11" s="1"/>
  <c r="D87" i="11"/>
  <c r="Q87" i="11" s="1"/>
  <c r="C87" i="11"/>
  <c r="P87" i="11" s="1"/>
  <c r="M86" i="11"/>
  <c r="Z86" i="11" s="1"/>
  <c r="L86" i="11"/>
  <c r="Y86" i="11" s="1"/>
  <c r="K86" i="11"/>
  <c r="X86" i="11" s="1"/>
  <c r="J86" i="11"/>
  <c r="W86" i="11" s="1"/>
  <c r="I86" i="11"/>
  <c r="V86" i="11" s="1"/>
  <c r="H86" i="11"/>
  <c r="U86" i="11" s="1"/>
  <c r="G86" i="11"/>
  <c r="T86" i="11" s="1"/>
  <c r="F86" i="11"/>
  <c r="S86" i="11" s="1"/>
  <c r="E86" i="11"/>
  <c r="R86" i="11" s="1"/>
  <c r="D86" i="11"/>
  <c r="Q86" i="11" s="1"/>
  <c r="C86" i="11"/>
  <c r="P86" i="11" s="1"/>
  <c r="M85" i="11"/>
  <c r="L85" i="11"/>
  <c r="K85" i="11"/>
  <c r="X85" i="11" s="1"/>
  <c r="J85" i="11"/>
  <c r="W85" i="11" s="1"/>
  <c r="I85" i="11"/>
  <c r="H85" i="11"/>
  <c r="U85" i="11" s="1"/>
  <c r="G85" i="11"/>
  <c r="T85" i="11" s="1"/>
  <c r="F85" i="11"/>
  <c r="S85" i="11" s="1"/>
  <c r="E85" i="11"/>
  <c r="R85" i="11" s="1"/>
  <c r="D85" i="11"/>
  <c r="Q85" i="11" s="1"/>
  <c r="C85" i="11"/>
  <c r="P85" i="11" s="1"/>
  <c r="M80" i="11"/>
  <c r="Z80" i="11" s="1"/>
  <c r="L80" i="11"/>
  <c r="Y79" i="11" s="1"/>
  <c r="K80" i="11"/>
  <c r="X77" i="11" s="1"/>
  <c r="J80" i="11"/>
  <c r="W78" i="11" s="1"/>
  <c r="I80" i="11"/>
  <c r="V79" i="11" s="1"/>
  <c r="H80" i="11"/>
  <c r="U77" i="11" s="1"/>
  <c r="G80" i="11"/>
  <c r="T76" i="11" s="1"/>
  <c r="F80" i="11"/>
  <c r="S76" i="11" s="1"/>
  <c r="E80" i="11"/>
  <c r="R73" i="11" s="1"/>
  <c r="D80" i="11"/>
  <c r="Q80" i="11" s="1"/>
  <c r="C80" i="11"/>
  <c r="AC80" i="11" s="1"/>
  <c r="AM79" i="11"/>
  <c r="AL79" i="11"/>
  <c r="AK79" i="11"/>
  <c r="AJ79" i="11"/>
  <c r="AI79" i="11"/>
  <c r="AH79" i="11"/>
  <c r="AG79" i="11"/>
  <c r="AF79" i="11"/>
  <c r="AE79" i="11"/>
  <c r="AD79" i="11"/>
  <c r="AC79" i="11"/>
  <c r="AM78" i="11"/>
  <c r="AL78" i="11"/>
  <c r="AK78" i="11"/>
  <c r="AJ78" i="11"/>
  <c r="AI78" i="11"/>
  <c r="AH78" i="11"/>
  <c r="AG78" i="11"/>
  <c r="AF78" i="11"/>
  <c r="AE78" i="11"/>
  <c r="AD78" i="11"/>
  <c r="AC78" i="11"/>
  <c r="AM77" i="11"/>
  <c r="AL77" i="11"/>
  <c r="AK77" i="11"/>
  <c r="AJ77" i="11"/>
  <c r="AI77" i="11"/>
  <c r="AH77" i="11"/>
  <c r="AG77" i="11"/>
  <c r="AF77" i="11"/>
  <c r="AE77" i="11"/>
  <c r="AD77" i="11"/>
  <c r="AC77" i="11"/>
  <c r="AM76" i="11"/>
  <c r="AL76" i="11"/>
  <c r="AK76" i="11"/>
  <c r="AJ76" i="11"/>
  <c r="AI76" i="11"/>
  <c r="AH76" i="11"/>
  <c r="AG76" i="11"/>
  <c r="AF76" i="11"/>
  <c r="AE76" i="11"/>
  <c r="AD76" i="11"/>
  <c r="AC76" i="11"/>
  <c r="AM75" i="11"/>
  <c r="AL75" i="11"/>
  <c r="AK75" i="11"/>
  <c r="AJ75" i="11"/>
  <c r="AI75" i="11"/>
  <c r="AH75" i="11"/>
  <c r="AG75" i="11"/>
  <c r="AF75" i="11"/>
  <c r="AE75" i="11"/>
  <c r="AD75" i="11"/>
  <c r="AC75" i="11"/>
  <c r="AM74" i="11"/>
  <c r="AL74" i="11"/>
  <c r="AK74" i="11"/>
  <c r="AJ74" i="11"/>
  <c r="AI74" i="11"/>
  <c r="AH74" i="11"/>
  <c r="AG74" i="11"/>
  <c r="AF74" i="11"/>
  <c r="AE74" i="11"/>
  <c r="AD74" i="11"/>
  <c r="AC74" i="11"/>
  <c r="AM73" i="11"/>
  <c r="AL73" i="11"/>
  <c r="AK73" i="11"/>
  <c r="AJ73" i="11"/>
  <c r="AI73" i="11"/>
  <c r="AH73" i="11"/>
  <c r="AG73" i="11"/>
  <c r="AF73" i="11"/>
  <c r="AE73" i="11"/>
  <c r="AD73" i="11"/>
  <c r="AC73" i="11"/>
  <c r="AM71" i="11"/>
  <c r="AL71" i="11"/>
  <c r="AK71" i="11"/>
  <c r="AJ71" i="11"/>
  <c r="AI71" i="11"/>
  <c r="AH71" i="11"/>
  <c r="AG71" i="11"/>
  <c r="AF71" i="11"/>
  <c r="AE71" i="11"/>
  <c r="AD71" i="11"/>
  <c r="AC71" i="11"/>
  <c r="AM69" i="11"/>
  <c r="AL69" i="11"/>
  <c r="AK69" i="11"/>
  <c r="AJ69" i="11"/>
  <c r="AI69" i="11"/>
  <c r="AH69" i="11"/>
  <c r="AG69" i="11"/>
  <c r="AF69" i="11"/>
  <c r="AE69" i="11"/>
  <c r="AD69" i="11"/>
  <c r="AC69" i="11"/>
  <c r="Z69" i="11"/>
  <c r="AM68" i="11"/>
  <c r="AL68" i="11"/>
  <c r="AK68" i="11"/>
  <c r="AJ68" i="11"/>
  <c r="AI68" i="11"/>
  <c r="AH68" i="11"/>
  <c r="AG68" i="11"/>
  <c r="AF68" i="11"/>
  <c r="AE68" i="11"/>
  <c r="AD68" i="11"/>
  <c r="AC68" i="11"/>
  <c r="Z68" i="11"/>
  <c r="AM67" i="11"/>
  <c r="AL67" i="11"/>
  <c r="AK67" i="11"/>
  <c r="AJ67" i="11"/>
  <c r="AI67" i="11"/>
  <c r="AH67" i="11"/>
  <c r="AG67" i="11"/>
  <c r="AF67" i="11"/>
  <c r="AE67" i="11"/>
  <c r="AD67" i="11"/>
  <c r="AC67" i="11"/>
  <c r="Z67" i="11"/>
  <c r="AM66" i="11"/>
  <c r="AL66" i="11"/>
  <c r="AK66" i="11"/>
  <c r="AJ66" i="11"/>
  <c r="AI66" i="11"/>
  <c r="AH66" i="11"/>
  <c r="AG66" i="11"/>
  <c r="AF66" i="11"/>
  <c r="AE66" i="11"/>
  <c r="AD66" i="11"/>
  <c r="AC66" i="11"/>
  <c r="Z66" i="11"/>
  <c r="AM65" i="11"/>
  <c r="AL65" i="11"/>
  <c r="AK65" i="11"/>
  <c r="AJ65" i="11"/>
  <c r="AI65" i="11"/>
  <c r="AH65" i="11"/>
  <c r="AG65" i="11"/>
  <c r="AF65" i="11"/>
  <c r="AE65" i="11"/>
  <c r="AD65" i="11"/>
  <c r="AC65" i="11"/>
  <c r="Z65" i="11"/>
  <c r="AM64" i="11"/>
  <c r="AL64" i="11"/>
  <c r="AK64" i="11"/>
  <c r="AJ64" i="11"/>
  <c r="AI64" i="11"/>
  <c r="AH64" i="11"/>
  <c r="AG64" i="11"/>
  <c r="AF64" i="11"/>
  <c r="AE64" i="11"/>
  <c r="AD64" i="11"/>
  <c r="AC64" i="11"/>
  <c r="Z64" i="11"/>
  <c r="AM63" i="11"/>
  <c r="AL63" i="11"/>
  <c r="AK63" i="11"/>
  <c r="AJ63" i="11"/>
  <c r="AI63" i="11"/>
  <c r="AH63" i="11"/>
  <c r="AG63" i="11"/>
  <c r="AF63" i="11"/>
  <c r="AE63" i="11"/>
  <c r="AD63" i="11"/>
  <c r="AC63" i="11"/>
  <c r="Z63" i="11"/>
  <c r="V63" i="11"/>
  <c r="AM62" i="11"/>
  <c r="AL62" i="11"/>
  <c r="AK62" i="11"/>
  <c r="AJ62" i="11"/>
  <c r="AI62" i="11"/>
  <c r="AH62" i="11"/>
  <c r="AG62" i="11"/>
  <c r="AF62" i="11"/>
  <c r="AE62" i="11"/>
  <c r="AD62" i="11"/>
  <c r="AC62" i="11"/>
  <c r="T62" i="11"/>
  <c r="AM61" i="11"/>
  <c r="AL61" i="11"/>
  <c r="AK61" i="11"/>
  <c r="AJ61" i="11"/>
  <c r="AI61" i="11"/>
  <c r="AH61" i="11"/>
  <c r="AG61" i="11"/>
  <c r="AF61" i="11"/>
  <c r="AE61" i="11"/>
  <c r="AD61" i="11"/>
  <c r="AC61" i="11"/>
  <c r="AM60" i="11"/>
  <c r="AL60" i="11"/>
  <c r="AK60" i="11"/>
  <c r="AJ60" i="11"/>
  <c r="AI60" i="11"/>
  <c r="AH60" i="11"/>
  <c r="AG60" i="11"/>
  <c r="AF60" i="11"/>
  <c r="AE60" i="11"/>
  <c r="AD60" i="11"/>
  <c r="AC60" i="11"/>
  <c r="AM59" i="11"/>
  <c r="AL59" i="11"/>
  <c r="AK59" i="11"/>
  <c r="AJ59" i="11"/>
  <c r="AI59" i="11"/>
  <c r="AH59" i="11"/>
  <c r="AG59" i="11"/>
  <c r="AF59" i="11"/>
  <c r="AE59" i="11"/>
  <c r="AD59" i="11"/>
  <c r="AC59" i="11"/>
  <c r="Z59" i="11"/>
  <c r="AM58" i="11"/>
  <c r="AL58" i="11"/>
  <c r="AK58" i="11"/>
  <c r="AJ58" i="11"/>
  <c r="AI58" i="11"/>
  <c r="AH58" i="11"/>
  <c r="AG58" i="11"/>
  <c r="AF58" i="11"/>
  <c r="AE58" i="11"/>
  <c r="AD58" i="11"/>
  <c r="AC58" i="11"/>
  <c r="Z58" i="11"/>
  <c r="Z52" i="11"/>
  <c r="Y52" i="11"/>
  <c r="X51" i="11"/>
  <c r="W50" i="11"/>
  <c r="V50" i="11"/>
  <c r="U49" i="11"/>
  <c r="T49" i="11"/>
  <c r="S36" i="11"/>
  <c r="R53" i="11"/>
  <c r="Q53" i="11"/>
  <c r="P53" i="11"/>
  <c r="AM52" i="11"/>
  <c r="AL52" i="11"/>
  <c r="AK52" i="11"/>
  <c r="AJ52" i="11"/>
  <c r="AI52" i="11"/>
  <c r="AH52" i="11"/>
  <c r="AG52" i="11"/>
  <c r="AF52" i="11"/>
  <c r="AE52" i="11"/>
  <c r="AD52" i="11"/>
  <c r="AC52" i="11"/>
  <c r="AM51" i="11"/>
  <c r="AL51" i="11"/>
  <c r="AK51" i="11"/>
  <c r="AJ51" i="11"/>
  <c r="AI51" i="11"/>
  <c r="AH51" i="11"/>
  <c r="AG51" i="11"/>
  <c r="AF51" i="11"/>
  <c r="AE51" i="11"/>
  <c r="AD51" i="11"/>
  <c r="AC51" i="11"/>
  <c r="AM50" i="11"/>
  <c r="AL50" i="11"/>
  <c r="AK50" i="11"/>
  <c r="AJ50" i="11"/>
  <c r="AI50" i="11"/>
  <c r="AH50" i="11"/>
  <c r="AG50" i="11"/>
  <c r="AF50" i="11"/>
  <c r="AE50" i="11"/>
  <c r="AD50" i="11"/>
  <c r="AC50" i="11"/>
  <c r="AM49" i="11"/>
  <c r="AL49" i="11"/>
  <c r="AK49" i="11"/>
  <c r="AJ49" i="11"/>
  <c r="AI49" i="11"/>
  <c r="AH49" i="11"/>
  <c r="AG49" i="11"/>
  <c r="AF49" i="11"/>
  <c r="AE49" i="11"/>
  <c r="AD49" i="11"/>
  <c r="AC49" i="11"/>
  <c r="AM48" i="11"/>
  <c r="AL48" i="11"/>
  <c r="AK48" i="11"/>
  <c r="AJ48" i="11"/>
  <c r="AI48" i="11"/>
  <c r="AH48" i="11"/>
  <c r="AG48" i="11"/>
  <c r="AF48" i="11"/>
  <c r="AE48" i="11"/>
  <c r="AD48" i="11"/>
  <c r="AC48" i="11"/>
  <c r="AM47" i="11"/>
  <c r="AL47" i="11"/>
  <c r="AK47" i="11"/>
  <c r="AJ47" i="11"/>
  <c r="AI47" i="11"/>
  <c r="AH47" i="11"/>
  <c r="AG47" i="11"/>
  <c r="AF47" i="11"/>
  <c r="AE47" i="11"/>
  <c r="AD47" i="11"/>
  <c r="AC47" i="11"/>
  <c r="AM46" i="11"/>
  <c r="AL46" i="11"/>
  <c r="AK46" i="11"/>
  <c r="AJ46" i="11"/>
  <c r="AI46" i="11"/>
  <c r="AH46" i="11"/>
  <c r="AG46" i="11"/>
  <c r="AF46" i="11"/>
  <c r="AE46" i="11"/>
  <c r="AD46" i="11"/>
  <c r="AC46" i="11"/>
  <c r="AM44" i="11"/>
  <c r="AL44" i="11"/>
  <c r="AK44" i="11"/>
  <c r="AJ44" i="11"/>
  <c r="AI44" i="11"/>
  <c r="AH44" i="11"/>
  <c r="AG44" i="11"/>
  <c r="AF44" i="11"/>
  <c r="AE44" i="11"/>
  <c r="AD44" i="11"/>
  <c r="AC44" i="11"/>
  <c r="AM43" i="11"/>
  <c r="AL43" i="11"/>
  <c r="AK43" i="11"/>
  <c r="AJ43" i="11"/>
  <c r="AI43" i="11"/>
  <c r="AH43" i="11"/>
  <c r="AG43" i="11"/>
  <c r="AF43" i="11"/>
  <c r="AE43" i="11"/>
  <c r="AD43" i="11"/>
  <c r="AC43" i="11"/>
  <c r="AM42" i="11"/>
  <c r="AL42" i="11"/>
  <c r="AK42" i="11"/>
  <c r="AJ42" i="11"/>
  <c r="AI42" i="11"/>
  <c r="AH42" i="11"/>
  <c r="AG42" i="11"/>
  <c r="AF42" i="11"/>
  <c r="AE42" i="11"/>
  <c r="AD42" i="11"/>
  <c r="AC42" i="11"/>
  <c r="AM41" i="11"/>
  <c r="AL41" i="11"/>
  <c r="AK41" i="11"/>
  <c r="AJ41" i="11"/>
  <c r="AI41" i="11"/>
  <c r="AH41" i="11"/>
  <c r="AG41" i="11"/>
  <c r="AF41" i="11"/>
  <c r="AE41" i="11"/>
  <c r="AD41" i="11"/>
  <c r="AC41" i="11"/>
  <c r="AM40" i="11"/>
  <c r="AL40" i="11"/>
  <c r="AK40" i="11"/>
  <c r="AJ40" i="11"/>
  <c r="AI40" i="11"/>
  <c r="AH40" i="11"/>
  <c r="AG40" i="11"/>
  <c r="AF40" i="11"/>
  <c r="AE40" i="11"/>
  <c r="AD40" i="11"/>
  <c r="AC40" i="11"/>
  <c r="AM39" i="11"/>
  <c r="AL39" i="11"/>
  <c r="AK39" i="11"/>
  <c r="AJ39" i="11"/>
  <c r="AI39" i="11"/>
  <c r="AH39" i="11"/>
  <c r="AG39" i="11"/>
  <c r="AF39" i="11"/>
  <c r="AE39" i="11"/>
  <c r="AD39" i="11"/>
  <c r="AC39" i="11"/>
  <c r="AM38" i="11"/>
  <c r="AL38" i="11"/>
  <c r="AK38" i="11"/>
  <c r="AJ38" i="11"/>
  <c r="AI38" i="11"/>
  <c r="AH38" i="11"/>
  <c r="AG38" i="11"/>
  <c r="AF38" i="11"/>
  <c r="AE38" i="11"/>
  <c r="AD38" i="11"/>
  <c r="AC38" i="11"/>
  <c r="AM37" i="11"/>
  <c r="AL37" i="11"/>
  <c r="AK37" i="11"/>
  <c r="AJ37" i="11"/>
  <c r="AI37" i="11"/>
  <c r="AH37" i="11"/>
  <c r="AG37" i="11"/>
  <c r="AF37" i="11"/>
  <c r="AE37" i="11"/>
  <c r="AD37" i="11"/>
  <c r="AC37" i="11"/>
  <c r="AM36" i="11"/>
  <c r="AL36" i="11"/>
  <c r="AK36" i="11"/>
  <c r="AJ36" i="11"/>
  <c r="AI36" i="11"/>
  <c r="AH36" i="11"/>
  <c r="AG36" i="11"/>
  <c r="AF36" i="11"/>
  <c r="AE36" i="11"/>
  <c r="AD36" i="11"/>
  <c r="AC36" i="11"/>
  <c r="AM35" i="11"/>
  <c r="AL35" i="11"/>
  <c r="AK35" i="11"/>
  <c r="AJ35" i="11"/>
  <c r="AI35" i="11"/>
  <c r="AH35" i="11"/>
  <c r="AG35" i="11"/>
  <c r="AF35" i="11"/>
  <c r="AE35" i="11"/>
  <c r="AD35" i="11"/>
  <c r="AC35" i="11"/>
  <c r="AM34" i="11"/>
  <c r="AL34" i="11"/>
  <c r="AK34" i="11"/>
  <c r="AJ34" i="11"/>
  <c r="AI34" i="11"/>
  <c r="AH34" i="11"/>
  <c r="AG34" i="11"/>
  <c r="AF34" i="11"/>
  <c r="AE34" i="11"/>
  <c r="AD34" i="11"/>
  <c r="AC34" i="11"/>
  <c r="AM33" i="11"/>
  <c r="AL33" i="11"/>
  <c r="AK33" i="11"/>
  <c r="AJ33" i="11"/>
  <c r="AI33" i="11"/>
  <c r="AH33" i="11"/>
  <c r="AG33" i="11"/>
  <c r="AF33" i="11"/>
  <c r="AE33" i="11"/>
  <c r="AD33" i="11"/>
  <c r="AC33" i="11"/>
  <c r="AM32" i="11"/>
  <c r="AL32" i="11"/>
  <c r="AK32" i="11"/>
  <c r="AJ32" i="11"/>
  <c r="AI32" i="11"/>
  <c r="AH32" i="11"/>
  <c r="AG32" i="11"/>
  <c r="AF32" i="11"/>
  <c r="AE32" i="11"/>
  <c r="AD32" i="11"/>
  <c r="AC32" i="11"/>
  <c r="AM31" i="11"/>
  <c r="AL31" i="11"/>
  <c r="AK31" i="11"/>
  <c r="AJ31" i="11"/>
  <c r="AI31" i="11"/>
  <c r="AH31" i="11"/>
  <c r="AG31" i="11"/>
  <c r="AF31" i="11"/>
  <c r="AE31" i="11"/>
  <c r="AD31" i="11"/>
  <c r="AC31" i="11"/>
  <c r="M26" i="11"/>
  <c r="L26" i="11"/>
  <c r="K26" i="11"/>
  <c r="J26" i="11"/>
  <c r="I26" i="11"/>
  <c r="H26" i="11"/>
  <c r="G26" i="11"/>
  <c r="F26" i="11"/>
  <c r="E26" i="11"/>
  <c r="D26" i="11"/>
  <c r="C26" i="11"/>
  <c r="P8" i="11" s="1"/>
  <c r="AM25" i="11"/>
  <c r="AL25" i="11"/>
  <c r="AK25" i="11"/>
  <c r="AJ25" i="11"/>
  <c r="AI25" i="11"/>
  <c r="AH25" i="11"/>
  <c r="AG25" i="11"/>
  <c r="AF25" i="11"/>
  <c r="AE25" i="11"/>
  <c r="AD25" i="11"/>
  <c r="AC25" i="11"/>
  <c r="AM24" i="11"/>
  <c r="AL24" i="11"/>
  <c r="AK24" i="11"/>
  <c r="AJ24" i="11"/>
  <c r="AI24" i="11"/>
  <c r="AH24" i="11"/>
  <c r="AG24" i="11"/>
  <c r="AF24" i="11"/>
  <c r="AE24" i="11"/>
  <c r="AD24" i="11"/>
  <c r="AC24" i="11"/>
  <c r="AM23" i="11"/>
  <c r="AL23" i="11"/>
  <c r="AK23" i="11"/>
  <c r="AJ23" i="11"/>
  <c r="AI23" i="11"/>
  <c r="AH23" i="11"/>
  <c r="AG23" i="11"/>
  <c r="AF23" i="11"/>
  <c r="AE23" i="11"/>
  <c r="AD23" i="11"/>
  <c r="AC23" i="11"/>
  <c r="AM22" i="11"/>
  <c r="AL22" i="11"/>
  <c r="AK22" i="11"/>
  <c r="AJ22" i="11"/>
  <c r="AI22" i="11"/>
  <c r="AH22" i="11"/>
  <c r="AG22" i="11"/>
  <c r="AF22" i="11"/>
  <c r="AE22" i="11"/>
  <c r="AD22" i="11"/>
  <c r="AC22" i="11"/>
  <c r="AM21" i="11"/>
  <c r="AL21" i="11"/>
  <c r="AK21" i="11"/>
  <c r="AJ21" i="11"/>
  <c r="AI21" i="11"/>
  <c r="AH21" i="11"/>
  <c r="AG21" i="11"/>
  <c r="AF21" i="11"/>
  <c r="AE21" i="11"/>
  <c r="AD21" i="11"/>
  <c r="AC21" i="11"/>
  <c r="AM20" i="11"/>
  <c r="AL20" i="11"/>
  <c r="AK20" i="11"/>
  <c r="AJ20" i="11"/>
  <c r="AI20" i="11"/>
  <c r="AH20" i="11"/>
  <c r="AG20" i="11"/>
  <c r="AF20" i="11"/>
  <c r="AE20" i="11"/>
  <c r="AD20" i="11"/>
  <c r="AC20" i="11"/>
  <c r="AM19" i="11"/>
  <c r="AL19" i="11"/>
  <c r="AK19" i="11"/>
  <c r="AJ19" i="11"/>
  <c r="AI19" i="11"/>
  <c r="AH19" i="11"/>
  <c r="AG19" i="11"/>
  <c r="AF19" i="11"/>
  <c r="AE19" i="11"/>
  <c r="AD19" i="11"/>
  <c r="AC19" i="11"/>
  <c r="AM17" i="11"/>
  <c r="AL17" i="11"/>
  <c r="AK17" i="11"/>
  <c r="AJ17" i="11"/>
  <c r="AI17" i="11"/>
  <c r="AH17" i="11"/>
  <c r="AG17" i="11"/>
  <c r="AF17" i="11"/>
  <c r="AE17" i="11"/>
  <c r="AD17" i="11"/>
  <c r="AC17" i="11"/>
  <c r="AM15" i="11"/>
  <c r="AL15" i="11"/>
  <c r="AK15" i="11"/>
  <c r="AJ15" i="11"/>
  <c r="AI15" i="11"/>
  <c r="AH15" i="11"/>
  <c r="AG15" i="11"/>
  <c r="AF15" i="11"/>
  <c r="AE15" i="11"/>
  <c r="AD15" i="11"/>
  <c r="AC15" i="11"/>
  <c r="AM14" i="11"/>
  <c r="AL14" i="11"/>
  <c r="AK14" i="11"/>
  <c r="AJ14" i="11"/>
  <c r="AI14" i="11"/>
  <c r="AH14" i="11"/>
  <c r="AG14" i="11"/>
  <c r="AF14" i="11"/>
  <c r="AE14" i="11"/>
  <c r="AD14" i="11"/>
  <c r="AC14" i="11"/>
  <c r="AM13" i="11"/>
  <c r="AL13" i="11"/>
  <c r="AK13" i="11"/>
  <c r="AJ13" i="11"/>
  <c r="AI13" i="11"/>
  <c r="AH13" i="11"/>
  <c r="AG13" i="11"/>
  <c r="AF13" i="11"/>
  <c r="AE13" i="11"/>
  <c r="AD13" i="11"/>
  <c r="AC13" i="11"/>
  <c r="AM12" i="11"/>
  <c r="AL12" i="11"/>
  <c r="AK12" i="11"/>
  <c r="AJ12" i="11"/>
  <c r="AI12" i="11"/>
  <c r="AH12" i="11"/>
  <c r="AG12" i="11"/>
  <c r="AF12" i="11"/>
  <c r="AE12" i="11"/>
  <c r="AD12" i="11"/>
  <c r="AC12" i="11"/>
  <c r="AM11" i="11"/>
  <c r="AL11" i="11"/>
  <c r="AK11" i="11"/>
  <c r="AJ11" i="11"/>
  <c r="AI11" i="11"/>
  <c r="AH11" i="11"/>
  <c r="AG11" i="11"/>
  <c r="AF11" i="11"/>
  <c r="AE11" i="11"/>
  <c r="AD11" i="11"/>
  <c r="AC11" i="11"/>
  <c r="AM10" i="11"/>
  <c r="AL10" i="11"/>
  <c r="AK10" i="11"/>
  <c r="AJ10" i="11"/>
  <c r="AI10" i="11"/>
  <c r="AH10" i="11"/>
  <c r="AG10" i="11"/>
  <c r="AF10" i="11"/>
  <c r="AE10" i="11"/>
  <c r="AD10" i="11"/>
  <c r="AC10" i="11"/>
  <c r="AM9" i="11"/>
  <c r="AL9" i="11"/>
  <c r="AK9" i="11"/>
  <c r="AJ9" i="11"/>
  <c r="AI9" i="11"/>
  <c r="AH9" i="11"/>
  <c r="AG9" i="11"/>
  <c r="AF9" i="11"/>
  <c r="AE9" i="11"/>
  <c r="AD9" i="11"/>
  <c r="AC9" i="11"/>
  <c r="AM8" i="11"/>
  <c r="AL8" i="11"/>
  <c r="AK8" i="11"/>
  <c r="AJ8" i="11"/>
  <c r="AI8" i="11"/>
  <c r="AH8" i="11"/>
  <c r="AG8" i="11"/>
  <c r="AF8" i="11"/>
  <c r="AE8" i="11"/>
  <c r="AD8" i="11"/>
  <c r="AC8" i="11"/>
  <c r="AM7" i="11"/>
  <c r="AL7" i="11"/>
  <c r="AK7" i="11"/>
  <c r="AJ7" i="11"/>
  <c r="AI7" i="11"/>
  <c r="AH7" i="11"/>
  <c r="AG7" i="11"/>
  <c r="AF7" i="11"/>
  <c r="AE7" i="11"/>
  <c r="AD7" i="11"/>
  <c r="AC7" i="11"/>
  <c r="AM6" i="11"/>
  <c r="AL6" i="11"/>
  <c r="AK6" i="11"/>
  <c r="AJ6" i="11"/>
  <c r="AI6" i="11"/>
  <c r="AH6" i="11"/>
  <c r="AG6" i="11"/>
  <c r="AF6" i="11"/>
  <c r="AE6" i="11"/>
  <c r="AD6" i="11"/>
  <c r="AC6" i="11"/>
  <c r="AM5" i="11"/>
  <c r="AL5" i="11"/>
  <c r="AK5" i="11"/>
  <c r="AJ5" i="11"/>
  <c r="AI5" i="11"/>
  <c r="AH5" i="11"/>
  <c r="AG5" i="11"/>
  <c r="AF5" i="11"/>
  <c r="AE5" i="11"/>
  <c r="AD5" i="11"/>
  <c r="AC5" i="11"/>
  <c r="AM4" i="11"/>
  <c r="AL4" i="11"/>
  <c r="AK4" i="11"/>
  <c r="AJ4" i="11"/>
  <c r="AI4" i="11"/>
  <c r="AH4" i="11"/>
  <c r="AG4" i="11"/>
  <c r="AF4" i="11"/>
  <c r="AE4" i="11"/>
  <c r="AD4" i="11"/>
  <c r="AC4" i="11"/>
  <c r="U4" i="11" l="1"/>
  <c r="H23" i="25"/>
  <c r="T25" i="11"/>
  <c r="G23" i="25"/>
  <c r="V22" i="11"/>
  <c r="I23" i="25"/>
  <c r="W23" i="11"/>
  <c r="J23" i="25"/>
  <c r="X23" i="11"/>
  <c r="K23" i="25"/>
  <c r="Y24" i="11"/>
  <c r="L23" i="25"/>
  <c r="Z26" i="11"/>
  <c r="M23" i="25"/>
  <c r="AC26" i="11"/>
  <c r="C23" i="25"/>
  <c r="Q26" i="11"/>
  <c r="D23" i="25"/>
  <c r="R23" i="11"/>
  <c r="E23" i="25"/>
  <c r="S26" i="11"/>
  <c r="F23" i="25"/>
  <c r="V97" i="12"/>
  <c r="U97" i="12"/>
  <c r="S97" i="12"/>
  <c r="Q97" i="12"/>
  <c r="Z60" i="11"/>
  <c r="Z61" i="11"/>
  <c r="Z62" i="11"/>
  <c r="Z70" i="11"/>
  <c r="Z71" i="11"/>
  <c r="Z72" i="11"/>
  <c r="Z79" i="11"/>
  <c r="Z73" i="11"/>
  <c r="Z74" i="11"/>
  <c r="Z75" i="11"/>
  <c r="Z76" i="11"/>
  <c r="Z77" i="11"/>
  <c r="Y64" i="11"/>
  <c r="Y62" i="11"/>
  <c r="Y63" i="11"/>
  <c r="Y70" i="11"/>
  <c r="Y58" i="11"/>
  <c r="Y59" i="11"/>
  <c r="Y60" i="11"/>
  <c r="Y61" i="11"/>
  <c r="Y71" i="11"/>
  <c r="Y72" i="11"/>
  <c r="Y73" i="11"/>
  <c r="Y74" i="11"/>
  <c r="Y65" i="11"/>
  <c r="Y75" i="11"/>
  <c r="Y66" i="11"/>
  <c r="Y67" i="11"/>
  <c r="Y68" i="11"/>
  <c r="Y69" i="11"/>
  <c r="X64" i="11"/>
  <c r="X58" i="11"/>
  <c r="X59" i="11"/>
  <c r="X73" i="11"/>
  <c r="X66" i="11"/>
  <c r="X67" i="11"/>
  <c r="X62" i="11"/>
  <c r="X74" i="11"/>
  <c r="W67" i="11"/>
  <c r="W74" i="11"/>
  <c r="W62" i="11"/>
  <c r="W58" i="11"/>
  <c r="W59" i="11"/>
  <c r="W63" i="11"/>
  <c r="W64" i="11"/>
  <c r="W76" i="11"/>
  <c r="W60" i="11"/>
  <c r="W61" i="11"/>
  <c r="W65" i="11"/>
  <c r="W66" i="11"/>
  <c r="V67" i="11"/>
  <c r="V72" i="11"/>
  <c r="V76" i="11"/>
  <c r="V60" i="11"/>
  <c r="V71" i="11"/>
  <c r="V75" i="11"/>
  <c r="V64" i="11"/>
  <c r="V61" i="11"/>
  <c r="V58" i="11"/>
  <c r="V77" i="11"/>
  <c r="V68" i="11"/>
  <c r="V73" i="11"/>
  <c r="V65" i="11"/>
  <c r="V78" i="11"/>
  <c r="V62" i="11"/>
  <c r="V69" i="11"/>
  <c r="V74" i="11"/>
  <c r="V59" i="11"/>
  <c r="V66" i="11"/>
  <c r="V70" i="11"/>
  <c r="U66" i="11"/>
  <c r="U61" i="11"/>
  <c r="U69" i="11"/>
  <c r="U73" i="11"/>
  <c r="U64" i="11"/>
  <c r="U59" i="11"/>
  <c r="U70" i="11"/>
  <c r="U67" i="11"/>
  <c r="U62" i="11"/>
  <c r="U74" i="11"/>
  <c r="U76" i="11"/>
  <c r="U65" i="11"/>
  <c r="U71" i="11"/>
  <c r="U60" i="11"/>
  <c r="U68" i="11"/>
  <c r="U58" i="11"/>
  <c r="U63" i="11"/>
  <c r="U75" i="11"/>
  <c r="T74" i="11"/>
  <c r="T68" i="11"/>
  <c r="R61" i="11"/>
  <c r="Q62" i="11"/>
  <c r="W14" i="11"/>
  <c r="Z37" i="11"/>
  <c r="W40" i="11"/>
  <c r="V41" i="11"/>
  <c r="V42" i="11"/>
  <c r="V43" i="11"/>
  <c r="V52" i="11"/>
  <c r="V31" i="11"/>
  <c r="V32" i="11"/>
  <c r="V33" i="11"/>
  <c r="V34" i="11"/>
  <c r="V35" i="11"/>
  <c r="V36" i="11"/>
  <c r="V37" i="11"/>
  <c r="V38" i="11"/>
  <c r="V39" i="11"/>
  <c r="V40" i="11"/>
  <c r="V45" i="11"/>
  <c r="V47" i="11"/>
  <c r="V48" i="11"/>
  <c r="Y37" i="11"/>
  <c r="Z31" i="11"/>
  <c r="Z34" i="11"/>
  <c r="Z39" i="11"/>
  <c r="Z42" i="11"/>
  <c r="Z43" i="11"/>
  <c r="Z47" i="11"/>
  <c r="U35" i="11"/>
  <c r="U41" i="11"/>
  <c r="U47" i="11"/>
  <c r="T35" i="11"/>
  <c r="T41" i="11"/>
  <c r="S37" i="11"/>
  <c r="S31" i="11"/>
  <c r="S33" i="11"/>
  <c r="S40" i="11"/>
  <c r="S32" i="11"/>
  <c r="S41" i="11"/>
  <c r="S35" i="11"/>
  <c r="R35" i="11"/>
  <c r="R41" i="11"/>
  <c r="Q41" i="11"/>
  <c r="P34" i="11"/>
  <c r="P38" i="11"/>
  <c r="P42" i="11"/>
  <c r="P35" i="11"/>
  <c r="P39" i="11"/>
  <c r="P43" i="11"/>
  <c r="P40" i="11"/>
  <c r="P31" i="11"/>
  <c r="P44" i="11"/>
  <c r="P46" i="11"/>
  <c r="P36" i="11"/>
  <c r="P41" i="11"/>
  <c r="P32" i="11"/>
  <c r="P48" i="11"/>
  <c r="P50" i="11"/>
  <c r="P37" i="11"/>
  <c r="P33" i="11"/>
  <c r="Z13" i="11"/>
  <c r="Y7" i="11"/>
  <c r="Y5" i="11"/>
  <c r="Y4" i="11"/>
  <c r="Y20" i="11"/>
  <c r="Y6" i="11"/>
  <c r="Y9" i="11"/>
  <c r="Y10" i="11"/>
  <c r="Y11" i="11"/>
  <c r="Y15" i="11"/>
  <c r="Y12" i="11"/>
  <c r="AK107" i="11"/>
  <c r="AK134" i="11" s="1"/>
  <c r="W5" i="11"/>
  <c r="W6" i="11"/>
  <c r="W4" i="11"/>
  <c r="W8" i="11"/>
  <c r="W9" i="11"/>
  <c r="W11" i="11"/>
  <c r="W12" i="11"/>
  <c r="W20" i="11"/>
  <c r="W22" i="11"/>
  <c r="W13" i="11"/>
  <c r="W7" i="11"/>
  <c r="W10" i="11"/>
  <c r="V8" i="11"/>
  <c r="V20" i="11"/>
  <c r="V14" i="11"/>
  <c r="T9" i="11"/>
  <c r="T4" i="11"/>
  <c r="T5" i="11"/>
  <c r="T12" i="11"/>
  <c r="T6" i="11"/>
  <c r="T13" i="11"/>
  <c r="T7" i="11"/>
  <c r="T18" i="11"/>
  <c r="T24" i="11"/>
  <c r="T8" i="11"/>
  <c r="T19" i="11"/>
  <c r="S8" i="11"/>
  <c r="S20" i="11"/>
  <c r="R12" i="11"/>
  <c r="R8" i="11"/>
  <c r="Q7" i="11"/>
  <c r="Q4" i="11"/>
  <c r="Q6" i="11"/>
  <c r="Q23" i="11"/>
  <c r="Q9" i="11"/>
  <c r="Q15" i="11"/>
  <c r="Q17" i="11"/>
  <c r="Q10" i="11"/>
  <c r="Q20" i="11"/>
  <c r="Q11" i="11"/>
  <c r="Q8" i="11"/>
  <c r="Q5" i="11"/>
  <c r="Z17" i="11"/>
  <c r="Z11" i="11"/>
  <c r="Y17" i="11"/>
  <c r="Y23" i="11"/>
  <c r="U8" i="11"/>
  <c r="U21" i="11"/>
  <c r="U14" i="11"/>
  <c r="U9" i="11"/>
  <c r="T20" i="11"/>
  <c r="T14" i="11"/>
  <c r="AF155" i="12"/>
  <c r="AF130" i="12"/>
  <c r="AF163" i="12" s="1"/>
  <c r="AF131" i="12"/>
  <c r="AF164" i="12" s="1"/>
  <c r="W26" i="12"/>
  <c r="W25" i="12"/>
  <c r="W28" i="12"/>
  <c r="W29" i="12"/>
  <c r="W27" i="12"/>
  <c r="W30" i="12"/>
  <c r="AH98" i="12"/>
  <c r="U95" i="12"/>
  <c r="U94" i="12"/>
  <c r="U93" i="12"/>
  <c r="U92" i="12"/>
  <c r="U96" i="12"/>
  <c r="U91" i="12"/>
  <c r="Q91" i="12"/>
  <c r="Q92" i="12"/>
  <c r="Q95" i="12"/>
  <c r="Q94" i="12"/>
  <c r="Q93" i="12"/>
  <c r="Q96" i="12"/>
  <c r="X97" i="12"/>
  <c r="T31" i="12"/>
  <c r="AG31" i="12"/>
  <c r="AM31" i="12"/>
  <c r="Z31" i="12"/>
  <c r="T29" i="12"/>
  <c r="T28" i="12"/>
  <c r="T27" i="12"/>
  <c r="T26" i="12"/>
  <c r="T25" i="12"/>
  <c r="T30" i="12"/>
  <c r="Z28" i="12"/>
  <c r="Z27" i="12"/>
  <c r="Z26" i="12"/>
  <c r="Z29" i="12"/>
  <c r="Z25" i="12"/>
  <c r="Z30" i="12"/>
  <c r="Z32" i="12" s="1"/>
  <c r="P29" i="12"/>
  <c r="P28" i="12"/>
  <c r="P27" i="12"/>
  <c r="P26" i="12"/>
  <c r="P25" i="12"/>
  <c r="P30" i="12"/>
  <c r="P32" i="12" s="1"/>
  <c r="T94" i="12"/>
  <c r="T93" i="12"/>
  <c r="T92" i="12"/>
  <c r="T95" i="12"/>
  <c r="T91" i="12"/>
  <c r="T96" i="12"/>
  <c r="W95" i="12"/>
  <c r="W94" i="12"/>
  <c r="W93" i="12"/>
  <c r="W92" i="12"/>
  <c r="W91" i="12"/>
  <c r="W96" i="12"/>
  <c r="Y31" i="12"/>
  <c r="AL31" i="12"/>
  <c r="T97" i="12"/>
  <c r="P91" i="12"/>
  <c r="P96" i="12"/>
  <c r="P95" i="12"/>
  <c r="P94" i="12"/>
  <c r="P93" i="12"/>
  <c r="P92" i="12"/>
  <c r="W97" i="12"/>
  <c r="Y27" i="12"/>
  <c r="Y26" i="12"/>
  <c r="Y28" i="12"/>
  <c r="Y25" i="12"/>
  <c r="Y30" i="12"/>
  <c r="Y29" i="12"/>
  <c r="AE155" i="12"/>
  <c r="AE130" i="12"/>
  <c r="AE163" i="12" s="1"/>
  <c r="AE131" i="12"/>
  <c r="AE164" i="12" s="1"/>
  <c r="AH155" i="12"/>
  <c r="AH130" i="12"/>
  <c r="AH163" i="12" s="1"/>
  <c r="AH131" i="12"/>
  <c r="AH164" i="12" s="1"/>
  <c r="V25" i="12"/>
  <c r="V29" i="12"/>
  <c r="V28" i="12"/>
  <c r="V27" i="12"/>
  <c r="V26" i="12"/>
  <c r="V30" i="12"/>
  <c r="V32" i="12" s="1"/>
  <c r="AC155" i="12"/>
  <c r="AC130" i="12"/>
  <c r="AC163" i="12" s="1"/>
  <c r="AC131" i="12"/>
  <c r="AC164" i="12" s="1"/>
  <c r="S29" i="12"/>
  <c r="S28" i="12"/>
  <c r="S27" i="12"/>
  <c r="S26" i="12"/>
  <c r="S25" i="12"/>
  <c r="S30" i="12"/>
  <c r="AM32" i="12"/>
  <c r="S93" i="12"/>
  <c r="S92" i="12"/>
  <c r="S94" i="12"/>
  <c r="S91" i="12"/>
  <c r="S95" i="12"/>
  <c r="S96" i="12"/>
  <c r="Z97" i="12"/>
  <c r="V96" i="12"/>
  <c r="V98" i="12" s="1"/>
  <c r="V95" i="12"/>
  <c r="V94" i="12"/>
  <c r="V93" i="12"/>
  <c r="V92" i="12"/>
  <c r="V91" i="12"/>
  <c r="S31" i="12"/>
  <c r="X31" i="12"/>
  <c r="AK31" i="12"/>
  <c r="Z91" i="12"/>
  <c r="Z96" i="12"/>
  <c r="Z95" i="12"/>
  <c r="Z94" i="12"/>
  <c r="Z93" i="12"/>
  <c r="Z92" i="12"/>
  <c r="R31" i="12"/>
  <c r="R32" i="12" s="1"/>
  <c r="AE31" i="12"/>
  <c r="X26" i="12"/>
  <c r="X25" i="12"/>
  <c r="X27" i="12"/>
  <c r="X29" i="12"/>
  <c r="X28" i="12"/>
  <c r="X30" i="12"/>
  <c r="AM155" i="12"/>
  <c r="AM130" i="12"/>
  <c r="AM163" i="12" s="1"/>
  <c r="AM131" i="12"/>
  <c r="AM164" i="12" s="1"/>
  <c r="AL155" i="12"/>
  <c r="AL130" i="12"/>
  <c r="AL163" i="12" s="1"/>
  <c r="AL131" i="12"/>
  <c r="AL164" i="12" s="1"/>
  <c r="AJ155" i="12"/>
  <c r="AJ130" i="12"/>
  <c r="AJ163" i="12" s="1"/>
  <c r="AJ131" i="12"/>
  <c r="AJ164" i="12" s="1"/>
  <c r="R29" i="12"/>
  <c r="R28" i="12"/>
  <c r="R27" i="12"/>
  <c r="R26" i="12"/>
  <c r="R25" i="12"/>
  <c r="R30" i="12"/>
  <c r="AK155" i="12"/>
  <c r="AK130" i="12"/>
  <c r="AK163" i="12" s="1"/>
  <c r="AK131" i="12"/>
  <c r="AK164" i="12" s="1"/>
  <c r="U29" i="12"/>
  <c r="U28" i="12"/>
  <c r="U27" i="12"/>
  <c r="U26" i="12"/>
  <c r="U25" i="12"/>
  <c r="U30" i="12"/>
  <c r="AE98" i="12"/>
  <c r="R92" i="12"/>
  <c r="R91" i="12"/>
  <c r="R93" i="12"/>
  <c r="R95" i="12"/>
  <c r="R94" i="12"/>
  <c r="R96" i="12"/>
  <c r="AD31" i="12"/>
  <c r="Q31" i="12"/>
  <c r="W31" i="12"/>
  <c r="AI155" i="12"/>
  <c r="AI130" i="12"/>
  <c r="AI163" i="12" s="1"/>
  <c r="AI131" i="12"/>
  <c r="AI164" i="12" s="1"/>
  <c r="AD155" i="12"/>
  <c r="AD130" i="12"/>
  <c r="AD163" i="12" s="1"/>
  <c r="AD131" i="12"/>
  <c r="AD164" i="12" s="1"/>
  <c r="R97" i="12"/>
  <c r="R98" i="12" s="1"/>
  <c r="AL98" i="12"/>
  <c r="Y91" i="12"/>
  <c r="Y95" i="12"/>
  <c r="Y94" i="12"/>
  <c r="Y93" i="12"/>
  <c r="Y92" i="12"/>
  <c r="Y96" i="12"/>
  <c r="Q29" i="12"/>
  <c r="Q28" i="12"/>
  <c r="Q27" i="12"/>
  <c r="Q26" i="12"/>
  <c r="Q25" i="12"/>
  <c r="Q30" i="12"/>
  <c r="Q32" i="12" s="1"/>
  <c r="AK98" i="12"/>
  <c r="X96" i="12"/>
  <c r="X95" i="12"/>
  <c r="X94" i="12"/>
  <c r="X93" i="12"/>
  <c r="X92" i="12"/>
  <c r="X91" i="12"/>
  <c r="AG155" i="12"/>
  <c r="AG130" i="12"/>
  <c r="AG163" i="12" s="1"/>
  <c r="AG131" i="12"/>
  <c r="AG164" i="12" s="1"/>
  <c r="U31" i="12"/>
  <c r="AC107" i="10"/>
  <c r="AF107" i="10"/>
  <c r="AE107" i="10"/>
  <c r="AD107" i="10"/>
  <c r="AF114" i="10"/>
  <c r="AE113" i="10"/>
  <c r="AL107" i="10"/>
  <c r="AJ107" i="10"/>
  <c r="AI107" i="10"/>
  <c r="AD114" i="10"/>
  <c r="AJ121" i="10"/>
  <c r="AM107" i="10"/>
  <c r="AK107" i="10"/>
  <c r="R17" i="11"/>
  <c r="W37" i="11"/>
  <c r="Z40" i="11"/>
  <c r="AL107" i="11"/>
  <c r="AL134" i="11" s="1"/>
  <c r="P63" i="11"/>
  <c r="AM107" i="11"/>
  <c r="AM134" i="11" s="1"/>
  <c r="P13" i="11"/>
  <c r="P18" i="11"/>
  <c r="W44" i="11"/>
  <c r="R63" i="11"/>
  <c r="R65" i="11"/>
  <c r="P72" i="11"/>
  <c r="R74" i="11"/>
  <c r="AI80" i="11"/>
  <c r="P4" i="11"/>
  <c r="R6" i="11"/>
  <c r="R10" i="11"/>
  <c r="Q13" i="11"/>
  <c r="Y14" i="11"/>
  <c r="P15" i="11"/>
  <c r="Y21" i="11"/>
  <c r="P22" i="11"/>
  <c r="Z44" i="11"/>
  <c r="P45" i="11"/>
  <c r="Z48" i="11"/>
  <c r="V49" i="11"/>
  <c r="AM53" i="11"/>
  <c r="U72" i="11"/>
  <c r="Y76" i="11"/>
  <c r="P6" i="11"/>
  <c r="P10" i="11"/>
  <c r="P69" i="11"/>
  <c r="P19" i="11"/>
  <c r="W38" i="11"/>
  <c r="Z49" i="11"/>
  <c r="P58" i="11"/>
  <c r="P60" i="11"/>
  <c r="P62" i="11"/>
  <c r="P77" i="11"/>
  <c r="W31" i="11"/>
  <c r="P67" i="11"/>
  <c r="R13" i="11"/>
  <c r="R4" i="11"/>
  <c r="P11" i="11"/>
  <c r="U15" i="11"/>
  <c r="P20" i="11"/>
  <c r="Y22" i="11"/>
  <c r="P23" i="11"/>
  <c r="Z32" i="11"/>
  <c r="Z35" i="11"/>
  <c r="Y38" i="11"/>
  <c r="Z45" i="11"/>
  <c r="Z50" i="11"/>
  <c r="R60" i="11"/>
  <c r="P70" i="11"/>
  <c r="AC107" i="11"/>
  <c r="AC134" i="11" s="1"/>
  <c r="P65" i="11"/>
  <c r="P16" i="11"/>
  <c r="Z38" i="11"/>
  <c r="R62" i="11"/>
  <c r="AF107" i="11"/>
  <c r="AF134" i="11" s="1"/>
  <c r="AD107" i="11"/>
  <c r="AD134" i="11" s="1"/>
  <c r="P7" i="11"/>
  <c r="Y8" i="11"/>
  <c r="P9" i="11"/>
  <c r="R11" i="11"/>
  <c r="Y13" i="11"/>
  <c r="Q16" i="11"/>
  <c r="R20" i="11"/>
  <c r="T36" i="11"/>
  <c r="W41" i="11"/>
  <c r="V46" i="11"/>
  <c r="P64" i="11"/>
  <c r="P66" i="11"/>
  <c r="P68" i="11"/>
  <c r="P73" i="11"/>
  <c r="Y77" i="11"/>
  <c r="AK80" i="11"/>
  <c r="AG107" i="11"/>
  <c r="AG134" i="11" s="1"/>
  <c r="P21" i="11"/>
  <c r="P14" i="11"/>
  <c r="P24" i="11"/>
  <c r="Y33" i="11"/>
  <c r="Y41" i="11"/>
  <c r="Y46" i="11"/>
  <c r="R68" i="11"/>
  <c r="AH107" i="11"/>
  <c r="AH134" i="11" s="1"/>
  <c r="AE26" i="11"/>
  <c r="P74" i="11"/>
  <c r="R7" i="11"/>
  <c r="R16" i="11"/>
  <c r="R9" i="11"/>
  <c r="R14" i="11"/>
  <c r="Y16" i="11"/>
  <c r="P25" i="11"/>
  <c r="Z33" i="11"/>
  <c r="Z36" i="11"/>
  <c r="Z41" i="11"/>
  <c r="Z46" i="11"/>
  <c r="P47" i="11"/>
  <c r="Y78" i="11"/>
  <c r="AI107" i="11"/>
  <c r="AI134" i="11" s="1"/>
  <c r="AE80" i="11"/>
  <c r="P5" i="11"/>
  <c r="R5" i="11"/>
  <c r="P12" i="11"/>
  <c r="S14" i="11"/>
  <c r="P17" i="11"/>
  <c r="U20" i="11"/>
  <c r="R25" i="11"/>
  <c r="R47" i="11"/>
  <c r="P59" i="11"/>
  <c r="P61" i="11"/>
  <c r="P71" i="11"/>
  <c r="Z78" i="11"/>
  <c r="P79" i="11"/>
  <c r="U80" i="11"/>
  <c r="AJ107" i="11"/>
  <c r="AJ134" i="11" s="1"/>
  <c r="T155" i="12"/>
  <c r="T163" i="12" s="1"/>
  <c r="G163" i="12"/>
  <c r="G164" i="12"/>
  <c r="T164" i="12" s="1"/>
  <c r="W122" i="12"/>
  <c r="J130" i="12"/>
  <c r="W130" i="12" s="1"/>
  <c r="J131" i="12"/>
  <c r="W131" i="12" s="1"/>
  <c r="Y122" i="12"/>
  <c r="L130" i="12"/>
  <c r="Y130" i="12" s="1"/>
  <c r="L131" i="12"/>
  <c r="Y131" i="12" s="1"/>
  <c r="W155" i="12"/>
  <c r="W163" i="12" s="1"/>
  <c r="J163" i="12"/>
  <c r="J164" i="12"/>
  <c r="W164" i="12" s="1"/>
  <c r="R64" i="12"/>
  <c r="AE64" i="12"/>
  <c r="Y64" i="12"/>
  <c r="AL64" i="12"/>
  <c r="AJ64" i="12"/>
  <c r="W64" i="12"/>
  <c r="P63" i="12"/>
  <c r="P62" i="12"/>
  <c r="P61" i="12"/>
  <c r="P60" i="12"/>
  <c r="P59" i="12"/>
  <c r="P58" i="12"/>
  <c r="AC65" i="12"/>
  <c r="V58" i="12"/>
  <c r="V63" i="12"/>
  <c r="V62" i="12"/>
  <c r="V61" i="12"/>
  <c r="V60" i="12"/>
  <c r="V59" i="12"/>
  <c r="AI65" i="12"/>
  <c r="R122" i="12"/>
  <c r="E130" i="12"/>
  <c r="R130" i="12" s="1"/>
  <c r="E131" i="12"/>
  <c r="R131" i="12" s="1"/>
  <c r="T122" i="12"/>
  <c r="G130" i="12"/>
  <c r="T130" i="12" s="1"/>
  <c r="G131" i="12"/>
  <c r="T131" i="12" s="1"/>
  <c r="Q64" i="12"/>
  <c r="AD64" i="12"/>
  <c r="Q122" i="12"/>
  <c r="D130" i="12"/>
  <c r="Q130" i="12" s="1"/>
  <c r="D131" i="12"/>
  <c r="Q131" i="12" s="1"/>
  <c r="V155" i="12"/>
  <c r="V163" i="12" s="1"/>
  <c r="I163" i="12"/>
  <c r="I164" i="12"/>
  <c r="V164" i="12" s="1"/>
  <c r="AF64" i="12"/>
  <c r="P64" i="12"/>
  <c r="AC64" i="12"/>
  <c r="V64" i="12"/>
  <c r="AI64" i="12"/>
  <c r="V122" i="12"/>
  <c r="I130" i="12"/>
  <c r="V130" i="12" s="1"/>
  <c r="I131" i="12"/>
  <c r="V131" i="12" s="1"/>
  <c r="U63" i="12"/>
  <c r="U62" i="12"/>
  <c r="U61" i="12"/>
  <c r="U59" i="12"/>
  <c r="U60" i="12"/>
  <c r="U58" i="12"/>
  <c r="AH65" i="12"/>
  <c r="P122" i="12"/>
  <c r="C130" i="12"/>
  <c r="P130" i="12" s="1"/>
  <c r="C131" i="12"/>
  <c r="P131" i="12" s="1"/>
  <c r="W58" i="12"/>
  <c r="W60" i="12"/>
  <c r="W63" i="12"/>
  <c r="W61" i="12"/>
  <c r="W62" i="12"/>
  <c r="W59" i="12"/>
  <c r="AJ65" i="12"/>
  <c r="S122" i="12"/>
  <c r="F130" i="12"/>
  <c r="S130" i="12" s="1"/>
  <c r="F131" i="12"/>
  <c r="S131" i="12" s="1"/>
  <c r="AM65" i="12"/>
  <c r="Z61" i="12"/>
  <c r="Z59" i="12"/>
  <c r="Z63" i="12"/>
  <c r="Z58" i="12"/>
  <c r="Z62" i="12"/>
  <c r="Z60" i="12"/>
  <c r="AH64" i="12"/>
  <c r="U64" i="12"/>
  <c r="Y155" i="12"/>
  <c r="Y163" i="12" s="1"/>
  <c r="L163" i="12"/>
  <c r="L164" i="12"/>
  <c r="Y164" i="12" s="1"/>
  <c r="AD65" i="12"/>
  <c r="Q63" i="12"/>
  <c r="Q62" i="12"/>
  <c r="Q61" i="12"/>
  <c r="Q60" i="12"/>
  <c r="Q59" i="12"/>
  <c r="Q58" i="12"/>
  <c r="Q155" i="12"/>
  <c r="Q163" i="12" s="1"/>
  <c r="D163" i="12"/>
  <c r="D164" i="12"/>
  <c r="Q164" i="12" s="1"/>
  <c r="Z64" i="12"/>
  <c r="AM64" i="12"/>
  <c r="S58" i="12"/>
  <c r="S63" i="12"/>
  <c r="S62" i="12"/>
  <c r="S61" i="12"/>
  <c r="S60" i="12"/>
  <c r="S59" i="12"/>
  <c r="AF65" i="12"/>
  <c r="U155" i="12"/>
  <c r="U163" i="12" s="1"/>
  <c r="H163" i="12"/>
  <c r="H164" i="12"/>
  <c r="U164" i="12" s="1"/>
  <c r="S155" i="12"/>
  <c r="S163" i="12" s="1"/>
  <c r="F163" i="12"/>
  <c r="F164" i="12"/>
  <c r="S164" i="12" s="1"/>
  <c r="S64" i="12"/>
  <c r="Z122" i="12"/>
  <c r="M130" i="12"/>
  <c r="Z130" i="12" s="1"/>
  <c r="M131" i="12"/>
  <c r="Z131" i="12" s="1"/>
  <c r="X59" i="12"/>
  <c r="X61" i="12"/>
  <c r="X58" i="12"/>
  <c r="X63" i="12"/>
  <c r="X62" i="12"/>
  <c r="X60" i="12"/>
  <c r="AK65" i="12"/>
  <c r="AG65" i="12"/>
  <c r="T58" i="12"/>
  <c r="T63" i="12"/>
  <c r="T62" i="12"/>
  <c r="T61" i="12"/>
  <c r="T60" i="12"/>
  <c r="T59" i="12"/>
  <c r="Z155" i="12"/>
  <c r="Z163" i="12" s="1"/>
  <c r="M163" i="12"/>
  <c r="M164" i="12"/>
  <c r="Z164" i="12" s="1"/>
  <c r="P155" i="12"/>
  <c r="P163" i="12" s="1"/>
  <c r="C163" i="12"/>
  <c r="C164" i="12"/>
  <c r="P164" i="12" s="1"/>
  <c r="U122" i="12"/>
  <c r="H130" i="12"/>
  <c r="U130" i="12" s="1"/>
  <c r="H131" i="12"/>
  <c r="U131" i="12" s="1"/>
  <c r="X155" i="12"/>
  <c r="X163" i="12" s="1"/>
  <c r="K163" i="12"/>
  <c r="K164" i="12"/>
  <c r="X164" i="12" s="1"/>
  <c r="AK64" i="12"/>
  <c r="X64" i="12"/>
  <c r="T64" i="12"/>
  <c r="AG64" i="12"/>
  <c r="X122" i="12"/>
  <c r="K130" i="12"/>
  <c r="X130" i="12" s="1"/>
  <c r="K131" i="12"/>
  <c r="X131" i="12" s="1"/>
  <c r="R155" i="12"/>
  <c r="R163" i="12" s="1"/>
  <c r="E163" i="12"/>
  <c r="E164" i="12"/>
  <c r="R164" i="12" s="1"/>
  <c r="R63" i="12"/>
  <c r="R62" i="12"/>
  <c r="R61" i="12"/>
  <c r="R60" i="12"/>
  <c r="R59" i="12"/>
  <c r="R58" i="12"/>
  <c r="AE65" i="12"/>
  <c r="Y60" i="12"/>
  <c r="Y59" i="12"/>
  <c r="Y58" i="12"/>
  <c r="Y63" i="12"/>
  <c r="Y62" i="12"/>
  <c r="Y61" i="12"/>
  <c r="AL65" i="12"/>
  <c r="AF98" i="12"/>
  <c r="AI98" i="12"/>
  <c r="AM98" i="12"/>
  <c r="AL97" i="12"/>
  <c r="Y98" i="12"/>
  <c r="AE97" i="12"/>
  <c r="AD97" i="12"/>
  <c r="X98" i="12"/>
  <c r="AK97" i="12"/>
  <c r="U98" i="12"/>
  <c r="AH97" i="12"/>
  <c r="AG98" i="12"/>
  <c r="AC97" i="12"/>
  <c r="P98" i="12"/>
  <c r="AJ98" i="12"/>
  <c r="T98" i="12"/>
  <c r="AG97" i="12"/>
  <c r="AD98" i="12"/>
  <c r="AC98" i="12"/>
  <c r="AJ97" i="12"/>
  <c r="W98" i="12"/>
  <c r="AM97" i="12"/>
  <c r="Z98" i="12"/>
  <c r="S98" i="12"/>
  <c r="AF97" i="12"/>
  <c r="AI97" i="12"/>
  <c r="AC32" i="12"/>
  <c r="AL32" i="12"/>
  <c r="AK32" i="12"/>
  <c r="AE32" i="12"/>
  <c r="AG32" i="12"/>
  <c r="AH32" i="12"/>
  <c r="AF32" i="12"/>
  <c r="AI32" i="12"/>
  <c r="AJ32" i="12"/>
  <c r="AC122" i="11"/>
  <c r="AE107" i="11"/>
  <c r="AE134" i="11" s="1"/>
  <c r="AF112" i="11"/>
  <c r="AG112" i="11"/>
  <c r="AH112" i="11"/>
  <c r="AI112" i="11"/>
  <c r="AJ112" i="11"/>
  <c r="AK112" i="11"/>
  <c r="AL112" i="11"/>
  <c r="AM112" i="11"/>
  <c r="AG107" i="10"/>
  <c r="AH107" i="10"/>
  <c r="W70" i="11"/>
  <c r="W68" i="11"/>
  <c r="W77" i="11"/>
  <c r="S63" i="11"/>
  <c r="S75" i="11"/>
  <c r="S69" i="11"/>
  <c r="S62" i="11"/>
  <c r="W71" i="11"/>
  <c r="W75" i="11"/>
  <c r="W69" i="11"/>
  <c r="S74" i="11"/>
  <c r="X79" i="11"/>
  <c r="P80" i="11"/>
  <c r="T80" i="11"/>
  <c r="S68" i="11"/>
  <c r="X38" i="11"/>
  <c r="X50" i="11"/>
  <c r="X43" i="11"/>
  <c r="P51" i="11"/>
  <c r="X31" i="11"/>
  <c r="X34" i="11"/>
  <c r="X36" i="11"/>
  <c r="W47" i="11"/>
  <c r="Z51" i="11"/>
  <c r="P52" i="11"/>
  <c r="V53" i="11"/>
  <c r="X47" i="11"/>
  <c r="AC53" i="11"/>
  <c r="X39" i="11"/>
  <c r="X44" i="11"/>
  <c r="Q48" i="11"/>
  <c r="X32" i="11"/>
  <c r="X41" i="11"/>
  <c r="AF53" i="11"/>
  <c r="X37" i="11"/>
  <c r="X48" i="11"/>
  <c r="P49" i="11"/>
  <c r="X35" i="11"/>
  <c r="X40" i="11"/>
  <c r="X33" i="11"/>
  <c r="X42" i="11"/>
  <c r="X49" i="11"/>
  <c r="Q12" i="11"/>
  <c r="Q14" i="11"/>
  <c r="W15" i="11"/>
  <c r="Q18" i="11"/>
  <c r="AM26" i="11"/>
  <c r="Z9" i="11"/>
  <c r="R18" i="11"/>
  <c r="Z22" i="11"/>
  <c r="Z25" i="11"/>
  <c r="Z15" i="11"/>
  <c r="Z18" i="11"/>
  <c r="Z4" i="11"/>
  <c r="Q19" i="11"/>
  <c r="Z20" i="11"/>
  <c r="Z12" i="11"/>
  <c r="W16" i="11"/>
  <c r="R19" i="11"/>
  <c r="Q21" i="11"/>
  <c r="Z23" i="11"/>
  <c r="AG26" i="11"/>
  <c r="Z6" i="11"/>
  <c r="Z8" i="11"/>
  <c r="Z10" i="11"/>
  <c r="R21" i="11"/>
  <c r="Q24" i="11"/>
  <c r="Z16" i="11"/>
  <c r="Z19" i="11"/>
  <c r="R24" i="11"/>
  <c r="Z14" i="11"/>
  <c r="Z5" i="11"/>
  <c r="Z7" i="11"/>
  <c r="Z21" i="11"/>
  <c r="Z24" i="11"/>
  <c r="R15" i="11"/>
  <c r="Q22" i="11"/>
  <c r="Q25" i="11"/>
  <c r="X69" i="11"/>
  <c r="X71" i="11"/>
  <c r="R80" i="11"/>
  <c r="X60" i="11"/>
  <c r="X75" i="11"/>
  <c r="V80" i="11"/>
  <c r="R59" i="11"/>
  <c r="X63" i="11"/>
  <c r="R67" i="11"/>
  <c r="P78" i="11"/>
  <c r="X80" i="11"/>
  <c r="X68" i="11"/>
  <c r="X72" i="11"/>
  <c r="P76" i="11"/>
  <c r="X65" i="11"/>
  <c r="X70" i="11"/>
  <c r="X78" i="11"/>
  <c r="AF80" i="11"/>
  <c r="R64" i="11"/>
  <c r="AH80" i="11"/>
  <c r="R58" i="11"/>
  <c r="R66" i="11"/>
  <c r="X76" i="11"/>
  <c r="R79" i="11"/>
  <c r="AL80" i="11"/>
  <c r="I134" i="11"/>
  <c r="V134" i="11" s="1"/>
  <c r="X61" i="11"/>
  <c r="P75" i="11"/>
  <c r="U79" i="11"/>
  <c r="AM80" i="11"/>
  <c r="Q33" i="11"/>
  <c r="Y34" i="11"/>
  <c r="Q36" i="11"/>
  <c r="W39" i="11"/>
  <c r="W42" i="11"/>
  <c r="T48" i="11"/>
  <c r="Q50" i="11"/>
  <c r="W53" i="11"/>
  <c r="J134" i="11"/>
  <c r="W134" i="11" s="1"/>
  <c r="Y44" i="11"/>
  <c r="Q47" i="11"/>
  <c r="Y53" i="11"/>
  <c r="K134" i="11"/>
  <c r="X134" i="11" s="1"/>
  <c r="Q35" i="11"/>
  <c r="Y39" i="11"/>
  <c r="Y42" i="11"/>
  <c r="W48" i="11"/>
  <c r="Y50" i="11"/>
  <c r="L134" i="11"/>
  <c r="Y134" i="11" s="1"/>
  <c r="Y31" i="11"/>
  <c r="W33" i="11"/>
  <c r="Q38" i="11"/>
  <c r="Q45" i="11"/>
  <c r="S47" i="11"/>
  <c r="AG53" i="11"/>
  <c r="E107" i="11"/>
  <c r="R107" i="11" s="1"/>
  <c r="W36" i="11"/>
  <c r="Q40" i="11"/>
  <c r="Q43" i="11"/>
  <c r="S45" i="11"/>
  <c r="T47" i="11"/>
  <c r="Y48" i="11"/>
  <c r="Q51" i="11"/>
  <c r="AI53" i="11"/>
  <c r="Y51" i="11"/>
  <c r="AJ53" i="11"/>
  <c r="Q32" i="11"/>
  <c r="Y36" i="11"/>
  <c r="W43" i="11"/>
  <c r="Y45" i="11"/>
  <c r="Q49" i="11"/>
  <c r="AL53" i="11"/>
  <c r="V112" i="11"/>
  <c r="Q52" i="11"/>
  <c r="W32" i="11"/>
  <c r="S34" i="11"/>
  <c r="W35" i="11"/>
  <c r="Q37" i="11"/>
  <c r="Y43" i="11"/>
  <c r="Q46" i="11"/>
  <c r="W49" i="11"/>
  <c r="S52" i="11"/>
  <c r="M107" i="11"/>
  <c r="Z107" i="11" s="1"/>
  <c r="F134" i="11"/>
  <c r="S134" i="11" s="1"/>
  <c r="Y112" i="11"/>
  <c r="Q39" i="11"/>
  <c r="Y40" i="11"/>
  <c r="Q42" i="11"/>
  <c r="S46" i="11"/>
  <c r="Y47" i="11"/>
  <c r="S53" i="11"/>
  <c r="G134" i="11"/>
  <c r="T134" i="11" s="1"/>
  <c r="C134" i="11"/>
  <c r="P134" i="11" s="1"/>
  <c r="Q34" i="11"/>
  <c r="Q31" i="11"/>
  <c r="Y32" i="11"/>
  <c r="W34" i="11"/>
  <c r="Y35" i="11"/>
  <c r="S39" i="11"/>
  <c r="T42" i="11"/>
  <c r="Q44" i="11"/>
  <c r="Y49" i="11"/>
  <c r="U53" i="11"/>
  <c r="H134" i="11"/>
  <c r="U134" i="11" s="1"/>
  <c r="D134" i="11"/>
  <c r="Q134" i="11" s="1"/>
  <c r="AK26" i="11"/>
  <c r="L107" i="11"/>
  <c r="Y107" i="11" s="1"/>
  <c r="X14" i="11"/>
  <c r="X20" i="11"/>
  <c r="X22" i="11"/>
  <c r="F107" i="11"/>
  <c r="S107" i="11" s="1"/>
  <c r="X16" i="11"/>
  <c r="X4" i="11"/>
  <c r="W25" i="11"/>
  <c r="P26" i="11"/>
  <c r="D107" i="11"/>
  <c r="Q107" i="11" s="1"/>
  <c r="X9" i="11"/>
  <c r="W19" i="11"/>
  <c r="R26" i="11"/>
  <c r="T26" i="11"/>
  <c r="V26" i="11"/>
  <c r="Y85" i="11"/>
  <c r="W21" i="11"/>
  <c r="W26" i="11"/>
  <c r="H107" i="11"/>
  <c r="U107" i="11" s="1"/>
  <c r="X8" i="11"/>
  <c r="X15" i="11"/>
  <c r="X21" i="11"/>
  <c r="I107" i="11"/>
  <c r="V107" i="11" s="1"/>
  <c r="AH26" i="11"/>
  <c r="J107" i="11"/>
  <c r="W107" i="11" s="1"/>
  <c r="X5" i="11"/>
  <c r="X10" i="11"/>
  <c r="AJ26" i="11"/>
  <c r="K107" i="11"/>
  <c r="X107" i="11" s="1"/>
  <c r="S89" i="11"/>
  <c r="Q68" i="11"/>
  <c r="Q74" i="11"/>
  <c r="C107" i="11"/>
  <c r="P107" i="11" s="1"/>
  <c r="M134" i="11"/>
  <c r="Z134" i="11" s="1"/>
  <c r="V9" i="11"/>
  <c r="V15" i="11"/>
  <c r="V21" i="11"/>
  <c r="U26" i="11"/>
  <c r="AI26" i="11"/>
  <c r="U36" i="11"/>
  <c r="U42" i="11"/>
  <c r="U48" i="11"/>
  <c r="T53" i="11"/>
  <c r="AH53" i="11"/>
  <c r="T63" i="11"/>
  <c r="T69" i="11"/>
  <c r="T75" i="11"/>
  <c r="S80" i="11"/>
  <c r="AG80" i="11"/>
  <c r="V85" i="11"/>
  <c r="R89" i="11"/>
  <c r="T112" i="11"/>
  <c r="P116" i="11"/>
  <c r="R40" i="11"/>
  <c r="Q79" i="11"/>
  <c r="R34" i="11"/>
  <c r="Q61" i="11"/>
  <c r="U7" i="11"/>
  <c r="S12" i="11"/>
  <c r="U13" i="11"/>
  <c r="S18" i="11"/>
  <c r="U19" i="11"/>
  <c r="S24" i="11"/>
  <c r="U25" i="11"/>
  <c r="X26" i="11"/>
  <c r="AL26" i="11"/>
  <c r="R33" i="11"/>
  <c r="T34" i="11"/>
  <c r="R39" i="11"/>
  <c r="T40" i="11"/>
  <c r="R45" i="11"/>
  <c r="T46" i="11"/>
  <c r="R51" i="11"/>
  <c r="T52" i="11"/>
  <c r="AK53" i="11"/>
  <c r="Q60" i="11"/>
  <c r="S61" i="11"/>
  <c r="Q66" i="11"/>
  <c r="S67" i="11"/>
  <c r="Q72" i="11"/>
  <c r="S73" i="11"/>
  <c r="Q78" i="11"/>
  <c r="S79" i="11"/>
  <c r="AJ80" i="11"/>
  <c r="G107" i="11"/>
  <c r="T107" i="11" s="1"/>
  <c r="E134" i="11"/>
  <c r="R134" i="11" s="1"/>
  <c r="V19" i="11"/>
  <c r="V25" i="11"/>
  <c r="Y26" i="11"/>
  <c r="U34" i="11"/>
  <c r="U40" i="11"/>
  <c r="U46" i="11"/>
  <c r="S51" i="11"/>
  <c r="U52" i="11"/>
  <c r="X53" i="11"/>
  <c r="T61" i="11"/>
  <c r="T67" i="11"/>
  <c r="R72" i="11"/>
  <c r="T73" i="11"/>
  <c r="R78" i="11"/>
  <c r="T79" i="11"/>
  <c r="W80" i="11"/>
  <c r="Z85" i="11"/>
  <c r="X112" i="11"/>
  <c r="S13" i="11"/>
  <c r="S19" i="11"/>
  <c r="R46" i="11"/>
  <c r="Q73" i="11"/>
  <c r="V7" i="11"/>
  <c r="U6" i="11"/>
  <c r="S11" i="11"/>
  <c r="U12" i="11"/>
  <c r="S17" i="11"/>
  <c r="S23" i="11"/>
  <c r="U24" i="11"/>
  <c r="R32" i="11"/>
  <c r="T33" i="11"/>
  <c r="R38" i="11"/>
  <c r="T39" i="11"/>
  <c r="R44" i="11"/>
  <c r="T45" i="11"/>
  <c r="R50" i="11"/>
  <c r="T51" i="11"/>
  <c r="Q59" i="11"/>
  <c r="S60" i="11"/>
  <c r="Q65" i="11"/>
  <c r="S66" i="11"/>
  <c r="Q71" i="11"/>
  <c r="S72" i="11"/>
  <c r="Q77" i="11"/>
  <c r="S78" i="11"/>
  <c r="Q67" i="11"/>
  <c r="U18" i="11"/>
  <c r="V6" i="11"/>
  <c r="X7" i="11"/>
  <c r="T11" i="11"/>
  <c r="V12" i="11"/>
  <c r="X13" i="11"/>
  <c r="T17" i="11"/>
  <c r="V18" i="11"/>
  <c r="X19" i="11"/>
  <c r="R22" i="11"/>
  <c r="T23" i="11"/>
  <c r="V24" i="11"/>
  <c r="X25" i="11"/>
  <c r="U33" i="11"/>
  <c r="S38" i="11"/>
  <c r="U39" i="11"/>
  <c r="S44" i="11"/>
  <c r="U45" i="11"/>
  <c r="W46" i="11"/>
  <c r="S50" i="11"/>
  <c r="U51" i="11"/>
  <c r="W52" i="11"/>
  <c r="Z53" i="11"/>
  <c r="T60" i="11"/>
  <c r="T66" i="11"/>
  <c r="R71" i="11"/>
  <c r="T72" i="11"/>
  <c r="R77" i="11"/>
  <c r="T78" i="11"/>
  <c r="Y80" i="11"/>
  <c r="S7" i="11"/>
  <c r="S5" i="11"/>
  <c r="S4" i="11"/>
  <c r="U5" i="11"/>
  <c r="S10" i="11"/>
  <c r="U11" i="11"/>
  <c r="S16" i="11"/>
  <c r="U17" i="11"/>
  <c r="W18" i="11"/>
  <c r="Y19" i="11"/>
  <c r="S22" i="11"/>
  <c r="U23" i="11"/>
  <c r="W24" i="11"/>
  <c r="Y25" i="11"/>
  <c r="AD26" i="11"/>
  <c r="R31" i="11"/>
  <c r="T32" i="11"/>
  <c r="R37" i="11"/>
  <c r="T38" i="11"/>
  <c r="R43" i="11"/>
  <c r="T44" i="11"/>
  <c r="X46" i="11"/>
  <c r="R49" i="11"/>
  <c r="T50" i="11"/>
  <c r="V51" i="11"/>
  <c r="X52" i="11"/>
  <c r="Q58" i="11"/>
  <c r="S59" i="11"/>
  <c r="Q64" i="11"/>
  <c r="S65" i="11"/>
  <c r="Q70" i="11"/>
  <c r="S71" i="11"/>
  <c r="W73" i="11"/>
  <c r="Q76" i="11"/>
  <c r="S77" i="11"/>
  <c r="U78" i="11"/>
  <c r="W79" i="11"/>
  <c r="V5" i="11"/>
  <c r="X6" i="11"/>
  <c r="T10" i="11"/>
  <c r="V11" i="11"/>
  <c r="X12" i="11"/>
  <c r="T16" i="11"/>
  <c r="V17" i="11"/>
  <c r="X18" i="11"/>
  <c r="T22" i="11"/>
  <c r="V23" i="11"/>
  <c r="X24" i="11"/>
  <c r="U32" i="11"/>
  <c r="U38" i="11"/>
  <c r="S43" i="11"/>
  <c r="U44" i="11"/>
  <c r="W45" i="11"/>
  <c r="S49" i="11"/>
  <c r="U50" i="11"/>
  <c r="W51" i="11"/>
  <c r="AD53" i="11"/>
  <c r="T59" i="11"/>
  <c r="T65" i="11"/>
  <c r="R70" i="11"/>
  <c r="T71" i="11"/>
  <c r="R76" i="11"/>
  <c r="T77" i="11"/>
  <c r="S6" i="11"/>
  <c r="S9" i="11"/>
  <c r="U10" i="11"/>
  <c r="S15" i="11"/>
  <c r="U16" i="11"/>
  <c r="W17" i="11"/>
  <c r="Y18" i="11"/>
  <c r="S21" i="11"/>
  <c r="U22" i="11"/>
  <c r="AF26" i="11"/>
  <c r="T31" i="11"/>
  <c r="R36" i="11"/>
  <c r="T37" i="11"/>
  <c r="R42" i="11"/>
  <c r="T43" i="11"/>
  <c r="V44" i="11"/>
  <c r="X45" i="11"/>
  <c r="R48" i="11"/>
  <c r="AE53" i="11"/>
  <c r="S58" i="11"/>
  <c r="Q63" i="11"/>
  <c r="S64" i="11"/>
  <c r="Q69" i="11"/>
  <c r="S70" i="11"/>
  <c r="W72" i="11"/>
  <c r="Q75" i="11"/>
  <c r="AD80" i="11"/>
  <c r="S25" i="11"/>
  <c r="R52" i="11"/>
  <c r="V13" i="11"/>
  <c r="V4" i="11"/>
  <c r="V10" i="11"/>
  <c r="X11" i="11"/>
  <c r="T15" i="11"/>
  <c r="V16" i="11"/>
  <c r="X17" i="11"/>
  <c r="T21" i="11"/>
  <c r="U31" i="11"/>
  <c r="U37" i="11"/>
  <c r="S42" i="11"/>
  <c r="U43" i="11"/>
  <c r="S48" i="11"/>
  <c r="T58" i="11"/>
  <c r="T64" i="11"/>
  <c r="R69" i="11"/>
  <c r="T70" i="11"/>
  <c r="R75" i="11"/>
  <c r="W32" i="12" l="1"/>
  <c r="Y77" i="25"/>
  <c r="AL77" i="25" s="1"/>
  <c r="Y23" i="25"/>
  <c r="AL23" i="25" s="1"/>
  <c r="S77" i="25"/>
  <c r="AF77" i="25" s="1"/>
  <c r="S23" i="25"/>
  <c r="AF23" i="25" s="1"/>
  <c r="X23" i="25"/>
  <c r="AK23" i="25" s="1"/>
  <c r="X77" i="25"/>
  <c r="AK77" i="25" s="1"/>
  <c r="R23" i="25"/>
  <c r="AE23" i="25" s="1"/>
  <c r="R77" i="25"/>
  <c r="AE77" i="25" s="1"/>
  <c r="W77" i="25"/>
  <c r="AJ77" i="25" s="1"/>
  <c r="W23" i="25"/>
  <c r="AJ23" i="25" s="1"/>
  <c r="Q77" i="25"/>
  <c r="AD77" i="25" s="1"/>
  <c r="Q23" i="25"/>
  <c r="AD23" i="25" s="1"/>
  <c r="V77" i="25"/>
  <c r="AI77" i="25" s="1"/>
  <c r="V23" i="25"/>
  <c r="AI23" i="25" s="1"/>
  <c r="P77" i="25"/>
  <c r="AC77" i="25" s="1"/>
  <c r="P23" i="25"/>
  <c r="AC23" i="25" s="1"/>
  <c r="T77" i="25"/>
  <c r="AG77" i="25" s="1"/>
  <c r="T23" i="25"/>
  <c r="AG23" i="25" s="1"/>
  <c r="Z23" i="25"/>
  <c r="AM23" i="25" s="1"/>
  <c r="Z77" i="25"/>
  <c r="AM77" i="25" s="1"/>
  <c r="U77" i="25"/>
  <c r="AH77" i="25" s="1"/>
  <c r="U23" i="25"/>
  <c r="AH23" i="25" s="1"/>
  <c r="Q98" i="12"/>
  <c r="W65" i="12"/>
  <c r="Y32" i="12"/>
  <c r="U32" i="12"/>
  <c r="S32" i="12"/>
  <c r="R65" i="12"/>
  <c r="Z65" i="12"/>
  <c r="X32" i="12"/>
  <c r="T32" i="12"/>
  <c r="V65" i="12"/>
  <c r="U65" i="12"/>
  <c r="P65" i="12"/>
  <c r="Y65" i="12"/>
  <c r="T65" i="12"/>
  <c r="S65" i="12"/>
  <c r="Q65" i="12"/>
  <c r="X65" i="12"/>
  <c r="M133" i="10"/>
  <c r="Z133" i="10" s="1"/>
  <c r="L133" i="10"/>
  <c r="K133" i="10"/>
  <c r="X133" i="10" s="1"/>
  <c r="J133" i="10"/>
  <c r="W133" i="10" s="1"/>
  <c r="I133" i="10"/>
  <c r="V133" i="10" s="1"/>
  <c r="H133" i="10"/>
  <c r="U133" i="10" s="1"/>
  <c r="G133" i="10"/>
  <c r="F133" i="10"/>
  <c r="S133" i="10" s="1"/>
  <c r="E133" i="10"/>
  <c r="R133" i="10" s="1"/>
  <c r="D133" i="10"/>
  <c r="Q133" i="10" s="1"/>
  <c r="C133" i="10"/>
  <c r="P133" i="10" s="1"/>
  <c r="R132" i="10"/>
  <c r="M132" i="10"/>
  <c r="Z132" i="10" s="1"/>
  <c r="L132" i="10"/>
  <c r="Y132" i="10" s="1"/>
  <c r="K132" i="10"/>
  <c r="X132" i="10" s="1"/>
  <c r="J132" i="10"/>
  <c r="W132" i="10" s="1"/>
  <c r="I132" i="10"/>
  <c r="V132" i="10" s="1"/>
  <c r="H132" i="10"/>
  <c r="U132" i="10" s="1"/>
  <c r="G132" i="10"/>
  <c r="T132" i="10" s="1"/>
  <c r="F132" i="10"/>
  <c r="S132" i="10" s="1"/>
  <c r="E132" i="10"/>
  <c r="D132" i="10"/>
  <c r="Q132" i="10" s="1"/>
  <c r="C132" i="10"/>
  <c r="P132" i="10" s="1"/>
  <c r="M131" i="10"/>
  <c r="Z131" i="10" s="1"/>
  <c r="L131" i="10"/>
  <c r="Y131" i="10" s="1"/>
  <c r="K131" i="10"/>
  <c r="X131" i="10" s="1"/>
  <c r="J131" i="10"/>
  <c r="W131" i="10" s="1"/>
  <c r="I131" i="10"/>
  <c r="V131" i="10" s="1"/>
  <c r="H131" i="10"/>
  <c r="U131" i="10" s="1"/>
  <c r="G131" i="10"/>
  <c r="T131" i="10" s="1"/>
  <c r="F131" i="10"/>
  <c r="S131" i="10" s="1"/>
  <c r="E131" i="10"/>
  <c r="R131" i="10" s="1"/>
  <c r="D131" i="10"/>
  <c r="Q131" i="10" s="1"/>
  <c r="C131" i="10"/>
  <c r="P131" i="10" s="1"/>
  <c r="M130" i="10"/>
  <c r="Z130" i="10" s="1"/>
  <c r="L130" i="10"/>
  <c r="Y130" i="10" s="1"/>
  <c r="K130" i="10"/>
  <c r="X130" i="10" s="1"/>
  <c r="J130" i="10"/>
  <c r="W130" i="10" s="1"/>
  <c r="I130" i="10"/>
  <c r="V130" i="10" s="1"/>
  <c r="H130" i="10"/>
  <c r="U130" i="10" s="1"/>
  <c r="G130" i="10"/>
  <c r="T130" i="10" s="1"/>
  <c r="F130" i="10"/>
  <c r="S130" i="10" s="1"/>
  <c r="E130" i="10"/>
  <c r="R130" i="10" s="1"/>
  <c r="D130" i="10"/>
  <c r="Q130" i="10" s="1"/>
  <c r="C130" i="10"/>
  <c r="P130" i="10" s="1"/>
  <c r="M129" i="10"/>
  <c r="Z129" i="10" s="1"/>
  <c r="L129" i="10"/>
  <c r="Y129" i="10" s="1"/>
  <c r="K129" i="10"/>
  <c r="X129" i="10" s="1"/>
  <c r="J129" i="10"/>
  <c r="W129" i="10" s="1"/>
  <c r="I129" i="10"/>
  <c r="V129" i="10" s="1"/>
  <c r="H129" i="10"/>
  <c r="U129" i="10" s="1"/>
  <c r="G129" i="10"/>
  <c r="T129" i="10" s="1"/>
  <c r="F129" i="10"/>
  <c r="S129" i="10" s="1"/>
  <c r="E129" i="10"/>
  <c r="R129" i="10" s="1"/>
  <c r="D129" i="10"/>
  <c r="Q129" i="10" s="1"/>
  <c r="C129" i="10"/>
  <c r="P129" i="10" s="1"/>
  <c r="M128" i="10"/>
  <c r="Z128" i="10" s="1"/>
  <c r="L128" i="10"/>
  <c r="Y128" i="10" s="1"/>
  <c r="K128" i="10"/>
  <c r="X128" i="10" s="1"/>
  <c r="J128" i="10"/>
  <c r="W128" i="10" s="1"/>
  <c r="I128" i="10"/>
  <c r="V128" i="10" s="1"/>
  <c r="H128" i="10"/>
  <c r="U128" i="10" s="1"/>
  <c r="G128" i="10"/>
  <c r="T128" i="10" s="1"/>
  <c r="F128" i="10"/>
  <c r="S128" i="10" s="1"/>
  <c r="E128" i="10"/>
  <c r="R128" i="10" s="1"/>
  <c r="D128" i="10"/>
  <c r="Q128" i="10" s="1"/>
  <c r="C128" i="10"/>
  <c r="P128" i="10" s="1"/>
  <c r="M127" i="10"/>
  <c r="Z127" i="10" s="1"/>
  <c r="L127" i="10"/>
  <c r="Y127" i="10" s="1"/>
  <c r="K127" i="10"/>
  <c r="X127" i="10" s="1"/>
  <c r="J127" i="10"/>
  <c r="W127" i="10" s="1"/>
  <c r="I127" i="10"/>
  <c r="V127" i="10" s="1"/>
  <c r="H127" i="10"/>
  <c r="U127" i="10" s="1"/>
  <c r="G127" i="10"/>
  <c r="T127" i="10" s="1"/>
  <c r="F127" i="10"/>
  <c r="S127" i="10" s="1"/>
  <c r="E127" i="10"/>
  <c r="R127" i="10" s="1"/>
  <c r="D127" i="10"/>
  <c r="Q127" i="10" s="1"/>
  <c r="C127" i="10"/>
  <c r="P127" i="10" s="1"/>
  <c r="M126" i="10"/>
  <c r="Z126" i="10" s="1"/>
  <c r="L126" i="10"/>
  <c r="Y126" i="10" s="1"/>
  <c r="K126" i="10"/>
  <c r="X126" i="10" s="1"/>
  <c r="J126" i="10"/>
  <c r="W126" i="10" s="1"/>
  <c r="I126" i="10"/>
  <c r="V126" i="10" s="1"/>
  <c r="H126" i="10"/>
  <c r="U126" i="10" s="1"/>
  <c r="G126" i="10"/>
  <c r="T126" i="10" s="1"/>
  <c r="F126" i="10"/>
  <c r="S126" i="10" s="1"/>
  <c r="E126" i="10"/>
  <c r="R126" i="10" s="1"/>
  <c r="D126" i="10"/>
  <c r="Q126" i="10" s="1"/>
  <c r="C126" i="10"/>
  <c r="P126" i="10" s="1"/>
  <c r="M125" i="10"/>
  <c r="L125" i="10"/>
  <c r="Y125" i="10" s="1"/>
  <c r="K125" i="10"/>
  <c r="X125" i="10" s="1"/>
  <c r="J125" i="10"/>
  <c r="I125" i="10"/>
  <c r="H125" i="10"/>
  <c r="U125" i="10" s="1"/>
  <c r="G125" i="10"/>
  <c r="T125" i="10" s="1"/>
  <c r="F125" i="10"/>
  <c r="S125" i="10" s="1"/>
  <c r="E125" i="10"/>
  <c r="R125" i="10" s="1"/>
  <c r="D125" i="10"/>
  <c r="Q125" i="10" s="1"/>
  <c r="C125" i="10"/>
  <c r="P125" i="10" s="1"/>
  <c r="M124" i="10"/>
  <c r="Z124" i="10" s="1"/>
  <c r="L124" i="10"/>
  <c r="Y124" i="10" s="1"/>
  <c r="K124" i="10"/>
  <c r="X124" i="10" s="1"/>
  <c r="J124" i="10"/>
  <c r="W124" i="10" s="1"/>
  <c r="I124" i="10"/>
  <c r="H124" i="10"/>
  <c r="G124" i="10"/>
  <c r="F124" i="10"/>
  <c r="S124" i="10" s="1"/>
  <c r="E124" i="10"/>
  <c r="D124" i="10"/>
  <c r="C124" i="10"/>
  <c r="P124" i="10" s="1"/>
  <c r="M123" i="10"/>
  <c r="Z123" i="10" s="1"/>
  <c r="L123" i="10"/>
  <c r="K123" i="10"/>
  <c r="J123" i="10"/>
  <c r="I123" i="10"/>
  <c r="V123" i="10" s="1"/>
  <c r="H123" i="10"/>
  <c r="G123" i="10"/>
  <c r="F123" i="10"/>
  <c r="E123" i="10"/>
  <c r="R123" i="10" s="1"/>
  <c r="D123" i="10"/>
  <c r="Q123" i="10" s="1"/>
  <c r="C123" i="10"/>
  <c r="P123" i="10" s="1"/>
  <c r="M122" i="10"/>
  <c r="Z122" i="10" s="1"/>
  <c r="L122" i="10"/>
  <c r="Y122" i="10" s="1"/>
  <c r="K122" i="10"/>
  <c r="X122" i="10" s="1"/>
  <c r="J122" i="10"/>
  <c r="W122" i="10" s="1"/>
  <c r="I122" i="10"/>
  <c r="V122" i="10" s="1"/>
  <c r="H122" i="10"/>
  <c r="U122" i="10" s="1"/>
  <c r="G122" i="10"/>
  <c r="T122" i="10" s="1"/>
  <c r="F122" i="10"/>
  <c r="S122" i="10" s="1"/>
  <c r="E122" i="10"/>
  <c r="R122" i="10" s="1"/>
  <c r="D122" i="10"/>
  <c r="C122" i="10"/>
  <c r="P122" i="10" s="1"/>
  <c r="M121" i="10"/>
  <c r="Z121" i="10" s="1"/>
  <c r="L121" i="10"/>
  <c r="Y121" i="10" s="1"/>
  <c r="K121" i="10"/>
  <c r="X121" i="10" s="1"/>
  <c r="J121" i="10"/>
  <c r="W121" i="10" s="1"/>
  <c r="I121" i="10"/>
  <c r="V121" i="10" s="1"/>
  <c r="H121" i="10"/>
  <c r="U121" i="10" s="1"/>
  <c r="G121" i="10"/>
  <c r="T121" i="10" s="1"/>
  <c r="F121" i="10"/>
  <c r="S121" i="10" s="1"/>
  <c r="E121" i="10"/>
  <c r="R121" i="10" s="1"/>
  <c r="D121" i="10"/>
  <c r="Q121" i="10" s="1"/>
  <c r="C121" i="10"/>
  <c r="P121" i="10" s="1"/>
  <c r="R120" i="10"/>
  <c r="M120" i="10"/>
  <c r="Z120" i="10" s="1"/>
  <c r="L120" i="10"/>
  <c r="Y120" i="10" s="1"/>
  <c r="K120" i="10"/>
  <c r="X120" i="10" s="1"/>
  <c r="J120" i="10"/>
  <c r="W120" i="10" s="1"/>
  <c r="I120" i="10"/>
  <c r="V120" i="10" s="1"/>
  <c r="H120" i="10"/>
  <c r="U120" i="10" s="1"/>
  <c r="G120" i="10"/>
  <c r="T120" i="10" s="1"/>
  <c r="F120" i="10"/>
  <c r="S120" i="10" s="1"/>
  <c r="E120" i="10"/>
  <c r="D120" i="10"/>
  <c r="Q120" i="10" s="1"/>
  <c r="C120" i="10"/>
  <c r="P120" i="10" s="1"/>
  <c r="M119" i="10"/>
  <c r="Z119" i="10" s="1"/>
  <c r="L119" i="10"/>
  <c r="Y119" i="10" s="1"/>
  <c r="K119" i="10"/>
  <c r="X119" i="10" s="1"/>
  <c r="J119" i="10"/>
  <c r="W119" i="10" s="1"/>
  <c r="I119" i="10"/>
  <c r="V119" i="10" s="1"/>
  <c r="H119" i="10"/>
  <c r="U119" i="10" s="1"/>
  <c r="G119" i="10"/>
  <c r="T119" i="10" s="1"/>
  <c r="F119" i="10"/>
  <c r="S119" i="10" s="1"/>
  <c r="E119" i="10"/>
  <c r="R119" i="10" s="1"/>
  <c r="D119" i="10"/>
  <c r="Q119" i="10" s="1"/>
  <c r="C119" i="10"/>
  <c r="P119" i="10" s="1"/>
  <c r="M118" i="10"/>
  <c r="Z118" i="10" s="1"/>
  <c r="L118" i="10"/>
  <c r="Y118" i="10" s="1"/>
  <c r="K118" i="10"/>
  <c r="X118" i="10" s="1"/>
  <c r="J118" i="10"/>
  <c r="W118" i="10" s="1"/>
  <c r="I118" i="10"/>
  <c r="V118" i="10" s="1"/>
  <c r="H118" i="10"/>
  <c r="U118" i="10" s="1"/>
  <c r="G118" i="10"/>
  <c r="T118" i="10" s="1"/>
  <c r="F118" i="10"/>
  <c r="S118" i="10" s="1"/>
  <c r="E118" i="10"/>
  <c r="R118" i="10" s="1"/>
  <c r="D118" i="10"/>
  <c r="Q118" i="10" s="1"/>
  <c r="C118" i="10"/>
  <c r="P118" i="10" s="1"/>
  <c r="M117" i="10"/>
  <c r="Z117" i="10" s="1"/>
  <c r="L117" i="10"/>
  <c r="Y117" i="10" s="1"/>
  <c r="K117" i="10"/>
  <c r="X117" i="10" s="1"/>
  <c r="J117" i="10"/>
  <c r="W117" i="10" s="1"/>
  <c r="I117" i="10"/>
  <c r="V117" i="10" s="1"/>
  <c r="H117" i="10"/>
  <c r="U117" i="10" s="1"/>
  <c r="G117" i="10"/>
  <c r="T117" i="10" s="1"/>
  <c r="F117" i="10"/>
  <c r="S117" i="10" s="1"/>
  <c r="E117" i="10"/>
  <c r="R117" i="10" s="1"/>
  <c r="D117" i="10"/>
  <c r="Q117" i="10" s="1"/>
  <c r="C117" i="10"/>
  <c r="P117" i="10" s="1"/>
  <c r="Q116" i="10"/>
  <c r="M116" i="10"/>
  <c r="Z116" i="10" s="1"/>
  <c r="L116" i="10"/>
  <c r="Y116" i="10" s="1"/>
  <c r="K116" i="10"/>
  <c r="X116" i="10" s="1"/>
  <c r="J116" i="10"/>
  <c r="W116" i="10" s="1"/>
  <c r="I116" i="10"/>
  <c r="V116" i="10" s="1"/>
  <c r="H116" i="10"/>
  <c r="U116" i="10" s="1"/>
  <c r="G116" i="10"/>
  <c r="T116" i="10" s="1"/>
  <c r="F116" i="10"/>
  <c r="S116" i="10" s="1"/>
  <c r="E116" i="10"/>
  <c r="R116" i="10" s="1"/>
  <c r="D116" i="10"/>
  <c r="C116" i="10"/>
  <c r="P116" i="10" s="1"/>
  <c r="M115" i="10"/>
  <c r="Z115" i="10" s="1"/>
  <c r="L115" i="10"/>
  <c r="Y115" i="10" s="1"/>
  <c r="K115" i="10"/>
  <c r="X115" i="10" s="1"/>
  <c r="J115" i="10"/>
  <c r="W115" i="10" s="1"/>
  <c r="I115" i="10"/>
  <c r="V115" i="10" s="1"/>
  <c r="H115" i="10"/>
  <c r="U115" i="10" s="1"/>
  <c r="G115" i="10"/>
  <c r="T115" i="10" s="1"/>
  <c r="F115" i="10"/>
  <c r="S115" i="10" s="1"/>
  <c r="E115" i="10"/>
  <c r="R115" i="10" s="1"/>
  <c r="D115" i="10"/>
  <c r="Q115" i="10" s="1"/>
  <c r="C115" i="10"/>
  <c r="P115" i="10" s="1"/>
  <c r="M114" i="10"/>
  <c r="Z114" i="10" s="1"/>
  <c r="L114" i="10"/>
  <c r="Y114" i="10" s="1"/>
  <c r="K114" i="10"/>
  <c r="X114" i="10" s="1"/>
  <c r="J114" i="10"/>
  <c r="W114" i="10" s="1"/>
  <c r="I114" i="10"/>
  <c r="V114" i="10" s="1"/>
  <c r="H114" i="10"/>
  <c r="U114" i="10" s="1"/>
  <c r="G114" i="10"/>
  <c r="T114" i="10" s="1"/>
  <c r="F114" i="10"/>
  <c r="S114" i="10" s="1"/>
  <c r="E114" i="10"/>
  <c r="R114" i="10" s="1"/>
  <c r="D114" i="10"/>
  <c r="Q114" i="10" s="1"/>
  <c r="C114" i="10"/>
  <c r="P114" i="10" s="1"/>
  <c r="M113" i="10"/>
  <c r="Z113" i="10" s="1"/>
  <c r="L113" i="10"/>
  <c r="Y113" i="10" s="1"/>
  <c r="K113" i="10"/>
  <c r="X113" i="10" s="1"/>
  <c r="J113" i="10"/>
  <c r="W113" i="10" s="1"/>
  <c r="I113" i="10"/>
  <c r="V113" i="10" s="1"/>
  <c r="H113" i="10"/>
  <c r="U113" i="10" s="1"/>
  <c r="G113" i="10"/>
  <c r="T113" i="10" s="1"/>
  <c r="F113" i="10"/>
  <c r="S113" i="10" s="1"/>
  <c r="E113" i="10"/>
  <c r="R113" i="10" s="1"/>
  <c r="D113" i="10"/>
  <c r="Q113" i="10" s="1"/>
  <c r="C113" i="10"/>
  <c r="P113" i="10" s="1"/>
  <c r="M112" i="10"/>
  <c r="Z112" i="10" s="1"/>
  <c r="L112" i="10"/>
  <c r="K112" i="10"/>
  <c r="X112" i="10" s="1"/>
  <c r="J112" i="10"/>
  <c r="W112" i="10" s="1"/>
  <c r="I112" i="10"/>
  <c r="H112" i="10"/>
  <c r="G112" i="10"/>
  <c r="F112" i="10"/>
  <c r="E112" i="10"/>
  <c r="R112" i="10" s="1"/>
  <c r="D112" i="10"/>
  <c r="Q112" i="10" s="1"/>
  <c r="C112" i="10"/>
  <c r="H134" i="10" l="1"/>
  <c r="C134" i="10"/>
  <c r="U112" i="10"/>
  <c r="G134" i="10"/>
  <c r="I134" i="10"/>
  <c r="F134" i="10"/>
  <c r="K134" i="10"/>
  <c r="L134" i="10"/>
  <c r="M134" i="10"/>
  <c r="J134" i="10"/>
  <c r="S112" i="10"/>
  <c r="P112" i="10"/>
  <c r="T112" i="10"/>
  <c r="V112" i="10"/>
  <c r="D134" i="10"/>
  <c r="E134" i="10"/>
  <c r="Y112" i="10"/>
  <c r="C86" i="10"/>
  <c r="P86" i="10" s="1"/>
  <c r="D86" i="10"/>
  <c r="Q86" i="10" s="1"/>
  <c r="E86" i="10"/>
  <c r="R86" i="10" s="1"/>
  <c r="F86" i="10"/>
  <c r="S86" i="10" s="1"/>
  <c r="G86" i="10"/>
  <c r="T86" i="10" s="1"/>
  <c r="H86" i="10"/>
  <c r="U86" i="10" s="1"/>
  <c r="I86" i="10"/>
  <c r="V86" i="10" s="1"/>
  <c r="J86" i="10"/>
  <c r="W86" i="10" s="1"/>
  <c r="K86" i="10"/>
  <c r="X86" i="10" s="1"/>
  <c r="L86" i="10"/>
  <c r="Y86" i="10" s="1"/>
  <c r="M86" i="10"/>
  <c r="Z86" i="10" s="1"/>
  <c r="C87" i="10"/>
  <c r="P87" i="10" s="1"/>
  <c r="D87" i="10"/>
  <c r="Q87" i="10" s="1"/>
  <c r="E87" i="10"/>
  <c r="R87" i="10" s="1"/>
  <c r="F87" i="10"/>
  <c r="S87" i="10" s="1"/>
  <c r="G87" i="10"/>
  <c r="T87" i="10" s="1"/>
  <c r="H87" i="10"/>
  <c r="U87" i="10" s="1"/>
  <c r="I87" i="10"/>
  <c r="V87" i="10" s="1"/>
  <c r="J87" i="10"/>
  <c r="W87" i="10" s="1"/>
  <c r="K87" i="10"/>
  <c r="X87" i="10" s="1"/>
  <c r="L87" i="10"/>
  <c r="Y87" i="10" s="1"/>
  <c r="M87" i="10"/>
  <c r="Z87" i="10" s="1"/>
  <c r="C88" i="10"/>
  <c r="P88" i="10" s="1"/>
  <c r="D88" i="10"/>
  <c r="Q88" i="10" s="1"/>
  <c r="E88" i="10"/>
  <c r="R88" i="10" s="1"/>
  <c r="F88" i="10"/>
  <c r="S88" i="10" s="1"/>
  <c r="G88" i="10"/>
  <c r="T88" i="10" s="1"/>
  <c r="H88" i="10"/>
  <c r="U88" i="10" s="1"/>
  <c r="I88" i="10"/>
  <c r="V88" i="10" s="1"/>
  <c r="J88" i="10"/>
  <c r="W88" i="10" s="1"/>
  <c r="K88" i="10"/>
  <c r="X88" i="10" s="1"/>
  <c r="L88" i="10"/>
  <c r="Y88" i="10" s="1"/>
  <c r="M88" i="10"/>
  <c r="Z88" i="10" s="1"/>
  <c r="C89" i="10"/>
  <c r="P89" i="10" s="1"/>
  <c r="D89" i="10"/>
  <c r="Q89" i="10" s="1"/>
  <c r="E89" i="10"/>
  <c r="R89" i="10" s="1"/>
  <c r="F89" i="10"/>
  <c r="S89" i="10" s="1"/>
  <c r="G89" i="10"/>
  <c r="T89" i="10" s="1"/>
  <c r="H89" i="10"/>
  <c r="U89" i="10" s="1"/>
  <c r="I89" i="10"/>
  <c r="V89" i="10" s="1"/>
  <c r="J89" i="10"/>
  <c r="W89" i="10" s="1"/>
  <c r="K89" i="10"/>
  <c r="X89" i="10" s="1"/>
  <c r="L89" i="10"/>
  <c r="Y89" i="10" s="1"/>
  <c r="M89" i="10"/>
  <c r="Z89" i="10" s="1"/>
  <c r="C90" i="10"/>
  <c r="P90" i="10" s="1"/>
  <c r="D90" i="10"/>
  <c r="Q90" i="10" s="1"/>
  <c r="E90" i="10"/>
  <c r="R90" i="10" s="1"/>
  <c r="F90" i="10"/>
  <c r="S90" i="10" s="1"/>
  <c r="G90" i="10"/>
  <c r="T90" i="10" s="1"/>
  <c r="H90" i="10"/>
  <c r="U90" i="10" s="1"/>
  <c r="I90" i="10"/>
  <c r="V90" i="10" s="1"/>
  <c r="J90" i="10"/>
  <c r="W90" i="10" s="1"/>
  <c r="K90" i="10"/>
  <c r="X90" i="10" s="1"/>
  <c r="L90" i="10"/>
  <c r="Y90" i="10" s="1"/>
  <c r="M90" i="10"/>
  <c r="Z90" i="10" s="1"/>
  <c r="C91" i="10"/>
  <c r="P91" i="10" s="1"/>
  <c r="D91" i="10"/>
  <c r="Q91" i="10" s="1"/>
  <c r="E91" i="10"/>
  <c r="R91" i="10" s="1"/>
  <c r="F91" i="10"/>
  <c r="S91" i="10" s="1"/>
  <c r="G91" i="10"/>
  <c r="T91" i="10" s="1"/>
  <c r="H91" i="10"/>
  <c r="U91" i="10" s="1"/>
  <c r="I91" i="10"/>
  <c r="V91" i="10" s="1"/>
  <c r="J91" i="10"/>
  <c r="W91" i="10" s="1"/>
  <c r="K91" i="10"/>
  <c r="X91" i="10" s="1"/>
  <c r="L91" i="10"/>
  <c r="Y91" i="10" s="1"/>
  <c r="M91" i="10"/>
  <c r="Z91" i="10" s="1"/>
  <c r="C92" i="10"/>
  <c r="P92" i="10" s="1"/>
  <c r="D92" i="10"/>
  <c r="Q92" i="10" s="1"/>
  <c r="E92" i="10"/>
  <c r="R92" i="10" s="1"/>
  <c r="F92" i="10"/>
  <c r="S92" i="10" s="1"/>
  <c r="G92" i="10"/>
  <c r="T92" i="10" s="1"/>
  <c r="H92" i="10"/>
  <c r="U92" i="10" s="1"/>
  <c r="I92" i="10"/>
  <c r="V92" i="10" s="1"/>
  <c r="J92" i="10"/>
  <c r="W92" i="10" s="1"/>
  <c r="K92" i="10"/>
  <c r="X92" i="10" s="1"/>
  <c r="L92" i="10"/>
  <c r="Y92" i="10" s="1"/>
  <c r="M92" i="10"/>
  <c r="Z92" i="10" s="1"/>
  <c r="C93" i="10"/>
  <c r="P93" i="10" s="1"/>
  <c r="D93" i="10"/>
  <c r="Q93" i="10" s="1"/>
  <c r="R93" i="10"/>
  <c r="F93" i="10"/>
  <c r="S93" i="10" s="1"/>
  <c r="G93" i="10"/>
  <c r="T93" i="10" s="1"/>
  <c r="H93" i="10"/>
  <c r="U93" i="10" s="1"/>
  <c r="I93" i="10"/>
  <c r="V93" i="10" s="1"/>
  <c r="J93" i="10"/>
  <c r="W93" i="10" s="1"/>
  <c r="K93" i="10"/>
  <c r="X93" i="10" s="1"/>
  <c r="L93" i="10"/>
  <c r="Y93" i="10" s="1"/>
  <c r="M93" i="10"/>
  <c r="Z93" i="10" s="1"/>
  <c r="C94" i="10"/>
  <c r="P94" i="10" s="1"/>
  <c r="D94" i="10"/>
  <c r="Q94" i="10" s="1"/>
  <c r="E94" i="10"/>
  <c r="R94" i="10" s="1"/>
  <c r="F94" i="10"/>
  <c r="S94" i="10" s="1"/>
  <c r="G94" i="10"/>
  <c r="T94" i="10" s="1"/>
  <c r="H94" i="10"/>
  <c r="U94" i="10" s="1"/>
  <c r="I94" i="10"/>
  <c r="V94" i="10" s="1"/>
  <c r="J94" i="10"/>
  <c r="W94" i="10" s="1"/>
  <c r="K94" i="10"/>
  <c r="L94" i="10"/>
  <c r="Y94" i="10" s="1"/>
  <c r="M94" i="10"/>
  <c r="Z94" i="10" s="1"/>
  <c r="C95" i="10"/>
  <c r="P95" i="10" s="1"/>
  <c r="D95" i="10"/>
  <c r="Q95" i="10" s="1"/>
  <c r="E95" i="10"/>
  <c r="R95" i="10" s="1"/>
  <c r="F95" i="10"/>
  <c r="S95" i="10" s="1"/>
  <c r="G95" i="10"/>
  <c r="T95" i="10" s="1"/>
  <c r="H95" i="10"/>
  <c r="U95" i="10" s="1"/>
  <c r="I95" i="10"/>
  <c r="V95" i="10" s="1"/>
  <c r="J95" i="10"/>
  <c r="W95" i="10" s="1"/>
  <c r="K95" i="10"/>
  <c r="X95" i="10" s="1"/>
  <c r="L95" i="10"/>
  <c r="Y95" i="10" s="1"/>
  <c r="M95" i="10"/>
  <c r="Z95" i="10" s="1"/>
  <c r="C96" i="10"/>
  <c r="P96" i="10" s="1"/>
  <c r="D96" i="10"/>
  <c r="Q96" i="10" s="1"/>
  <c r="E96" i="10"/>
  <c r="R96" i="10" s="1"/>
  <c r="F96" i="10"/>
  <c r="G96" i="10"/>
  <c r="H96" i="10"/>
  <c r="I96" i="10"/>
  <c r="J96" i="10"/>
  <c r="K96" i="10"/>
  <c r="L96" i="10"/>
  <c r="M96" i="10"/>
  <c r="C97" i="10"/>
  <c r="P97" i="10" s="1"/>
  <c r="D97" i="10"/>
  <c r="E97" i="10"/>
  <c r="R97" i="10" s="1"/>
  <c r="F97" i="10"/>
  <c r="S97" i="10" s="1"/>
  <c r="G97" i="10"/>
  <c r="T97" i="10" s="1"/>
  <c r="H97" i="10"/>
  <c r="V97" i="10"/>
  <c r="J97" i="10"/>
  <c r="W97" i="10" s="1"/>
  <c r="K97" i="10"/>
  <c r="X97" i="10" s="1"/>
  <c r="L97" i="10"/>
  <c r="Y97" i="10" s="1"/>
  <c r="M97" i="10"/>
  <c r="Z97" i="10" s="1"/>
  <c r="C98" i="10"/>
  <c r="P98" i="10" s="1"/>
  <c r="D98" i="10"/>
  <c r="Q98" i="10" s="1"/>
  <c r="E98" i="10"/>
  <c r="R98" i="10" s="1"/>
  <c r="F98" i="10"/>
  <c r="S98" i="10" s="1"/>
  <c r="G98" i="10"/>
  <c r="T98" i="10" s="1"/>
  <c r="H98" i="10"/>
  <c r="U98" i="10" s="1"/>
  <c r="I98" i="10"/>
  <c r="V98" i="10" s="1"/>
  <c r="J98" i="10"/>
  <c r="W98" i="10" s="1"/>
  <c r="K98" i="10"/>
  <c r="X98" i="10" s="1"/>
  <c r="L98" i="10"/>
  <c r="Y98" i="10" s="1"/>
  <c r="M98" i="10"/>
  <c r="Z98" i="10" s="1"/>
  <c r="C99" i="10"/>
  <c r="P99" i="10" s="1"/>
  <c r="D99" i="10"/>
  <c r="Q99" i="10" s="1"/>
  <c r="E99" i="10"/>
  <c r="R99" i="10" s="1"/>
  <c r="F99" i="10"/>
  <c r="S99" i="10" s="1"/>
  <c r="G99" i="10"/>
  <c r="T99" i="10" s="1"/>
  <c r="H99" i="10"/>
  <c r="U99" i="10" s="1"/>
  <c r="I99" i="10"/>
  <c r="V99" i="10" s="1"/>
  <c r="J99" i="10"/>
  <c r="W99" i="10" s="1"/>
  <c r="K99" i="10"/>
  <c r="X99" i="10" s="1"/>
  <c r="L99" i="10"/>
  <c r="Y99" i="10" s="1"/>
  <c r="M99" i="10"/>
  <c r="Z99" i="10" s="1"/>
  <c r="C100" i="10"/>
  <c r="P100" i="10" s="1"/>
  <c r="D100" i="10"/>
  <c r="Q100" i="10" s="1"/>
  <c r="E100" i="10"/>
  <c r="R100" i="10" s="1"/>
  <c r="F100" i="10"/>
  <c r="S100" i="10" s="1"/>
  <c r="G100" i="10"/>
  <c r="T100" i="10" s="1"/>
  <c r="H100" i="10"/>
  <c r="U100" i="10" s="1"/>
  <c r="I100" i="10"/>
  <c r="V100" i="10" s="1"/>
  <c r="J100" i="10"/>
  <c r="W100" i="10" s="1"/>
  <c r="K100" i="10"/>
  <c r="X100" i="10" s="1"/>
  <c r="L100" i="10"/>
  <c r="Y100" i="10" s="1"/>
  <c r="M100" i="10"/>
  <c r="Z100" i="10" s="1"/>
  <c r="C101" i="10"/>
  <c r="P101" i="10" s="1"/>
  <c r="D101" i="10"/>
  <c r="Q101" i="10" s="1"/>
  <c r="E101" i="10"/>
  <c r="R101" i="10" s="1"/>
  <c r="F101" i="10"/>
  <c r="S101" i="10" s="1"/>
  <c r="G101" i="10"/>
  <c r="T101" i="10" s="1"/>
  <c r="H101" i="10"/>
  <c r="U101" i="10" s="1"/>
  <c r="I101" i="10"/>
  <c r="V101" i="10" s="1"/>
  <c r="J101" i="10"/>
  <c r="W101" i="10" s="1"/>
  <c r="K101" i="10"/>
  <c r="X101" i="10" s="1"/>
  <c r="L101" i="10"/>
  <c r="Y101" i="10" s="1"/>
  <c r="M101" i="10"/>
  <c r="Z101" i="10" s="1"/>
  <c r="C102" i="10"/>
  <c r="P102" i="10" s="1"/>
  <c r="D102" i="10"/>
  <c r="Q102" i="10" s="1"/>
  <c r="E102" i="10"/>
  <c r="R102" i="10" s="1"/>
  <c r="F102" i="10"/>
  <c r="S102" i="10" s="1"/>
  <c r="G102" i="10"/>
  <c r="T102" i="10" s="1"/>
  <c r="H102" i="10"/>
  <c r="U102" i="10" s="1"/>
  <c r="I102" i="10"/>
  <c r="V102" i="10" s="1"/>
  <c r="J102" i="10"/>
  <c r="W102" i="10" s="1"/>
  <c r="K102" i="10"/>
  <c r="X102" i="10" s="1"/>
  <c r="L102" i="10"/>
  <c r="Y102" i="10" s="1"/>
  <c r="M102" i="10"/>
  <c r="Z102" i="10" s="1"/>
  <c r="C103" i="10"/>
  <c r="P103" i="10" s="1"/>
  <c r="D103" i="10"/>
  <c r="Q103" i="10" s="1"/>
  <c r="E103" i="10"/>
  <c r="R103" i="10" s="1"/>
  <c r="F103" i="10"/>
  <c r="S103" i="10" s="1"/>
  <c r="G103" i="10"/>
  <c r="T103" i="10" s="1"/>
  <c r="H103" i="10"/>
  <c r="U103" i="10" s="1"/>
  <c r="I103" i="10"/>
  <c r="V103" i="10" s="1"/>
  <c r="J103" i="10"/>
  <c r="W103" i="10" s="1"/>
  <c r="K103" i="10"/>
  <c r="X103" i="10" s="1"/>
  <c r="L103" i="10"/>
  <c r="Y103" i="10" s="1"/>
  <c r="M103" i="10"/>
  <c r="Z103" i="10" s="1"/>
  <c r="C104" i="10"/>
  <c r="P104" i="10" s="1"/>
  <c r="D104" i="10"/>
  <c r="Q104" i="10" s="1"/>
  <c r="E104" i="10"/>
  <c r="R104" i="10" s="1"/>
  <c r="F104" i="10"/>
  <c r="S104" i="10" s="1"/>
  <c r="G104" i="10"/>
  <c r="T104" i="10" s="1"/>
  <c r="H104" i="10"/>
  <c r="U104" i="10" s="1"/>
  <c r="I104" i="10"/>
  <c r="V104" i="10" s="1"/>
  <c r="J104" i="10"/>
  <c r="W104" i="10" s="1"/>
  <c r="K104" i="10"/>
  <c r="X104" i="10" s="1"/>
  <c r="L104" i="10"/>
  <c r="Y104" i="10" s="1"/>
  <c r="M104" i="10"/>
  <c r="Z104" i="10" s="1"/>
  <c r="C105" i="10"/>
  <c r="P105" i="10" s="1"/>
  <c r="D105" i="10"/>
  <c r="Q105" i="10" s="1"/>
  <c r="E105" i="10"/>
  <c r="R105" i="10" s="1"/>
  <c r="F105" i="10"/>
  <c r="S105" i="10" s="1"/>
  <c r="G105" i="10"/>
  <c r="T105" i="10" s="1"/>
  <c r="H105" i="10"/>
  <c r="U105" i="10" s="1"/>
  <c r="I105" i="10"/>
  <c r="V105" i="10" s="1"/>
  <c r="J105" i="10"/>
  <c r="W105" i="10" s="1"/>
  <c r="K105" i="10"/>
  <c r="X105" i="10" s="1"/>
  <c r="L105" i="10"/>
  <c r="Y105" i="10" s="1"/>
  <c r="M105" i="10"/>
  <c r="Z105" i="10" s="1"/>
  <c r="C106" i="10"/>
  <c r="P106" i="10" s="1"/>
  <c r="D106" i="10"/>
  <c r="Q106" i="10" s="1"/>
  <c r="E106" i="10"/>
  <c r="R106" i="10" s="1"/>
  <c r="F106" i="10"/>
  <c r="G106" i="10"/>
  <c r="T106" i="10" s="1"/>
  <c r="H106" i="10"/>
  <c r="U106" i="10" s="1"/>
  <c r="I106" i="10"/>
  <c r="V106" i="10" s="1"/>
  <c r="J106" i="10"/>
  <c r="W106" i="10" s="1"/>
  <c r="K106" i="10"/>
  <c r="L106" i="10"/>
  <c r="Y106" i="10" s="1"/>
  <c r="M106" i="10"/>
  <c r="Z106" i="10" s="1"/>
  <c r="D85" i="10"/>
  <c r="Q85" i="10" s="1"/>
  <c r="E85" i="10"/>
  <c r="R85" i="10" s="1"/>
  <c r="F85" i="10"/>
  <c r="S85" i="10" s="1"/>
  <c r="G85" i="10"/>
  <c r="T85" i="10" s="1"/>
  <c r="H85" i="10"/>
  <c r="U85" i="10" s="1"/>
  <c r="I85" i="10"/>
  <c r="V85" i="10" s="1"/>
  <c r="J85" i="10"/>
  <c r="W85" i="10" s="1"/>
  <c r="K85" i="10"/>
  <c r="X85" i="10" s="1"/>
  <c r="L85" i="10"/>
  <c r="Y85" i="10" s="1"/>
  <c r="M85" i="10"/>
  <c r="Z85" i="10" s="1"/>
  <c r="C85" i="10"/>
  <c r="P85" i="10" s="1"/>
  <c r="AD58" i="10"/>
  <c r="AE58" i="10"/>
  <c r="AF58" i="10"/>
  <c r="AG58" i="10"/>
  <c r="AH58" i="10"/>
  <c r="AI58" i="10"/>
  <c r="AJ58" i="10"/>
  <c r="AK58" i="10"/>
  <c r="AL58" i="10"/>
  <c r="AM58" i="10"/>
  <c r="AC58" i="10"/>
  <c r="AM79" i="10"/>
  <c r="AL79" i="10"/>
  <c r="AK79" i="10"/>
  <c r="AJ79" i="10"/>
  <c r="AI79" i="10"/>
  <c r="AH79" i="10"/>
  <c r="AG79" i="10"/>
  <c r="AF79" i="10"/>
  <c r="AE79" i="10"/>
  <c r="AD79" i="10"/>
  <c r="AC79" i="10"/>
  <c r="AM78" i="10"/>
  <c r="AL78" i="10"/>
  <c r="AK78" i="10"/>
  <c r="AJ78" i="10"/>
  <c r="AI78" i="10"/>
  <c r="AH78" i="10"/>
  <c r="AG78" i="10"/>
  <c r="AF78" i="10"/>
  <c r="AE78" i="10"/>
  <c r="AD78" i="10"/>
  <c r="AC78" i="10"/>
  <c r="AM77" i="10"/>
  <c r="AL77" i="10"/>
  <c r="AK77" i="10"/>
  <c r="AJ77" i="10"/>
  <c r="AI77" i="10"/>
  <c r="AH77" i="10"/>
  <c r="AG77" i="10"/>
  <c r="AF77" i="10"/>
  <c r="AE77" i="10"/>
  <c r="AD77" i="10"/>
  <c r="AC77" i="10"/>
  <c r="AM76" i="10"/>
  <c r="AL76" i="10"/>
  <c r="AK76" i="10"/>
  <c r="AJ76" i="10"/>
  <c r="AI76" i="10"/>
  <c r="AH76" i="10"/>
  <c r="AG76" i="10"/>
  <c r="AF76" i="10"/>
  <c r="AE76" i="10"/>
  <c r="AD76" i="10"/>
  <c r="AC76" i="10"/>
  <c r="AM75" i="10"/>
  <c r="AL75" i="10"/>
  <c r="AK75" i="10"/>
  <c r="AJ75" i="10"/>
  <c r="AI75" i="10"/>
  <c r="AH75" i="10"/>
  <c r="AG75" i="10"/>
  <c r="AF75" i="10"/>
  <c r="AE75" i="10"/>
  <c r="AD75" i="10"/>
  <c r="AC75" i="10"/>
  <c r="AM74" i="10"/>
  <c r="AL74" i="10"/>
  <c r="AK74" i="10"/>
  <c r="AJ74" i="10"/>
  <c r="AI74" i="10"/>
  <c r="AH74" i="10"/>
  <c r="AG74" i="10"/>
  <c r="AF74" i="10"/>
  <c r="AE74" i="10"/>
  <c r="AD74" i="10"/>
  <c r="AC74" i="10"/>
  <c r="AM73" i="10"/>
  <c r="AL73" i="10"/>
  <c r="AK73" i="10"/>
  <c r="AJ73" i="10"/>
  <c r="AI73" i="10"/>
  <c r="AH73" i="10"/>
  <c r="AG73" i="10"/>
  <c r="AF73" i="10"/>
  <c r="AE73" i="10"/>
  <c r="AD73" i="10"/>
  <c r="AC73" i="10"/>
  <c r="AM72" i="10"/>
  <c r="AL72" i="10"/>
  <c r="AK72" i="10"/>
  <c r="AJ72" i="10"/>
  <c r="AI72" i="10"/>
  <c r="AH72" i="10"/>
  <c r="AG72" i="10"/>
  <c r="AF72" i="10"/>
  <c r="AE72" i="10"/>
  <c r="AD72" i="10"/>
  <c r="AC72" i="10"/>
  <c r="AM71" i="10"/>
  <c r="AL71" i="10"/>
  <c r="AK71" i="10"/>
  <c r="AJ71" i="10"/>
  <c r="AI71" i="10"/>
  <c r="AH71" i="10"/>
  <c r="AG71" i="10"/>
  <c r="AF71" i="10"/>
  <c r="AE71" i="10"/>
  <c r="AD71" i="10"/>
  <c r="AC71" i="10"/>
  <c r="AM70" i="10"/>
  <c r="AL70" i="10"/>
  <c r="AK70" i="10"/>
  <c r="AJ70" i="10"/>
  <c r="AI70" i="10"/>
  <c r="AH70" i="10"/>
  <c r="AG70" i="10"/>
  <c r="AF70" i="10"/>
  <c r="AE70" i="10"/>
  <c r="AD70" i="10"/>
  <c r="AC70" i="10"/>
  <c r="AM69" i="10"/>
  <c r="AL69" i="10"/>
  <c r="AK69" i="10"/>
  <c r="AJ69" i="10"/>
  <c r="AI69" i="10"/>
  <c r="AH69" i="10"/>
  <c r="AG69" i="10"/>
  <c r="AF69" i="10"/>
  <c r="AE69" i="10"/>
  <c r="AD69" i="10"/>
  <c r="AC69" i="10"/>
  <c r="AM68" i="10"/>
  <c r="AL68" i="10"/>
  <c r="AK68" i="10"/>
  <c r="AJ68" i="10"/>
  <c r="AI68" i="10"/>
  <c r="AH68" i="10"/>
  <c r="AG68" i="10"/>
  <c r="AF68" i="10"/>
  <c r="AE68" i="10"/>
  <c r="AD68" i="10"/>
  <c r="AC68" i="10"/>
  <c r="AM67" i="10"/>
  <c r="AL67" i="10"/>
  <c r="AK67" i="10"/>
  <c r="AJ67" i="10"/>
  <c r="AI67" i="10"/>
  <c r="AH67" i="10"/>
  <c r="AG67" i="10"/>
  <c r="AF67" i="10"/>
  <c r="AE67" i="10"/>
  <c r="AD67" i="10"/>
  <c r="AC67" i="10"/>
  <c r="AM66" i="10"/>
  <c r="AL66" i="10"/>
  <c r="AK66" i="10"/>
  <c r="AJ66" i="10"/>
  <c r="AI66" i="10"/>
  <c r="AH66" i="10"/>
  <c r="AG66" i="10"/>
  <c r="AF66" i="10"/>
  <c r="AE66" i="10"/>
  <c r="AD66" i="10"/>
  <c r="AC66" i="10"/>
  <c r="AM65" i="10"/>
  <c r="AL65" i="10"/>
  <c r="AK65" i="10"/>
  <c r="AJ65" i="10"/>
  <c r="AI65" i="10"/>
  <c r="AH65" i="10"/>
  <c r="AG65" i="10"/>
  <c r="AF65" i="10"/>
  <c r="AE65" i="10"/>
  <c r="AD65" i="10"/>
  <c r="AC65" i="10"/>
  <c r="AM64" i="10"/>
  <c r="AL64" i="10"/>
  <c r="AK64" i="10"/>
  <c r="AJ64" i="10"/>
  <c r="AI64" i="10"/>
  <c r="AH64" i="10"/>
  <c r="AG64" i="10"/>
  <c r="AF64" i="10"/>
  <c r="AE64" i="10"/>
  <c r="AD64" i="10"/>
  <c r="AC64" i="10"/>
  <c r="AM63" i="10"/>
  <c r="AL63" i="10"/>
  <c r="AK63" i="10"/>
  <c r="AJ63" i="10"/>
  <c r="AI63" i="10"/>
  <c r="AH63" i="10"/>
  <c r="AG63" i="10"/>
  <c r="AF63" i="10"/>
  <c r="AE63" i="10"/>
  <c r="AD63" i="10"/>
  <c r="AC63" i="10"/>
  <c r="AM62" i="10"/>
  <c r="AL62" i="10"/>
  <c r="AK62" i="10"/>
  <c r="AJ62" i="10"/>
  <c r="AI62" i="10"/>
  <c r="AH62" i="10"/>
  <c r="AG62" i="10"/>
  <c r="AF62" i="10"/>
  <c r="AE62" i="10"/>
  <c r="AD62" i="10"/>
  <c r="AC62" i="10"/>
  <c r="AM61" i="10"/>
  <c r="AL61" i="10"/>
  <c r="AK61" i="10"/>
  <c r="AJ61" i="10"/>
  <c r="AI61" i="10"/>
  <c r="AH61" i="10"/>
  <c r="AG61" i="10"/>
  <c r="AF61" i="10"/>
  <c r="AE61" i="10"/>
  <c r="AD61" i="10"/>
  <c r="AC61" i="10"/>
  <c r="AM60" i="10"/>
  <c r="AL60" i="10"/>
  <c r="AK60" i="10"/>
  <c r="AJ60" i="10"/>
  <c r="AI60" i="10"/>
  <c r="AH60" i="10"/>
  <c r="AG60" i="10"/>
  <c r="AF60" i="10"/>
  <c r="AE60" i="10"/>
  <c r="AD60" i="10"/>
  <c r="AC60" i="10"/>
  <c r="AM59" i="10"/>
  <c r="AL59" i="10"/>
  <c r="AK59" i="10"/>
  <c r="AJ59" i="10"/>
  <c r="AI59" i="10"/>
  <c r="AH59" i="10"/>
  <c r="AG59" i="10"/>
  <c r="AF59" i="10"/>
  <c r="AE59" i="10"/>
  <c r="AD59" i="10"/>
  <c r="AC59" i="10"/>
  <c r="AC32" i="10"/>
  <c r="AD32" i="10"/>
  <c r="AE32" i="10"/>
  <c r="AF32" i="10"/>
  <c r="AG32" i="10"/>
  <c r="AH32" i="10"/>
  <c r="AI32" i="10"/>
  <c r="AJ32" i="10"/>
  <c r="AK32" i="10"/>
  <c r="AL32" i="10"/>
  <c r="AM32" i="10"/>
  <c r="AC33" i="10"/>
  <c r="AD33" i="10"/>
  <c r="AE33" i="10"/>
  <c r="AF33" i="10"/>
  <c r="AG33" i="10"/>
  <c r="AH33" i="10"/>
  <c r="AI33" i="10"/>
  <c r="AJ33" i="10"/>
  <c r="AK33" i="10"/>
  <c r="AL33" i="10"/>
  <c r="AM33" i="10"/>
  <c r="AC34" i="10"/>
  <c r="AD34" i="10"/>
  <c r="AE34" i="10"/>
  <c r="AF34" i="10"/>
  <c r="AG34" i="10"/>
  <c r="AH34" i="10"/>
  <c r="AI34" i="10"/>
  <c r="AJ34" i="10"/>
  <c r="AK34" i="10"/>
  <c r="AL34" i="10"/>
  <c r="AM34" i="10"/>
  <c r="AC35" i="10"/>
  <c r="AD35" i="10"/>
  <c r="AE35" i="10"/>
  <c r="AF35" i="10"/>
  <c r="AG35" i="10"/>
  <c r="AH35" i="10"/>
  <c r="AI35" i="10"/>
  <c r="AJ35" i="10"/>
  <c r="AK35" i="10"/>
  <c r="AL35" i="10"/>
  <c r="AM35" i="10"/>
  <c r="AC36" i="10"/>
  <c r="AD36" i="10"/>
  <c r="AE36" i="10"/>
  <c r="AF36" i="10"/>
  <c r="AG36" i="10"/>
  <c r="AH36" i="10"/>
  <c r="AI36" i="10"/>
  <c r="AJ36" i="10"/>
  <c r="AK36" i="10"/>
  <c r="AL36" i="10"/>
  <c r="AM36" i="10"/>
  <c r="AC37" i="10"/>
  <c r="AD37" i="10"/>
  <c r="AE37" i="10"/>
  <c r="AF37" i="10"/>
  <c r="AG37" i="10"/>
  <c r="AH37" i="10"/>
  <c r="AI37" i="10"/>
  <c r="AJ37" i="10"/>
  <c r="AK37" i="10"/>
  <c r="AL37" i="10"/>
  <c r="AM37" i="10"/>
  <c r="AC38" i="10"/>
  <c r="AD38" i="10"/>
  <c r="AE38" i="10"/>
  <c r="AF38" i="10"/>
  <c r="AG38" i="10"/>
  <c r="AH38" i="10"/>
  <c r="AI38" i="10"/>
  <c r="AJ38" i="10"/>
  <c r="AK38" i="10"/>
  <c r="AL38" i="10"/>
  <c r="AM38" i="10"/>
  <c r="AC39" i="10"/>
  <c r="AD39" i="10"/>
  <c r="AE39" i="10"/>
  <c r="AF39" i="10"/>
  <c r="AG39" i="10"/>
  <c r="AH39" i="10"/>
  <c r="AI39" i="10"/>
  <c r="AJ39" i="10"/>
  <c r="AK39" i="10"/>
  <c r="AL39" i="10"/>
  <c r="AM39" i="10"/>
  <c r="AC40" i="10"/>
  <c r="AD40" i="10"/>
  <c r="AE40" i="10"/>
  <c r="AF40" i="10"/>
  <c r="AG40" i="10"/>
  <c r="AH40" i="10"/>
  <c r="AI40" i="10"/>
  <c r="AJ40" i="10"/>
  <c r="AK40" i="10"/>
  <c r="AL40" i="10"/>
  <c r="AM40" i="10"/>
  <c r="AC41" i="10"/>
  <c r="AD41" i="10"/>
  <c r="AE41" i="10"/>
  <c r="AF41" i="10"/>
  <c r="AG41" i="10"/>
  <c r="AH41" i="10"/>
  <c r="AI41" i="10"/>
  <c r="AJ41" i="10"/>
  <c r="AK41" i="10"/>
  <c r="AL41" i="10"/>
  <c r="AM41" i="10"/>
  <c r="AC42" i="10"/>
  <c r="AD42" i="10"/>
  <c r="AE42" i="10"/>
  <c r="AF42" i="10"/>
  <c r="AG42" i="10"/>
  <c r="AH42" i="10"/>
  <c r="AI42" i="10"/>
  <c r="AJ42" i="10"/>
  <c r="AK42" i="10"/>
  <c r="AL42" i="10"/>
  <c r="AM42" i="10"/>
  <c r="AC43" i="10"/>
  <c r="AD43" i="10"/>
  <c r="AE43" i="10"/>
  <c r="AF43" i="10"/>
  <c r="AG43" i="10"/>
  <c r="AH43" i="10"/>
  <c r="AI43" i="10"/>
  <c r="AJ43" i="10"/>
  <c r="AK43" i="10"/>
  <c r="AL43" i="10"/>
  <c r="AM43" i="10"/>
  <c r="AC44" i="10"/>
  <c r="AD44" i="10"/>
  <c r="AE44" i="10"/>
  <c r="AF44" i="10"/>
  <c r="AG44" i="10"/>
  <c r="AH44" i="10"/>
  <c r="AI44" i="10"/>
  <c r="AJ44" i="10"/>
  <c r="AK44" i="10"/>
  <c r="AL44" i="10"/>
  <c r="AM44" i="10"/>
  <c r="AC45" i="10"/>
  <c r="AD45" i="10"/>
  <c r="AE45" i="10"/>
  <c r="AF45" i="10"/>
  <c r="AG45" i="10"/>
  <c r="AH45" i="10"/>
  <c r="AI45" i="10"/>
  <c r="AJ45" i="10"/>
  <c r="AK45" i="10"/>
  <c r="AL45" i="10"/>
  <c r="AM45" i="10"/>
  <c r="AC46" i="10"/>
  <c r="AD46" i="10"/>
  <c r="AE46" i="10"/>
  <c r="AF46" i="10"/>
  <c r="AG46" i="10"/>
  <c r="AH46" i="10"/>
  <c r="AI46" i="10"/>
  <c r="AJ46" i="10"/>
  <c r="AK46" i="10"/>
  <c r="AL46" i="10"/>
  <c r="AM46" i="10"/>
  <c r="AC47" i="10"/>
  <c r="AD47" i="10"/>
  <c r="AE47" i="10"/>
  <c r="AF47" i="10"/>
  <c r="AG47" i="10"/>
  <c r="AH47" i="10"/>
  <c r="AI47" i="10"/>
  <c r="AJ47" i="10"/>
  <c r="AK47" i="10"/>
  <c r="AL47" i="10"/>
  <c r="AM47" i="10"/>
  <c r="AC48" i="10"/>
  <c r="AD48" i="10"/>
  <c r="AE48" i="10"/>
  <c r="AF48" i="10"/>
  <c r="AG48" i="10"/>
  <c r="AH48" i="10"/>
  <c r="AI48" i="10"/>
  <c r="AJ48" i="10"/>
  <c r="AK48" i="10"/>
  <c r="AL48" i="10"/>
  <c r="AM48" i="10"/>
  <c r="AC49" i="10"/>
  <c r="AD49" i="10"/>
  <c r="AE49" i="10"/>
  <c r="AF49" i="10"/>
  <c r="AG49" i="10"/>
  <c r="AH49" i="10"/>
  <c r="AI49" i="10"/>
  <c r="AJ49" i="10"/>
  <c r="AK49" i="10"/>
  <c r="AL49" i="10"/>
  <c r="AM49" i="10"/>
  <c r="AC50" i="10"/>
  <c r="AD50" i="10"/>
  <c r="AE50" i="10"/>
  <c r="AF50" i="10"/>
  <c r="AG50" i="10"/>
  <c r="AH50" i="10"/>
  <c r="AI50" i="10"/>
  <c r="AJ50" i="10"/>
  <c r="AK50" i="10"/>
  <c r="AL50" i="10"/>
  <c r="AM50" i="10"/>
  <c r="AC51" i="10"/>
  <c r="AD51" i="10"/>
  <c r="AE51" i="10"/>
  <c r="AF51" i="10"/>
  <c r="AG51" i="10"/>
  <c r="AH51" i="10"/>
  <c r="AI51" i="10"/>
  <c r="AJ51" i="10"/>
  <c r="AK51" i="10"/>
  <c r="AL51" i="10"/>
  <c r="AM51" i="10"/>
  <c r="AC52" i="10"/>
  <c r="AD52" i="10"/>
  <c r="AE52" i="10"/>
  <c r="AF52" i="10"/>
  <c r="AG52" i="10"/>
  <c r="AH52" i="10"/>
  <c r="AI52" i="10"/>
  <c r="AJ52" i="10"/>
  <c r="AK52" i="10"/>
  <c r="AL52" i="10"/>
  <c r="AM52" i="10"/>
  <c r="AD31" i="10"/>
  <c r="AE31" i="10"/>
  <c r="AF31" i="10"/>
  <c r="AG31" i="10"/>
  <c r="AH31" i="10"/>
  <c r="AI31" i="10"/>
  <c r="AJ31" i="10"/>
  <c r="AK31" i="10"/>
  <c r="AL31" i="10"/>
  <c r="AM31" i="10"/>
  <c r="AC31" i="10"/>
  <c r="AC5" i="10"/>
  <c r="AD5" i="10"/>
  <c r="AE5" i="10"/>
  <c r="AF5" i="10"/>
  <c r="AG5" i="10"/>
  <c r="AH5" i="10"/>
  <c r="AI5" i="10"/>
  <c r="AJ5" i="10"/>
  <c r="AK5" i="10"/>
  <c r="AL5" i="10"/>
  <c r="AM5" i="10"/>
  <c r="AC6" i="10"/>
  <c r="AD6" i="10"/>
  <c r="AE6" i="10"/>
  <c r="AF6" i="10"/>
  <c r="AG6" i="10"/>
  <c r="AH6" i="10"/>
  <c r="AI6" i="10"/>
  <c r="AJ6" i="10"/>
  <c r="AK6" i="10"/>
  <c r="AL6" i="10"/>
  <c r="AM6" i="10"/>
  <c r="AC7" i="10"/>
  <c r="AD7" i="10"/>
  <c r="AE7" i="10"/>
  <c r="AF7" i="10"/>
  <c r="AG7" i="10"/>
  <c r="AH7" i="10"/>
  <c r="AI7" i="10"/>
  <c r="AJ7" i="10"/>
  <c r="AK7" i="10"/>
  <c r="AL7" i="10"/>
  <c r="AM7" i="10"/>
  <c r="AC8" i="10"/>
  <c r="AD8" i="10"/>
  <c r="AE8" i="10"/>
  <c r="AF8" i="10"/>
  <c r="AG8" i="10"/>
  <c r="AH8" i="10"/>
  <c r="AI8" i="10"/>
  <c r="AJ8" i="10"/>
  <c r="AK8" i="10"/>
  <c r="AL8" i="10"/>
  <c r="AM8" i="10"/>
  <c r="AC9" i="10"/>
  <c r="AD9" i="10"/>
  <c r="AE9" i="10"/>
  <c r="AF9" i="10"/>
  <c r="AG9" i="10"/>
  <c r="AH9" i="10"/>
  <c r="AI9" i="10"/>
  <c r="AJ9" i="10"/>
  <c r="AK9" i="10"/>
  <c r="AL9" i="10"/>
  <c r="AM9" i="10"/>
  <c r="AC10" i="10"/>
  <c r="AD10" i="10"/>
  <c r="AE10" i="10"/>
  <c r="AF10" i="10"/>
  <c r="AG10" i="10"/>
  <c r="AH10" i="10"/>
  <c r="AI10" i="10"/>
  <c r="AJ10" i="10"/>
  <c r="AK10" i="10"/>
  <c r="AL10" i="10"/>
  <c r="AM10" i="10"/>
  <c r="AC11" i="10"/>
  <c r="AD11" i="10"/>
  <c r="AE11" i="10"/>
  <c r="AF11" i="10"/>
  <c r="AG11" i="10"/>
  <c r="AH11" i="10"/>
  <c r="AI11" i="10"/>
  <c r="AJ11" i="10"/>
  <c r="AK11" i="10"/>
  <c r="AL11" i="10"/>
  <c r="AM11" i="10"/>
  <c r="AC12" i="10"/>
  <c r="AD12" i="10"/>
  <c r="AE12" i="10"/>
  <c r="AF12" i="10"/>
  <c r="AG12" i="10"/>
  <c r="AH12" i="10"/>
  <c r="AI12" i="10"/>
  <c r="AJ12" i="10"/>
  <c r="AK12" i="10"/>
  <c r="AL12" i="10"/>
  <c r="AM12" i="10"/>
  <c r="AC13" i="10"/>
  <c r="AD13" i="10"/>
  <c r="AE13" i="10"/>
  <c r="AF13" i="10"/>
  <c r="AG13" i="10"/>
  <c r="AH13" i="10"/>
  <c r="AI13" i="10"/>
  <c r="AJ13" i="10"/>
  <c r="AK13" i="10"/>
  <c r="AL13" i="10"/>
  <c r="AM13" i="10"/>
  <c r="AC14" i="10"/>
  <c r="AD14" i="10"/>
  <c r="AE14" i="10"/>
  <c r="AF14" i="10"/>
  <c r="AG14" i="10"/>
  <c r="AH14" i="10"/>
  <c r="AI14" i="10"/>
  <c r="AJ14" i="10"/>
  <c r="AK14" i="10"/>
  <c r="AL14" i="10"/>
  <c r="AM14" i="10"/>
  <c r="AC15" i="10"/>
  <c r="AD15" i="10"/>
  <c r="AE15" i="10"/>
  <c r="AF15" i="10"/>
  <c r="AG15" i="10"/>
  <c r="AH15" i="10"/>
  <c r="AI15" i="10"/>
  <c r="AJ15" i="10"/>
  <c r="AK15" i="10"/>
  <c r="AL15" i="10"/>
  <c r="AM15" i="10"/>
  <c r="AC16" i="10"/>
  <c r="AD16" i="10"/>
  <c r="AE16" i="10"/>
  <c r="AF16" i="10"/>
  <c r="AG16" i="10"/>
  <c r="AH16" i="10"/>
  <c r="AI16" i="10"/>
  <c r="AJ16" i="10"/>
  <c r="AK16" i="10"/>
  <c r="AL16" i="10"/>
  <c r="AM16" i="10"/>
  <c r="AC17" i="10"/>
  <c r="AD17" i="10"/>
  <c r="AE17" i="10"/>
  <c r="AF17" i="10"/>
  <c r="AG17" i="10"/>
  <c r="AH17" i="10"/>
  <c r="AI17" i="10"/>
  <c r="AJ17" i="10"/>
  <c r="AK17" i="10"/>
  <c r="AL17" i="10"/>
  <c r="AM17" i="10"/>
  <c r="AC18" i="10"/>
  <c r="AD18" i="10"/>
  <c r="AE18" i="10"/>
  <c r="AF18" i="10"/>
  <c r="AG18" i="10"/>
  <c r="AH18" i="10"/>
  <c r="AI18" i="10"/>
  <c r="AJ18" i="10"/>
  <c r="AK18" i="10"/>
  <c r="AL18" i="10"/>
  <c r="AM18" i="10"/>
  <c r="AC19" i="10"/>
  <c r="AD19" i="10"/>
  <c r="AE19" i="10"/>
  <c r="AF19" i="10"/>
  <c r="AG19" i="10"/>
  <c r="AH19" i="10"/>
  <c r="AI19" i="10"/>
  <c r="AJ19" i="10"/>
  <c r="AK19" i="10"/>
  <c r="AL19" i="10"/>
  <c r="AM19" i="10"/>
  <c r="AC20" i="10"/>
  <c r="AD20" i="10"/>
  <c r="AE20" i="10"/>
  <c r="AF20" i="10"/>
  <c r="AG20" i="10"/>
  <c r="AH20" i="10"/>
  <c r="AI20" i="10"/>
  <c r="AJ20" i="10"/>
  <c r="AK20" i="10"/>
  <c r="AL20" i="10"/>
  <c r="AM20" i="10"/>
  <c r="AC21" i="10"/>
  <c r="AD21" i="10"/>
  <c r="AE21" i="10"/>
  <c r="AF21" i="10"/>
  <c r="AG21" i="10"/>
  <c r="AH21" i="10"/>
  <c r="AI21" i="10"/>
  <c r="AJ21" i="10"/>
  <c r="AK21" i="10"/>
  <c r="AL21" i="10"/>
  <c r="AM21" i="10"/>
  <c r="AC22" i="10"/>
  <c r="AD22" i="10"/>
  <c r="AE22" i="10"/>
  <c r="AF22" i="10"/>
  <c r="AG22" i="10"/>
  <c r="AH22" i="10"/>
  <c r="AI22" i="10"/>
  <c r="AJ22" i="10"/>
  <c r="AK22" i="10"/>
  <c r="AL22" i="10"/>
  <c r="AM22" i="10"/>
  <c r="AC23" i="10"/>
  <c r="AD23" i="10"/>
  <c r="AE23" i="10"/>
  <c r="AF23" i="10"/>
  <c r="AG23" i="10"/>
  <c r="AH23" i="10"/>
  <c r="AI23" i="10"/>
  <c r="AJ23" i="10"/>
  <c r="AK23" i="10"/>
  <c r="AL23" i="10"/>
  <c r="AM23" i="10"/>
  <c r="AC24" i="10"/>
  <c r="AD24" i="10"/>
  <c r="AE24" i="10"/>
  <c r="AF24" i="10"/>
  <c r="AG24" i="10"/>
  <c r="AH24" i="10"/>
  <c r="AI24" i="10"/>
  <c r="AJ24" i="10"/>
  <c r="AK24" i="10"/>
  <c r="AL24" i="10"/>
  <c r="AM24" i="10"/>
  <c r="AC25" i="10"/>
  <c r="AD25" i="10"/>
  <c r="AE25" i="10"/>
  <c r="AF25" i="10"/>
  <c r="AG25" i="10"/>
  <c r="AH25" i="10"/>
  <c r="AI25" i="10"/>
  <c r="AJ25" i="10"/>
  <c r="AK25" i="10"/>
  <c r="AL25" i="10"/>
  <c r="AM25" i="10"/>
  <c r="AE4" i="10"/>
  <c r="AF4" i="10"/>
  <c r="AG4" i="10"/>
  <c r="AH4" i="10"/>
  <c r="AI4" i="10"/>
  <c r="AJ4" i="10"/>
  <c r="AK4" i="10"/>
  <c r="AL4" i="10"/>
  <c r="AM4" i="10"/>
  <c r="AC4" i="10"/>
  <c r="AD4" i="10"/>
  <c r="C80" i="10"/>
  <c r="M80" i="10"/>
  <c r="L80" i="10"/>
  <c r="K80" i="10"/>
  <c r="J80" i="10"/>
  <c r="I80" i="10"/>
  <c r="H80" i="10"/>
  <c r="G80" i="10"/>
  <c r="F80" i="10"/>
  <c r="E80" i="10"/>
  <c r="D80" i="10"/>
  <c r="M53" i="10"/>
  <c r="M50" i="24" s="1"/>
  <c r="Z50" i="24" s="1"/>
  <c r="AM50" i="24" s="1"/>
  <c r="L53" i="10"/>
  <c r="L50" i="24" s="1"/>
  <c r="Y50" i="24" s="1"/>
  <c r="AL50" i="24" s="1"/>
  <c r="K53" i="10"/>
  <c r="K50" i="24" s="1"/>
  <c r="X50" i="24" s="1"/>
  <c r="AK50" i="24" s="1"/>
  <c r="J53" i="10"/>
  <c r="J50" i="24" s="1"/>
  <c r="W50" i="24" s="1"/>
  <c r="AJ50" i="24" s="1"/>
  <c r="I53" i="10"/>
  <c r="I50" i="24" s="1"/>
  <c r="V50" i="24" s="1"/>
  <c r="AI50" i="24" s="1"/>
  <c r="H53" i="10"/>
  <c r="H50" i="24" s="1"/>
  <c r="U50" i="24" s="1"/>
  <c r="AH50" i="24" s="1"/>
  <c r="G53" i="10"/>
  <c r="G50" i="24" s="1"/>
  <c r="T50" i="24" s="1"/>
  <c r="AG50" i="24" s="1"/>
  <c r="F53" i="10"/>
  <c r="F50" i="24" s="1"/>
  <c r="S50" i="24" s="1"/>
  <c r="AF50" i="24" s="1"/>
  <c r="E53" i="10"/>
  <c r="E50" i="24" s="1"/>
  <c r="R50" i="24" s="1"/>
  <c r="AE50" i="24" s="1"/>
  <c r="D53" i="10"/>
  <c r="D50" i="24" s="1"/>
  <c r="Q50" i="24" s="1"/>
  <c r="AD50" i="24" s="1"/>
  <c r="C53" i="10"/>
  <c r="C50" i="24" s="1"/>
  <c r="P50" i="24" s="1"/>
  <c r="AC50" i="24" s="1"/>
  <c r="D26" i="10"/>
  <c r="D23" i="24" s="1"/>
  <c r="E26" i="10"/>
  <c r="E23" i="24" s="1"/>
  <c r="F26" i="10"/>
  <c r="F23" i="24" s="1"/>
  <c r="G26" i="10"/>
  <c r="G23" i="24" s="1"/>
  <c r="H26" i="10"/>
  <c r="H23" i="24" s="1"/>
  <c r="I26" i="10"/>
  <c r="I23" i="24" s="1"/>
  <c r="J26" i="10"/>
  <c r="J23" i="24" s="1"/>
  <c r="K26" i="10"/>
  <c r="K23" i="24" s="1"/>
  <c r="L26" i="10"/>
  <c r="L23" i="24" s="1"/>
  <c r="M26" i="10"/>
  <c r="M23" i="24" s="1"/>
  <c r="C26" i="10"/>
  <c r="C23" i="24" s="1"/>
  <c r="Q23" i="24" l="1"/>
  <c r="AD23" i="24" s="1"/>
  <c r="Q77" i="24"/>
  <c r="AD77" i="24" s="1"/>
  <c r="P77" i="24"/>
  <c r="AC77" i="24" s="1"/>
  <c r="P23" i="24"/>
  <c r="AC23" i="24" s="1"/>
  <c r="Z77" i="24"/>
  <c r="AM77" i="24" s="1"/>
  <c r="Z23" i="24"/>
  <c r="AM23" i="24" s="1"/>
  <c r="Y23" i="24"/>
  <c r="AL23" i="24" s="1"/>
  <c r="Y77" i="24"/>
  <c r="AL77" i="24" s="1"/>
  <c r="X77" i="24"/>
  <c r="AK77" i="24" s="1"/>
  <c r="X23" i="24"/>
  <c r="AK23" i="24" s="1"/>
  <c r="W77" i="24"/>
  <c r="AJ77" i="24" s="1"/>
  <c r="W23" i="24"/>
  <c r="AJ23" i="24" s="1"/>
  <c r="V77" i="24"/>
  <c r="AI77" i="24" s="1"/>
  <c r="V23" i="24"/>
  <c r="AI23" i="24" s="1"/>
  <c r="U77" i="24"/>
  <c r="AH77" i="24" s="1"/>
  <c r="U23" i="24"/>
  <c r="AH23" i="24" s="1"/>
  <c r="T77" i="24"/>
  <c r="AG77" i="24" s="1"/>
  <c r="T23" i="24"/>
  <c r="AG23" i="24" s="1"/>
  <c r="S77" i="24"/>
  <c r="AF77" i="24" s="1"/>
  <c r="S23" i="24"/>
  <c r="AF23" i="24" s="1"/>
  <c r="R23" i="24"/>
  <c r="AE23" i="24" s="1"/>
  <c r="R77" i="24"/>
  <c r="AE77" i="24" s="1"/>
  <c r="R60" i="10"/>
  <c r="E77" i="15"/>
  <c r="AE134" i="10"/>
  <c r="Q8" i="10"/>
  <c r="D23" i="15"/>
  <c r="Q77" i="15" s="1"/>
  <c r="AD77" i="15" s="1"/>
  <c r="Y6" i="10"/>
  <c r="L23" i="15"/>
  <c r="U63" i="10"/>
  <c r="H77" i="15"/>
  <c r="AH134" i="10"/>
  <c r="S61" i="10"/>
  <c r="F77" i="15"/>
  <c r="AF134" i="10"/>
  <c r="X6" i="10"/>
  <c r="K23" i="15"/>
  <c r="V64" i="10"/>
  <c r="I77" i="15"/>
  <c r="AI134" i="10"/>
  <c r="W65" i="10"/>
  <c r="J77" i="15"/>
  <c r="AJ134" i="10"/>
  <c r="W5" i="10"/>
  <c r="J23" i="15"/>
  <c r="W77" i="15" s="1"/>
  <c r="AJ77" i="15" s="1"/>
  <c r="X66" i="10"/>
  <c r="K77" i="15"/>
  <c r="AK134" i="10"/>
  <c r="Q59" i="10"/>
  <c r="D77" i="15"/>
  <c r="AD134" i="10"/>
  <c r="V5" i="10"/>
  <c r="I23" i="15"/>
  <c r="V77" i="15" s="1"/>
  <c r="AI77" i="15" s="1"/>
  <c r="U5" i="10"/>
  <c r="H23" i="15"/>
  <c r="U77" i="15" s="1"/>
  <c r="AH77" i="15" s="1"/>
  <c r="Y69" i="10"/>
  <c r="L77" i="15"/>
  <c r="AL134" i="10"/>
  <c r="T4" i="10"/>
  <c r="G23" i="15"/>
  <c r="Z68" i="10"/>
  <c r="M77" i="15"/>
  <c r="AM134" i="10"/>
  <c r="P10" i="10"/>
  <c r="C23" i="15"/>
  <c r="P77" i="15" s="1"/>
  <c r="AC77" i="15" s="1"/>
  <c r="T62" i="10"/>
  <c r="G77" i="15"/>
  <c r="AG134" i="10"/>
  <c r="S4" i="10"/>
  <c r="F23" i="15"/>
  <c r="P70" i="10"/>
  <c r="C77" i="15"/>
  <c r="AC134" i="10"/>
  <c r="Z7" i="10"/>
  <c r="M23" i="15"/>
  <c r="Z77" i="15" s="1"/>
  <c r="AM77" i="15" s="1"/>
  <c r="R9" i="10"/>
  <c r="E23" i="15"/>
  <c r="R77" i="15" s="1"/>
  <c r="AE77" i="15" s="1"/>
  <c r="Q32" i="10"/>
  <c r="D50" i="15"/>
  <c r="P42" i="10"/>
  <c r="C50" i="15"/>
  <c r="S33" i="10"/>
  <c r="F50" i="15"/>
  <c r="T35" i="10"/>
  <c r="G50" i="15"/>
  <c r="U35" i="10"/>
  <c r="H50" i="15"/>
  <c r="W38" i="10"/>
  <c r="J50" i="15"/>
  <c r="X39" i="10"/>
  <c r="K50" i="15"/>
  <c r="Y40" i="10"/>
  <c r="L50" i="15"/>
  <c r="R32" i="10"/>
  <c r="E50" i="15"/>
  <c r="V36" i="10"/>
  <c r="I50" i="15"/>
  <c r="Z41" i="10"/>
  <c r="M50" i="15"/>
  <c r="W134" i="10"/>
  <c r="Z134" i="10"/>
  <c r="Y134" i="10"/>
  <c r="X134" i="10"/>
  <c r="S134" i="10"/>
  <c r="V134" i="10"/>
  <c r="R134" i="10"/>
  <c r="T134" i="10"/>
  <c r="Q134" i="10"/>
  <c r="U134" i="10"/>
  <c r="P134" i="10"/>
  <c r="H107" i="10"/>
  <c r="U107" i="10" s="1"/>
  <c r="G107" i="10"/>
  <c r="T107" i="10" s="1"/>
  <c r="E107" i="10"/>
  <c r="F107" i="10"/>
  <c r="S107" i="10" s="1"/>
  <c r="L107" i="10"/>
  <c r="Y107" i="10" s="1"/>
  <c r="K107" i="10"/>
  <c r="X107" i="10" s="1"/>
  <c r="I107" i="10"/>
  <c r="V107" i="10" s="1"/>
  <c r="D107" i="10"/>
  <c r="Q107" i="10" s="1"/>
  <c r="J107" i="10"/>
  <c r="W107" i="10" s="1"/>
  <c r="C107" i="10"/>
  <c r="P107" i="10" s="1"/>
  <c r="M107" i="10"/>
  <c r="Z107" i="10" s="1"/>
  <c r="V78" i="10"/>
  <c r="Z71" i="10"/>
  <c r="X79" i="10"/>
  <c r="R74" i="10"/>
  <c r="V66" i="10"/>
  <c r="W79" i="10"/>
  <c r="Q74" i="10"/>
  <c r="U66" i="10"/>
  <c r="W78" i="10"/>
  <c r="Q73" i="10"/>
  <c r="U65" i="10"/>
  <c r="V77" i="10"/>
  <c r="Z70" i="10"/>
  <c r="T64" i="10"/>
  <c r="U77" i="10"/>
  <c r="Y70" i="10"/>
  <c r="S64" i="10"/>
  <c r="U76" i="10"/>
  <c r="S63" i="10"/>
  <c r="P7" i="10"/>
  <c r="T76" i="10"/>
  <c r="X69" i="10"/>
  <c r="R63" i="10"/>
  <c r="U23" i="10"/>
  <c r="AL80" i="10"/>
  <c r="Z80" i="10"/>
  <c r="T75" i="10"/>
  <c r="X68" i="10"/>
  <c r="R62" i="10"/>
  <c r="T65" i="10"/>
  <c r="T6" i="10"/>
  <c r="Y80" i="10"/>
  <c r="S75" i="10"/>
  <c r="W68" i="10"/>
  <c r="Q62" i="10"/>
  <c r="Q4" i="10"/>
  <c r="AK26" i="10"/>
  <c r="W67" i="10"/>
  <c r="Q61" i="10"/>
  <c r="R36" i="10"/>
  <c r="V67" i="10"/>
  <c r="Z59" i="10"/>
  <c r="P72" i="10"/>
  <c r="P73" i="10"/>
  <c r="P61" i="10"/>
  <c r="P12" i="10"/>
  <c r="U6" i="10"/>
  <c r="S36" i="10"/>
  <c r="Q58" i="10"/>
  <c r="Y79" i="10"/>
  <c r="X78" i="10"/>
  <c r="W77" i="10"/>
  <c r="V76" i="10"/>
  <c r="U75" i="10"/>
  <c r="S74" i="10"/>
  <c r="R73" i="10"/>
  <c r="Q72" i="10"/>
  <c r="P71" i="10"/>
  <c r="Z69" i="10"/>
  <c r="Y68" i="10"/>
  <c r="X67" i="10"/>
  <c r="W66" i="10"/>
  <c r="V65" i="10"/>
  <c r="U64" i="10"/>
  <c r="T63" i="10"/>
  <c r="S62" i="10"/>
  <c r="R61" i="10"/>
  <c r="Q60" i="10"/>
  <c r="P59" i="10"/>
  <c r="AM80" i="10"/>
  <c r="Z58" i="10"/>
  <c r="X80" i="10"/>
  <c r="V79" i="10"/>
  <c r="U78" i="10"/>
  <c r="T77" i="10"/>
  <c r="S76" i="10"/>
  <c r="R75" i="10"/>
  <c r="P74" i="10"/>
  <c r="Z72" i="10"/>
  <c r="Y71" i="10"/>
  <c r="X70" i="10"/>
  <c r="W69" i="10"/>
  <c r="V68" i="10"/>
  <c r="U67" i="10"/>
  <c r="T66" i="10"/>
  <c r="S65" i="10"/>
  <c r="R64" i="10"/>
  <c r="Q63" i="10"/>
  <c r="P62" i="10"/>
  <c r="Z60" i="10"/>
  <c r="Y59" i="10"/>
  <c r="AD80" i="10"/>
  <c r="Q34" i="10"/>
  <c r="Q21" i="10"/>
  <c r="AD26" i="10"/>
  <c r="Y58" i="10"/>
  <c r="W80" i="10"/>
  <c r="U79" i="10"/>
  <c r="T78" i="10"/>
  <c r="S77" i="10"/>
  <c r="R76" i="10"/>
  <c r="Q75" i="10"/>
  <c r="Z73" i="10"/>
  <c r="Y72" i="10"/>
  <c r="X71" i="10"/>
  <c r="W70" i="10"/>
  <c r="V69" i="10"/>
  <c r="U68" i="10"/>
  <c r="T67" i="10"/>
  <c r="S66" i="10"/>
  <c r="R65" i="10"/>
  <c r="Q64" i="10"/>
  <c r="P63" i="10"/>
  <c r="Z61" i="10"/>
  <c r="Y60" i="10"/>
  <c r="X59" i="10"/>
  <c r="AE80" i="10"/>
  <c r="Y19" i="10"/>
  <c r="W51" i="10"/>
  <c r="X58" i="10"/>
  <c r="V80" i="10"/>
  <c r="T79" i="10"/>
  <c r="S78" i="10"/>
  <c r="R77" i="10"/>
  <c r="Q76" i="10"/>
  <c r="P75" i="10"/>
  <c r="Z74" i="10"/>
  <c r="Y73" i="10"/>
  <c r="X72" i="10"/>
  <c r="W71" i="10"/>
  <c r="V70" i="10"/>
  <c r="U69" i="10"/>
  <c r="T68" i="10"/>
  <c r="S67" i="10"/>
  <c r="R66" i="10"/>
  <c r="Q65" i="10"/>
  <c r="P64" i="10"/>
  <c r="Z62" i="10"/>
  <c r="Y61" i="10"/>
  <c r="X60" i="10"/>
  <c r="W59" i="10"/>
  <c r="AF80" i="10"/>
  <c r="AI26" i="10"/>
  <c r="T18" i="10"/>
  <c r="P46" i="10"/>
  <c r="W58" i="10"/>
  <c r="U80" i="10"/>
  <c r="S79" i="10"/>
  <c r="R78" i="10"/>
  <c r="Q77" i="10"/>
  <c r="P76" i="10"/>
  <c r="Y74" i="10"/>
  <c r="X73" i="10"/>
  <c r="W72" i="10"/>
  <c r="V71" i="10"/>
  <c r="U70" i="10"/>
  <c r="T69" i="10"/>
  <c r="S68" i="10"/>
  <c r="R67" i="10"/>
  <c r="Q66" i="10"/>
  <c r="P65" i="10"/>
  <c r="Z63" i="10"/>
  <c r="Y62" i="10"/>
  <c r="X61" i="10"/>
  <c r="W60" i="10"/>
  <c r="V59" i="10"/>
  <c r="AG80" i="10"/>
  <c r="P60" i="10"/>
  <c r="P6" i="10"/>
  <c r="P58" i="10"/>
  <c r="AC80" i="10"/>
  <c r="P53" i="10"/>
  <c r="Q18" i="10"/>
  <c r="X41" i="10"/>
  <c r="AG53" i="10"/>
  <c r="V58" i="10"/>
  <c r="T80" i="10"/>
  <c r="R79" i="10"/>
  <c r="Q78" i="10"/>
  <c r="P77" i="10"/>
  <c r="Z75" i="10"/>
  <c r="X74" i="10"/>
  <c r="W73" i="10"/>
  <c r="V72" i="10"/>
  <c r="U71" i="10"/>
  <c r="T70" i="10"/>
  <c r="S69" i="10"/>
  <c r="R68" i="10"/>
  <c r="Q67" i="10"/>
  <c r="P66" i="10"/>
  <c r="Z64" i="10"/>
  <c r="Y63" i="10"/>
  <c r="X62" i="10"/>
  <c r="W61" i="10"/>
  <c r="V60" i="10"/>
  <c r="U59" i="10"/>
  <c r="AH80" i="10"/>
  <c r="Z15" i="10"/>
  <c r="V40" i="10"/>
  <c r="AC53" i="10"/>
  <c r="U58" i="10"/>
  <c r="S80" i="10"/>
  <c r="Q79" i="10"/>
  <c r="P78" i="10"/>
  <c r="Z76" i="10"/>
  <c r="Y75" i="10"/>
  <c r="W74" i="10"/>
  <c r="V73" i="10"/>
  <c r="U72" i="10"/>
  <c r="T71" i="10"/>
  <c r="S70" i="10"/>
  <c r="R69" i="10"/>
  <c r="Q68" i="10"/>
  <c r="P67" i="10"/>
  <c r="Z65" i="10"/>
  <c r="Y64" i="10"/>
  <c r="X63" i="10"/>
  <c r="W62" i="10"/>
  <c r="V61" i="10"/>
  <c r="U60" i="10"/>
  <c r="T59" i="10"/>
  <c r="AI80" i="10"/>
  <c r="Y13" i="10"/>
  <c r="S40" i="10"/>
  <c r="T58" i="10"/>
  <c r="R80" i="10"/>
  <c r="P79" i="10"/>
  <c r="Z77" i="10"/>
  <c r="Y76" i="10"/>
  <c r="X75" i="10"/>
  <c r="V74" i="10"/>
  <c r="U73" i="10"/>
  <c r="T72" i="10"/>
  <c r="S71" i="10"/>
  <c r="R70" i="10"/>
  <c r="Q69" i="10"/>
  <c r="P68" i="10"/>
  <c r="Z66" i="10"/>
  <c r="Y65" i="10"/>
  <c r="X64" i="10"/>
  <c r="W63" i="10"/>
  <c r="V62" i="10"/>
  <c r="U61" i="10"/>
  <c r="T60" i="10"/>
  <c r="S59" i="10"/>
  <c r="AJ80" i="10"/>
  <c r="Z9" i="10"/>
  <c r="R39" i="10"/>
  <c r="S58" i="10"/>
  <c r="Q80" i="10"/>
  <c r="Z78" i="10"/>
  <c r="Y77" i="10"/>
  <c r="X76" i="10"/>
  <c r="W75" i="10"/>
  <c r="U74" i="10"/>
  <c r="T73" i="10"/>
  <c r="S72" i="10"/>
  <c r="R71" i="10"/>
  <c r="Q70" i="10"/>
  <c r="P69" i="10"/>
  <c r="Z67" i="10"/>
  <c r="Y66" i="10"/>
  <c r="X65" i="10"/>
  <c r="W64" i="10"/>
  <c r="V63" i="10"/>
  <c r="U62" i="10"/>
  <c r="T61" i="10"/>
  <c r="S60" i="10"/>
  <c r="R59" i="10"/>
  <c r="AK80" i="10"/>
  <c r="AH26" i="10"/>
  <c r="Y8" i="10"/>
  <c r="P37" i="10"/>
  <c r="R58" i="10"/>
  <c r="P80" i="10"/>
  <c r="Z79" i="10"/>
  <c r="Y78" i="10"/>
  <c r="X77" i="10"/>
  <c r="W76" i="10"/>
  <c r="V75" i="10"/>
  <c r="T74" i="10"/>
  <c r="S73" i="10"/>
  <c r="R72" i="10"/>
  <c r="Q71" i="10"/>
  <c r="Y67" i="10"/>
  <c r="Y25" i="10"/>
  <c r="Y14" i="10"/>
  <c r="U50" i="10"/>
  <c r="P9" i="10"/>
  <c r="Y24" i="10"/>
  <c r="U18" i="10"/>
  <c r="X14" i="10"/>
  <c r="Q10" i="10"/>
  <c r="V6" i="10"/>
  <c r="S53" i="10"/>
  <c r="R50" i="10"/>
  <c r="Q46" i="10"/>
  <c r="W40" i="10"/>
  <c r="U36" i="10"/>
  <c r="AJ26" i="10"/>
  <c r="AI53" i="10"/>
  <c r="Y26" i="10"/>
  <c r="Z23" i="10"/>
  <c r="Y16" i="10"/>
  <c r="V13" i="10"/>
  <c r="T9" i="10"/>
  <c r="Q6" i="10"/>
  <c r="T48" i="10"/>
  <c r="R45" i="10"/>
  <c r="P40" i="10"/>
  <c r="R35" i="10"/>
  <c r="AG26" i="10"/>
  <c r="AF53" i="10"/>
  <c r="W13" i="10"/>
  <c r="U45" i="10"/>
  <c r="V26" i="10"/>
  <c r="W23" i="10"/>
  <c r="Z20" i="10"/>
  <c r="V16" i="10"/>
  <c r="Z12" i="10"/>
  <c r="Q9" i="10"/>
  <c r="Y4" i="10"/>
  <c r="S48" i="10"/>
  <c r="P45" i="10"/>
  <c r="V39" i="10"/>
  <c r="V34" i="10"/>
  <c r="AF26" i="10"/>
  <c r="AE53" i="10"/>
  <c r="Q26" i="10"/>
  <c r="V23" i="10"/>
  <c r="Y20" i="10"/>
  <c r="Q16" i="10"/>
  <c r="W12" i="10"/>
  <c r="Z8" i="10"/>
  <c r="V4" i="10"/>
  <c r="X52" i="10"/>
  <c r="P48" i="10"/>
  <c r="Z43" i="10"/>
  <c r="U39" i="10"/>
  <c r="S34" i="10"/>
  <c r="AE26" i="10"/>
  <c r="AD53" i="10"/>
  <c r="W24" i="10"/>
  <c r="U49" i="10"/>
  <c r="AH53" i="10"/>
  <c r="P23" i="10"/>
  <c r="T23" i="10"/>
  <c r="W19" i="10"/>
  <c r="W15" i="10"/>
  <c r="U12" i="10"/>
  <c r="Y7" i="10"/>
  <c r="P31" i="10"/>
  <c r="V51" i="10"/>
  <c r="S43" i="10"/>
  <c r="U38" i="10"/>
  <c r="P34" i="10"/>
  <c r="AC26" i="10"/>
  <c r="V24" i="10"/>
  <c r="Q23" i="10"/>
  <c r="V19" i="10"/>
  <c r="T15" i="10"/>
  <c r="T12" i="10"/>
  <c r="W7" i="10"/>
  <c r="U31" i="10"/>
  <c r="S51" i="10"/>
  <c r="P43" i="10"/>
  <c r="V37" i="10"/>
  <c r="U33" i="10"/>
  <c r="AM53" i="10"/>
  <c r="V43" i="10"/>
  <c r="P19" i="10"/>
  <c r="Y21" i="10"/>
  <c r="Z18" i="10"/>
  <c r="Q15" i="10"/>
  <c r="Q12" i="10"/>
  <c r="V7" i="10"/>
  <c r="R31" i="10"/>
  <c r="P51" i="10"/>
  <c r="R47" i="10"/>
  <c r="U42" i="10"/>
  <c r="T37" i="10"/>
  <c r="R33" i="10"/>
  <c r="AM26" i="10"/>
  <c r="AL53" i="10"/>
  <c r="W9" i="10"/>
  <c r="P18" i="10"/>
  <c r="Z25" i="10"/>
  <c r="V21" i="10"/>
  <c r="W18" i="10"/>
  <c r="Z14" i="10"/>
  <c r="Y10" i="10"/>
  <c r="Z6" i="10"/>
  <c r="Z53" i="10"/>
  <c r="V50" i="10"/>
  <c r="V46" i="10"/>
  <c r="R42" i="10"/>
  <c r="S37" i="10"/>
  <c r="P33" i="10"/>
  <c r="AL26" i="10"/>
  <c r="AK53" i="10"/>
  <c r="V48" i="10"/>
  <c r="V12" i="10"/>
  <c r="V18" i="10"/>
  <c r="V10" i="10"/>
  <c r="W6" i="10"/>
  <c r="V53" i="10"/>
  <c r="S46" i="10"/>
  <c r="AJ53" i="10"/>
  <c r="S26" i="10"/>
  <c r="U22" i="10"/>
  <c r="P20" i="10"/>
  <c r="P8" i="10"/>
  <c r="R26" i="10"/>
  <c r="X24" i="10"/>
  <c r="T22" i="10"/>
  <c r="R21" i="10"/>
  <c r="X19" i="10"/>
  <c r="T17" i="10"/>
  <c r="R16" i="10"/>
  <c r="X13" i="10"/>
  <c r="T11" i="10"/>
  <c r="R10" i="10"/>
  <c r="X7" i="10"/>
  <c r="T5" i="10"/>
  <c r="R4" i="10"/>
  <c r="Q31" i="10"/>
  <c r="Y52" i="10"/>
  <c r="X51" i="10"/>
  <c r="W50" i="10"/>
  <c r="V49" i="10"/>
  <c r="U48" i="10"/>
  <c r="S47" i="10"/>
  <c r="R46" i="10"/>
  <c r="Q45" i="10"/>
  <c r="P44" i="10"/>
  <c r="Z42" i="10"/>
  <c r="Y41" i="10"/>
  <c r="X40" i="10"/>
  <c r="W39" i="10"/>
  <c r="V38" i="10"/>
  <c r="U37" i="10"/>
  <c r="T36" i="10"/>
  <c r="S35" i="10"/>
  <c r="R34" i="10"/>
  <c r="Q33" i="10"/>
  <c r="P32" i="10"/>
  <c r="S11" i="10"/>
  <c r="T49" i="10"/>
  <c r="Q47" i="10"/>
  <c r="Z44" i="10"/>
  <c r="W41" i="10"/>
  <c r="T38" i="10"/>
  <c r="Q35" i="10"/>
  <c r="Z32" i="10"/>
  <c r="P17" i="10"/>
  <c r="U24" i="10"/>
  <c r="S23" i="10"/>
  <c r="Q22" i="10"/>
  <c r="W20" i="10"/>
  <c r="U19" i="10"/>
  <c r="S18" i="10"/>
  <c r="Q17" i="10"/>
  <c r="Y15" i="10"/>
  <c r="W14" i="10"/>
  <c r="U13" i="10"/>
  <c r="S12" i="10"/>
  <c r="Q11" i="10"/>
  <c r="Y9" i="10"/>
  <c r="W8" i="10"/>
  <c r="U7" i="10"/>
  <c r="S6" i="10"/>
  <c r="Q5" i="10"/>
  <c r="Z31" i="10"/>
  <c r="X53" i="10"/>
  <c r="V52" i="10"/>
  <c r="U51" i="10"/>
  <c r="T50" i="10"/>
  <c r="S49" i="10"/>
  <c r="R48" i="10"/>
  <c r="P47" i="10"/>
  <c r="Z45" i="10"/>
  <c r="Y44" i="10"/>
  <c r="X43" i="10"/>
  <c r="W42" i="10"/>
  <c r="V41" i="10"/>
  <c r="U40" i="10"/>
  <c r="T39" i="10"/>
  <c r="S38" i="10"/>
  <c r="R37" i="10"/>
  <c r="Q36" i="10"/>
  <c r="P35" i="10"/>
  <c r="Z33" i="10"/>
  <c r="Y32" i="10"/>
  <c r="Y42" i="10"/>
  <c r="X20" i="10"/>
  <c r="R17" i="10"/>
  <c r="R11" i="10"/>
  <c r="X8" i="10"/>
  <c r="R5" i="10"/>
  <c r="Y53" i="10"/>
  <c r="W52" i="10"/>
  <c r="Y43" i="10"/>
  <c r="X42" i="10"/>
  <c r="P4" i="10"/>
  <c r="P5" i="10"/>
  <c r="W25" i="10"/>
  <c r="P26" i="10"/>
  <c r="P16" i="10"/>
  <c r="Z26" i="10"/>
  <c r="V25" i="10"/>
  <c r="T24" i="10"/>
  <c r="R23" i="10"/>
  <c r="Z21" i="10"/>
  <c r="V20" i="10"/>
  <c r="T19" i="10"/>
  <c r="R18" i="10"/>
  <c r="Z16" i="10"/>
  <c r="X15" i="10"/>
  <c r="V14" i="10"/>
  <c r="T13" i="10"/>
  <c r="R12" i="10"/>
  <c r="Z10" i="10"/>
  <c r="X9" i="10"/>
  <c r="V8" i="10"/>
  <c r="T7" i="10"/>
  <c r="R6" i="10"/>
  <c r="Z4" i="10"/>
  <c r="Y31" i="10"/>
  <c r="W53" i="10"/>
  <c r="U52" i="10"/>
  <c r="T51" i="10"/>
  <c r="S50" i="10"/>
  <c r="R49" i="10"/>
  <c r="Q48" i="10"/>
  <c r="Z46" i="10"/>
  <c r="Y45" i="10"/>
  <c r="X44" i="10"/>
  <c r="W43" i="10"/>
  <c r="V42" i="10"/>
  <c r="U41" i="10"/>
  <c r="T40" i="10"/>
  <c r="S39" i="10"/>
  <c r="R38" i="10"/>
  <c r="Q37" i="10"/>
  <c r="P36" i="10"/>
  <c r="Z34" i="10"/>
  <c r="Y33" i="10"/>
  <c r="X32" i="10"/>
  <c r="S5" i="10"/>
  <c r="U25" i="10"/>
  <c r="S13" i="10"/>
  <c r="S7" i="10"/>
  <c r="X31" i="10"/>
  <c r="X45" i="10"/>
  <c r="W44" i="10"/>
  <c r="T41" i="10"/>
  <c r="Q38" i="10"/>
  <c r="Y34" i="10"/>
  <c r="W32" i="10"/>
  <c r="S22" i="10"/>
  <c r="R22" i="10"/>
  <c r="S24" i="10"/>
  <c r="U20" i="10"/>
  <c r="T52" i="10"/>
  <c r="Q49" i="10"/>
  <c r="Y46" i="10"/>
  <c r="Z35" i="10"/>
  <c r="P25" i="10"/>
  <c r="P14" i="10"/>
  <c r="X26" i="10"/>
  <c r="T25" i="10"/>
  <c r="R24" i="10"/>
  <c r="Z22" i="10"/>
  <c r="X21" i="10"/>
  <c r="T20" i="10"/>
  <c r="R19" i="10"/>
  <c r="Z17" i="10"/>
  <c r="X16" i="10"/>
  <c r="V15" i="10"/>
  <c r="T14" i="10"/>
  <c r="R13" i="10"/>
  <c r="Z11" i="10"/>
  <c r="X10" i="10"/>
  <c r="V9" i="10"/>
  <c r="T8" i="10"/>
  <c r="R7" i="10"/>
  <c r="Z5" i="10"/>
  <c r="X4" i="10"/>
  <c r="W31" i="10"/>
  <c r="U53" i="10"/>
  <c r="S52" i="10"/>
  <c r="R51" i="10"/>
  <c r="Q50" i="10"/>
  <c r="P49" i="10"/>
  <c r="Y47" i="10"/>
  <c r="X46" i="10"/>
  <c r="W45" i="10"/>
  <c r="V44" i="10"/>
  <c r="U43" i="10"/>
  <c r="T42" i="10"/>
  <c r="S41" i="10"/>
  <c r="R40" i="10"/>
  <c r="Q39" i="10"/>
  <c r="P38" i="10"/>
  <c r="Z36" i="10"/>
  <c r="Y35" i="10"/>
  <c r="X34" i="10"/>
  <c r="W33" i="10"/>
  <c r="V32" i="10"/>
  <c r="X25" i="10"/>
  <c r="P15" i="10"/>
  <c r="S19" i="10"/>
  <c r="U14" i="10"/>
  <c r="U8" i="10"/>
  <c r="Z47" i="10"/>
  <c r="X33" i="10"/>
  <c r="P24" i="10"/>
  <c r="P13" i="10"/>
  <c r="W26" i="10"/>
  <c r="S25" i="10"/>
  <c r="Q24" i="10"/>
  <c r="Y22" i="10"/>
  <c r="W21" i="10"/>
  <c r="S20" i="10"/>
  <c r="Q19" i="10"/>
  <c r="Y17" i="10"/>
  <c r="W16" i="10"/>
  <c r="U15" i="10"/>
  <c r="S14" i="10"/>
  <c r="Q13" i="10"/>
  <c r="Y11" i="10"/>
  <c r="W10" i="10"/>
  <c r="U9" i="10"/>
  <c r="S8" i="10"/>
  <c r="Q7" i="10"/>
  <c r="Y5" i="10"/>
  <c r="W4" i="10"/>
  <c r="V31" i="10"/>
  <c r="T53" i="10"/>
  <c r="R52" i="10"/>
  <c r="Q51" i="10"/>
  <c r="P50" i="10"/>
  <c r="Z48" i="10"/>
  <c r="X47" i="10"/>
  <c r="W46" i="10"/>
  <c r="V45" i="10"/>
  <c r="U44" i="10"/>
  <c r="T43" i="10"/>
  <c r="S42" i="10"/>
  <c r="R41" i="10"/>
  <c r="Q40" i="10"/>
  <c r="P39" i="10"/>
  <c r="Z37" i="10"/>
  <c r="Y36" i="10"/>
  <c r="X35" i="10"/>
  <c r="W34" i="10"/>
  <c r="V33" i="10"/>
  <c r="U32" i="10"/>
  <c r="X22" i="10"/>
  <c r="R14" i="10"/>
  <c r="X11" i="10"/>
  <c r="X5" i="10"/>
  <c r="Y48" i="10"/>
  <c r="W47" i="10"/>
  <c r="Q41" i="10"/>
  <c r="Z38" i="10"/>
  <c r="X36" i="10"/>
  <c r="W35" i="10"/>
  <c r="T32" i="10"/>
  <c r="P22" i="10"/>
  <c r="P11" i="10"/>
  <c r="U26" i="10"/>
  <c r="Q25" i="10"/>
  <c r="Y23" i="10"/>
  <c r="W22" i="10"/>
  <c r="U21" i="10"/>
  <c r="Q20" i="10"/>
  <c r="Y18" i="10"/>
  <c r="W17" i="10"/>
  <c r="U16" i="10"/>
  <c r="S15" i="10"/>
  <c r="Q14" i="10"/>
  <c r="Y12" i="10"/>
  <c r="W11" i="10"/>
  <c r="U10" i="10"/>
  <c r="S9" i="10"/>
  <c r="U4" i="10"/>
  <c r="T31" i="10"/>
  <c r="R53" i="10"/>
  <c r="P52" i="10"/>
  <c r="Z50" i="10"/>
  <c r="Y49" i="10"/>
  <c r="X48" i="10"/>
  <c r="V47" i="10"/>
  <c r="U46" i="10"/>
  <c r="T45" i="10"/>
  <c r="S44" i="10"/>
  <c r="R43" i="10"/>
  <c r="Q42" i="10"/>
  <c r="P41" i="10"/>
  <c r="Z39" i="10"/>
  <c r="Y38" i="10"/>
  <c r="X37" i="10"/>
  <c r="W36" i="10"/>
  <c r="V35" i="10"/>
  <c r="U34" i="10"/>
  <c r="T33" i="10"/>
  <c r="S32" i="10"/>
  <c r="S17" i="10"/>
  <c r="R25" i="10"/>
  <c r="R20" i="10"/>
  <c r="X17" i="10"/>
  <c r="R8" i="10"/>
  <c r="Q52" i="10"/>
  <c r="Z49" i="10"/>
  <c r="T44" i="10"/>
  <c r="Y37" i="10"/>
  <c r="P21" i="10"/>
  <c r="T26" i="10"/>
  <c r="Z24" i="10"/>
  <c r="X23" i="10"/>
  <c r="V22" i="10"/>
  <c r="T21" i="10"/>
  <c r="Z19" i="10"/>
  <c r="X18" i="10"/>
  <c r="V17" i="10"/>
  <c r="T16" i="10"/>
  <c r="R15" i="10"/>
  <c r="Z13" i="10"/>
  <c r="X12" i="10"/>
  <c r="V11" i="10"/>
  <c r="T10" i="10"/>
  <c r="S31" i="10"/>
  <c r="Q53" i="10"/>
  <c r="Z51" i="10"/>
  <c r="Y50" i="10"/>
  <c r="X49" i="10"/>
  <c r="W48" i="10"/>
  <c r="U47" i="10"/>
  <c r="T46" i="10"/>
  <c r="S45" i="10"/>
  <c r="R44" i="10"/>
  <c r="Q43" i="10"/>
  <c r="Z40" i="10"/>
  <c r="Y39" i="10"/>
  <c r="X38" i="10"/>
  <c r="W37" i="10"/>
  <c r="T34" i="10"/>
  <c r="S21" i="10"/>
  <c r="U17" i="10"/>
  <c r="S16" i="10"/>
  <c r="U11" i="10"/>
  <c r="S10" i="10"/>
  <c r="Z52" i="10"/>
  <c r="Y51" i="10"/>
  <c r="X50" i="10"/>
  <c r="W49" i="10"/>
  <c r="T47" i="10"/>
  <c r="Q44" i="10"/>
  <c r="R107" i="10" l="1"/>
  <c r="E108" i="10"/>
  <c r="S77" i="15"/>
  <c r="AF77" i="15" s="1"/>
  <c r="X77" i="15"/>
  <c r="AK77" i="15" s="1"/>
  <c r="Y77" i="15"/>
  <c r="AL77" i="15" s="1"/>
  <c r="T77" i="15"/>
  <c r="AG77" i="15" s="1"/>
  <c r="W50" i="15"/>
  <c r="AJ50" i="15" s="1"/>
  <c r="W23" i="15"/>
  <c r="AJ23" i="15" s="1"/>
  <c r="Z50" i="15"/>
  <c r="AM50" i="15" s="1"/>
  <c r="Z23" i="15"/>
  <c r="AM23" i="15" s="1"/>
  <c r="U50" i="15"/>
  <c r="AH50" i="15" s="1"/>
  <c r="U23" i="15"/>
  <c r="AH23" i="15" s="1"/>
  <c r="V50" i="15"/>
  <c r="AI50" i="15" s="1"/>
  <c r="V23" i="15"/>
  <c r="AI23" i="15" s="1"/>
  <c r="T50" i="15"/>
  <c r="AG50" i="15" s="1"/>
  <c r="T23" i="15"/>
  <c r="AG23" i="15" s="1"/>
  <c r="R50" i="15"/>
  <c r="AE50" i="15" s="1"/>
  <c r="R23" i="15"/>
  <c r="AE23" i="15" s="1"/>
  <c r="S23" i="15"/>
  <c r="AF23" i="15" s="1"/>
  <c r="S50" i="15"/>
  <c r="AF50" i="15" s="1"/>
  <c r="Y50" i="15"/>
  <c r="AL50" i="15" s="1"/>
  <c r="Y23" i="15"/>
  <c r="AL23" i="15" s="1"/>
  <c r="P50" i="15"/>
  <c r="AC50" i="15" s="1"/>
  <c r="P23" i="15"/>
  <c r="AC23" i="15" s="1"/>
  <c r="X50" i="15"/>
  <c r="AK50" i="15" s="1"/>
  <c r="X23" i="15"/>
  <c r="AK23" i="15" s="1"/>
  <c r="Q50" i="15"/>
  <c r="AD50" i="15" s="1"/>
  <c r="Q23" i="15"/>
  <c r="AD23" i="15" s="1"/>
</calcChain>
</file>

<file path=xl/sharedStrings.xml><?xml version="1.0" encoding="utf-8"?>
<sst xmlns="http://schemas.openxmlformats.org/spreadsheetml/2006/main" count="9040" uniqueCount="360">
  <si>
    <t>Employment</t>
  </si>
  <si>
    <t>Businesses</t>
  </si>
  <si>
    <t>Community</t>
  </si>
  <si>
    <t>Creative Industries</t>
  </si>
  <si>
    <t>Finance and Financial Services</t>
  </si>
  <si>
    <t>Food and Drink</t>
  </si>
  <si>
    <t>Government</t>
  </si>
  <si>
    <t>Health</t>
  </si>
  <si>
    <t>Higher Education and Research</t>
  </si>
  <si>
    <t>ICT</t>
  </si>
  <si>
    <t>Life Science (Bio-tech)</t>
  </si>
  <si>
    <t>Manufacturing</t>
  </si>
  <si>
    <t>Motor Vehicle</t>
  </si>
  <si>
    <t>Other</t>
  </si>
  <si>
    <t>Professional and Business Services</t>
  </si>
  <si>
    <t>Property Development and Operation</t>
  </si>
  <si>
    <t>Retail and Personal Services</t>
  </si>
  <si>
    <t>Social Capital</t>
  </si>
  <si>
    <t>Tourist, Cultural and Leisure</t>
  </si>
  <si>
    <t>Transport and Logistics</t>
  </si>
  <si>
    <t>Utilities</t>
  </si>
  <si>
    <t>Total</t>
  </si>
  <si>
    <t>Private Households</t>
  </si>
  <si>
    <t>Non-Private Households</t>
  </si>
  <si>
    <t>Redevelopment</t>
  </si>
  <si>
    <t>Vacant</t>
  </si>
  <si>
    <t>Office</t>
  </si>
  <si>
    <t>Shop/Showroom</t>
  </si>
  <si>
    <t>Residential</t>
  </si>
  <si>
    <t>Storage</t>
  </si>
  <si>
    <t>Industrial</t>
  </si>
  <si>
    <t>Visitor Accommodation</t>
  </si>
  <si>
    <t>Entertainment/Leisure</t>
  </si>
  <si>
    <t>Restaurant/Eating</t>
  </si>
  <si>
    <t>Parking</t>
  </si>
  <si>
    <t>Transport</t>
  </si>
  <si>
    <t>Common Area</t>
  </si>
  <si>
    <t>General</t>
  </si>
  <si>
    <t>LGA</t>
  </si>
  <si>
    <t>Glebe Point Road</t>
  </si>
  <si>
    <t>Harris Street</t>
  </si>
  <si>
    <t>King Street</t>
  </si>
  <si>
    <t>Oxford Street</t>
  </si>
  <si>
    <t>Redfern Street</t>
  </si>
  <si>
    <t>Natural Resource-Based Industries</t>
  </si>
  <si>
    <t>CBD and Harbour</t>
  </si>
  <si>
    <t>Chinatown and CBD South</t>
  </si>
  <si>
    <t>Crown and Baptist Streets</t>
  </si>
  <si>
    <t>Green Square and City South</t>
  </si>
  <si>
    <t>Macleay Street and Woolloomooloo</t>
  </si>
  <si>
    <t>Total Business Floor Area</t>
  </si>
  <si>
    <t>Total Non-Business Floor Area</t>
  </si>
  <si>
    <t>Other Infrastructure</t>
  </si>
  <si>
    <t>Note: A negative result indictes a tightening of workspace ratios - less space per worker.</t>
  </si>
  <si>
    <t>Note: Private Households, Non-Private Households, Other, Redevelopment and Vacant sectors not included</t>
  </si>
  <si>
    <t>Note: Residential, Common Area and Other space use divisions not included.</t>
  </si>
  <si>
    <t>Total Business Sectors</t>
  </si>
  <si>
    <t>Partitioned office</t>
  </si>
  <si>
    <t>Open-plan office</t>
  </si>
  <si>
    <t>Internal Floor Area</t>
  </si>
  <si>
    <t>Work Space Ratio (WSR)</t>
  </si>
  <si>
    <t>Full-time employment</t>
  </si>
  <si>
    <t>Buildings surveyed</t>
  </si>
  <si>
    <t>Key totals</t>
  </si>
  <si>
    <t>Businesses surveyed</t>
  </si>
  <si>
    <t>Spaces surveyed</t>
  </si>
  <si>
    <t>Floor area</t>
  </si>
  <si>
    <t>Internal floor area (m²)</t>
  </si>
  <si>
    <t>External floor area (m²)</t>
  </si>
  <si>
    <t>Total floor area (m²)</t>
  </si>
  <si>
    <t>Part-time employment</t>
  </si>
  <si>
    <t>Total employment</t>
  </si>
  <si>
    <t>% of full-time employment</t>
  </si>
  <si>
    <t>Capacity measures</t>
  </si>
  <si>
    <t>Number of private dwellings</t>
  </si>
  <si>
    <t>Number of non-private dwellings</t>
  </si>
  <si>
    <t>Total dwellings</t>
  </si>
  <si>
    <t>Tenant parking</t>
  </si>
  <si>
    <t>Internal parking spaces</t>
  </si>
  <si>
    <t>External (on-site) parking spaces</t>
  </si>
  <si>
    <t>Total parking spaces</t>
  </si>
  <si>
    <t>Visitor accommodation</t>
  </si>
  <si>
    <t>Hotel accommodation (rooms)</t>
  </si>
  <si>
    <t>Serviced apartments (units)</t>
  </si>
  <si>
    <t>Backpacker accommodation (beds)</t>
  </si>
  <si>
    <t>Café seating</t>
  </si>
  <si>
    <t>Restaurant seating</t>
  </si>
  <si>
    <t>Tables</t>
  </si>
  <si>
    <t>Estimated Resident Population</t>
  </si>
  <si>
    <t>Residential*</t>
  </si>
  <si>
    <t>Note: Residential dwelling data from City of Sydney Housing Audit</t>
  </si>
  <si>
    <t>Note: Estimated resident population derived from ABS ERP</t>
  </si>
  <si>
    <t>City-based industry sector</t>
  </si>
  <si>
    <t>Check</t>
  </si>
  <si>
    <t>Table 4.6  FES2017 Proportion employment by city-based industry sector by village</t>
  </si>
  <si>
    <t>Table 4.1  FES2017 Total employment by city-based industry sector by village</t>
  </si>
  <si>
    <t>Table 1.1  FES2017 Key totals by village</t>
  </si>
  <si>
    <t>Table 1.4  FES2012-FES2017 Change in key totals by village</t>
  </si>
  <si>
    <t>Table 1.7  FES2012-FES2017 Proportional change in key totals by village</t>
  </si>
  <si>
    <t>Table 1.8  FES2007-FES2012 Proportional change in key totals by village</t>
  </si>
  <si>
    <t>Table 1.9  FES2007-FES2017 Proportional change in key totals by village</t>
  </si>
  <si>
    <t>Table 1.6  FES2007-FES2017 Change in key totals by village</t>
  </si>
  <si>
    <t>Table 1.3  FES2007 Key totals by village</t>
  </si>
  <si>
    <t>Table 1.2  FES2012 Key totals by village</t>
  </si>
  <si>
    <t>Table 1.5  FES2007-FES2012 Change in key totals by village</t>
  </si>
  <si>
    <t>Table 3.1  FES2017 Total business establishments by city-based industry sector by village</t>
  </si>
  <si>
    <t>Table 3.2  FES2012 Total business establishments by city-based industry sector by village</t>
  </si>
  <si>
    <t>Table 3.3  FES2007 Total business establishments by city-based industry sector by village</t>
  </si>
  <si>
    <t>Table 3.6  FES2017 Proportion of business establishments by city-based industry sector by village</t>
  </si>
  <si>
    <t>Table 3.11  FES2017 Proportion of business establishments by village by city-based industry sector</t>
  </si>
  <si>
    <t>Table 3.7  FES2012 Proportion of business establishments by city-based industry sector by village</t>
  </si>
  <si>
    <t>Table 3.12  FES2012 Proportion of business establishments by village by city-based industry sector</t>
  </si>
  <si>
    <t>Table 3.8  FES2007 Proportion of business establishments by city-based industry sector by village</t>
  </si>
  <si>
    <t>Table 3.13  FES2007 Proportion of business establishments by village by city-based industry sector</t>
  </si>
  <si>
    <t>Table 3.4  FES2012-FES2017 Change in total business establishments by city-based industry sector by village</t>
  </si>
  <si>
    <t>Table 3.9  FES2012-FES2017 Proportional change in total business establishments by city-based industry sector by village</t>
  </si>
  <si>
    <t>Table 3.14  FES2007-FES2017 Change in total business establishments by city-based industry sector by village</t>
  </si>
  <si>
    <t>Table 3.5  FES2007-FES2012 Change in total business establishments by city-based industry sector by village</t>
  </si>
  <si>
    <t>Table 3.10  FES2007-FES2012 Proportional change in total business establishments by city-based industry sector by village</t>
  </si>
  <si>
    <t>Table 3.15  FES2007-FES2017 Proportional change in total business establishments by city-based industry sector by village</t>
  </si>
  <si>
    <t>-</t>
  </si>
  <si>
    <t>Table 4.2  FES2012 Total employment by city-based industry sector by village</t>
  </si>
  <si>
    <t>Table 4.3  FES2007 Total employment by city-based industry sector by village</t>
  </si>
  <si>
    <t>Table 4.4  FES2012-FES2017 Change in total employment by city-based industry sector by village</t>
  </si>
  <si>
    <t>Table 4.5  FES2007-FES2012 Change in total employment by city-based industry sector by village</t>
  </si>
  <si>
    <t>Table 4.7  FES2012 Proportion employment by city-based industry sector by village</t>
  </si>
  <si>
    <t>Table 4.8  FES2007 Proportion employment by city-based industry sector by village</t>
  </si>
  <si>
    <t>Table 4.9  FES2012-FES2017 Proportional Change in Total employment by city-based industry sector by village</t>
  </si>
  <si>
    <t>Table 4.10  FES2007-FES2012 Proportional Change in Total employment by city-based industry sector by village</t>
  </si>
  <si>
    <t>Table 4.15  FES2007-FES2017 Proportional Change in Total employment by city-based industry sector by village</t>
  </si>
  <si>
    <t>Table 4.14  FES2007-FES2017 Change in Total employment by city-based industry sector by village</t>
  </si>
  <si>
    <t>Table 4.13  FES2007 Proportion employment by village by city-based industry sector</t>
  </si>
  <si>
    <t>Table 4.12  FES2012 Proportion employment by village by city-based industry sector</t>
  </si>
  <si>
    <t>Table 4.11  FES2017 Proportion employment by village by city-based industry sector</t>
  </si>
  <si>
    <t>Table 5.8  FES2007 Proportion of internal floor area by city-based industry sector by village</t>
  </si>
  <si>
    <t>Table 5.7  FES2012 Proportion of internal floor area by city-based industry sector by village</t>
  </si>
  <si>
    <t>Table 5.6  FES2017 Proportion of internal floor area by city-based industry sector by village</t>
  </si>
  <si>
    <t>Table 5.9  FES2012-FES2017 Proportional change in total internal floor area by city-based industry sector by village</t>
  </si>
  <si>
    <t>Table 5.10  FES2007-FES2012 Proportional change in total internal floor area by city-based industry sector by village</t>
  </si>
  <si>
    <t>Table 5.11  FES2017 Proportion of internal floor area by village by city-based industry sector</t>
  </si>
  <si>
    <t>Table 5.12  FES2012 Proportion of internal floor area by village by city-based industry sector</t>
  </si>
  <si>
    <t>Table 5.13  FES2007 Proportion of internal floor area by village by city-based industry sector</t>
  </si>
  <si>
    <t>Table 5.15  FES2007-FES2017 Proportional change in total internal floor area by city-based industry sector by village</t>
  </si>
  <si>
    <t>Table 6.1  FES2017 Total employment by space use division by village</t>
  </si>
  <si>
    <t>Table 6.2  FES2012 Total employment by space use division by village</t>
  </si>
  <si>
    <t>Space use division</t>
  </si>
  <si>
    <t>Table 6.3  FES2007 Total employment by space use division by village</t>
  </si>
  <si>
    <t>Table 6.4  FES2012-FES2017 Change in total employment by space use division by village</t>
  </si>
  <si>
    <t>Table 6.5  FES2007-FES2012 Change in total employment by space use division by village</t>
  </si>
  <si>
    <t>Table 6.6  FES2017 Proportion of employment by space use division by village</t>
  </si>
  <si>
    <t>Table 6.7  FES2012 Proportion of employment by space use division by village</t>
  </si>
  <si>
    <t>Table 6.8  FES2007 Proportion of employment by space use division by village</t>
  </si>
  <si>
    <t>Tablr 6.9  FES2012-FES2017 Proportional change in total employment by space use division by village</t>
  </si>
  <si>
    <t>Table 6.10  FES2007-FES2012 Proportional change in total employment by space use division by village</t>
  </si>
  <si>
    <t>Table 6.15  FES2007-FES2017 Proportional change in total employment by space use division by village</t>
  </si>
  <si>
    <t>Table 6.14  FES2007-FES2017 Change in total employment by space use division by village</t>
  </si>
  <si>
    <t>Table 6.13  FES2007 Proportion employment by village by space use division</t>
  </si>
  <si>
    <t>Table 6.12  FES2012 Proportion employment by village by space use division</t>
  </si>
  <si>
    <t>Table 6.11  FES2017 Proportion employment by village by space use division</t>
  </si>
  <si>
    <t>Table 7.6  FES2017 Proportion of total internal floor area by space use division by village</t>
  </si>
  <si>
    <t>Table 7.7  FES2012 Proportion of total internal floor area by space use division by village</t>
  </si>
  <si>
    <t>Table 7.8  FES2007 Proportion of total internal floor area by space use division by village</t>
  </si>
  <si>
    <t>Table 7.9  FES2012-FES2017 Proportional change in total internal floor area by space use division by village</t>
  </si>
  <si>
    <t>Table 7.10  FES2007-FES2012 Proportional change in total internal floor area by space use division by village</t>
  </si>
  <si>
    <t>Table 7.11  FES2017 Proportion of total internal floor area by village by space use division</t>
  </si>
  <si>
    <t>Table 7.12  FES2012 Proportion of total internal floor area by village by space use division</t>
  </si>
  <si>
    <t>Table 7.13  FES2007 Proportion of total internal floor area by village by space use division</t>
  </si>
  <si>
    <t>Table 7.15  FES2007-FES2017 Proportional change in total internal floor area by space use division by village</t>
  </si>
  <si>
    <t>Office space use</t>
  </si>
  <si>
    <t>Table 10.1  FES2017 Employment, floor area and work space ratio (WSR) for partitioned and open-plan office space use by village</t>
  </si>
  <si>
    <t>Table 10.3  FES2007 Employment, floor area and work space ratio (WSR) for partitioned and open-plan office space use by village</t>
  </si>
  <si>
    <t>Table 10.2  FES2012 Employment, floor area and work space ratio (WSR) for partitioned and open-plan office space use by village</t>
  </si>
  <si>
    <t>Table 10.4  FES2012-FES2017 Change in employment, floor area and work space ratio (WSR) for partitioned and open-plan office space use by village</t>
  </si>
  <si>
    <t>Table 10.6  FES2007-FES2017 Change in employment, floor area and work space ratio (WSR) for partitioned and open-plan office space use by village</t>
  </si>
  <si>
    <t>Table 10.5  FES2007-FES2012 Change in employment, floor area and work space ratio (WSR) for partitioned and open-plan office space use by village</t>
  </si>
  <si>
    <t>Table 10.7  FES2012-FES2017 Proportional change in employment, floor area and work space ratio (WSR) for partitioned and open-plan office space use by village</t>
  </si>
  <si>
    <t>Table 10.9  FES2007-FES2017 Proportional change in employment, floor area and work space ratio (WSR) for partitioned and open-plan office space use by village</t>
  </si>
  <si>
    <t>Table 10.8  FES2007-FES2012 Proportional change in employment, floor area and work space ratio (WSR) for partitioned and open-plan office space use by village</t>
  </si>
  <si>
    <t>Note: Does not include other, non-private households or private households sectors</t>
  </si>
  <si>
    <t>% of very small businesses</t>
  </si>
  <si>
    <t>% of small businesses</t>
  </si>
  <si>
    <t>% very small/small 1-19</t>
  </si>
  <si>
    <t>% of medium (small) businesses</t>
  </si>
  <si>
    <t>% of medium (large) businesses</t>
  </si>
  <si>
    <t>% of large businesses</t>
  </si>
  <si>
    <t>% of very large businesses</t>
  </si>
  <si>
    <t>% large/very large (200+)</t>
  </si>
  <si>
    <t>% medium (20-199)</t>
  </si>
  <si>
    <t>Table 8.1  FES2017 Work space ratio (WSR) for business floor space by city-based industry sector by village (m²/worker)</t>
  </si>
  <si>
    <t>Table 8.4  FES2012-FES2017 Change in work space ratio (WSR) for business floor space by city-based industry sector by village (m²/worker)</t>
  </si>
  <si>
    <t>Table 8.7  FES2012-FES2017 Proportional change in work space ratio (WSR) for business floor space by city-based industry sector by village (m²/worker)</t>
  </si>
  <si>
    <t>Table 8.2  FES2012 Work space ratio (WSR) for business floor space by city-based industry sector by village (m²/worker)</t>
  </si>
  <si>
    <t>Table 8.5  FES2007-FES2012 Change in work space ratio (WSR) for business floor space by city-based industry sector by village (m²/worker)</t>
  </si>
  <si>
    <t>Table 8.8  FES2007-FES2012 Proportional change in work space ratio (WSR) for business floor space by city-based industry sector by village (m²/worker)</t>
  </si>
  <si>
    <t>Table 8.3  FES2007 Work space ratio (WSR) for business floor space by city-based industry sector by village (m²/worker)</t>
  </si>
  <si>
    <t>Table 8.6  FES2007-FES2017 Change in work space ratio (WSR) for business floor space by city-based industry sector by village (m²/worker)</t>
  </si>
  <si>
    <t>Table 8.9  FES2007-FES2017 Proportional change in work space ratio (WSR) for business floor space by city-based industry sector by village (m²/worker)</t>
  </si>
  <si>
    <t>Table 9.1  FES2017 Work space ratio (WSR) for business floor space by space use division by village (m²/worker)</t>
  </si>
  <si>
    <t>Table 9.4  FES2012-FES2017 Change in work space ratio (WSR) for business floor space by space use division by village (m²/worker)</t>
  </si>
  <si>
    <t>Table 9.7  FES2012-FES2017 Proportional change in work space ratio (WSR) for business floor space by space use division by village (m²/worker)</t>
  </si>
  <si>
    <t>Table 9.2  FES2012 Work space ratio (WSR) for business floor space by space use division by village (m²/worker)</t>
  </si>
  <si>
    <t>Table 9.5  FES2007-FES2012 Change in work space ratio (WSR) for business floor space by space use division by village (m²/worker)</t>
  </si>
  <si>
    <t>Table 9.8  FES2007-FES2012 Proportional change in work space ratio (WSR) for business floor space by space use division by village (m²/worker)</t>
  </si>
  <si>
    <t>Table 9.3  FES2007 Work space ratio (WSR) for business floor space by space use division by village (m²/worker)</t>
  </si>
  <si>
    <t>Table 9.6  FES2007-FES2017 Change in work space ratio (WSR) for business floor space by space use division by village (m²/worker)</t>
  </si>
  <si>
    <t>Table 9.9  FES2007-FES2017 Proportional change in work space ratio (WSR) for business floor space by space use division by village (m²/worker)</t>
  </si>
  <si>
    <t>Table 7.1  FES2017 Total internal floor area (m²) by space use division by village</t>
  </si>
  <si>
    <t>Table 7.2  FES2012 Total internal floor area (m²) by space use division by village</t>
  </si>
  <si>
    <t>Table 7.3  FES2007 Total internal floor area (m²) by space use division by village</t>
  </si>
  <si>
    <t>Table 7.4  FES2012-FES2017 Change in total internal floor area (m²) by space use division by village</t>
  </si>
  <si>
    <t>Table 7.14  FES2007-FES2017 Change in total internal floor area (m²) by space use division by village</t>
  </si>
  <si>
    <t>Table 7.5  FES2007-FES2012 Change in total internal floor area (m²) by space use division by village</t>
  </si>
  <si>
    <t>Table 5.1  FES2017 Total internal floor area (m²) by city-based industry sector by village</t>
  </si>
  <si>
    <t>Table 5.2  FES2012 Total internal floor area (m²) by city-based industry sector by village</t>
  </si>
  <si>
    <t>Table 5.3  FES2007 Total internal floor area (m²) by city-based industry sector by village</t>
  </si>
  <si>
    <t>Table 5.4  FES2012-FES2017 Change in total internal floor area (m²) by city-based industry sector by village</t>
  </si>
  <si>
    <t>Table 5.14  FES2007-FES2017 Change in total internal floor area (m²) by city-based industry sector by village</t>
  </si>
  <si>
    <t>Table 5.5  FES2007-FES2012 Change in total internal floor area (m²) by city-based industry sector by village</t>
  </si>
  <si>
    <t>Total internal floor area</t>
  </si>
  <si>
    <t>Table 11.1  FES2017 Average workers per business by city-based industry sector by village</t>
  </si>
  <si>
    <t>Table 11.4  FES2012-FES2017 Change in average workers per business by city-based industry sector by village</t>
  </si>
  <si>
    <t>Table 11.7  FES2012-FES2017 Proportional change in average workers per business by city-based industry sector by village</t>
  </si>
  <si>
    <t>Table 11.2  FES2012 Average workers per business by city-based industry sector by village</t>
  </si>
  <si>
    <t>Table 11.5  FES2007-FES2012 Change in average workers per business by city-based industry sector by village</t>
  </si>
  <si>
    <t>Table 11.8  FES2007-FES2012 Proportional change in average workers per business by city-based industry sector by village</t>
  </si>
  <si>
    <t>Table 11.3  FES2007 Average workers per business by city-based industry sector by village</t>
  </si>
  <si>
    <t>Table 11.6  FES2007-FES2017 Change in average workers per business by city-based industry sector by village</t>
  </si>
  <si>
    <t>Table 11.9  FES2007-FES2017 Proportional change in average workers per business by city-based industry sector by village</t>
  </si>
  <si>
    <t>Table 12.1  FES2017 Internal floor area per business establishment by city-based industry sector by village</t>
  </si>
  <si>
    <t>Table 12.2  FES2012 Internal floor area per business establishment by city-based industry sector by village</t>
  </si>
  <si>
    <t>Table 12.3  FES2007 Internal floor area per business establishment by city-based industry sector by village</t>
  </si>
  <si>
    <t>Table 12.6  FES2007-FES2017 Change in internal floor area per business establishment by city-based industry sector by village</t>
  </si>
  <si>
    <t>Table 12.5  FES2007-FES2012 Change in internal floor area per business establishment by city-based industry sector by village</t>
  </si>
  <si>
    <t>Table 12.4  FES2012-FES2017 Change in internal floor area per business establishment by city-based industry sector by village</t>
  </si>
  <si>
    <t>Table 12.7  FES2012-FES2017 Proportional change in internal floor area per business establishment by city-based industry sector by village</t>
  </si>
  <si>
    <t>Table 12.8  FES2007-FES2012 Proportional change in internal floor area per business establishment by city-based industry sector by village</t>
  </si>
  <si>
    <t>Table 12.9  FES2007-FES2017 Proportional change in internal floor area per business establishment by city-based industry sector by village</t>
  </si>
  <si>
    <t>Very small (1-4 workers)</t>
  </si>
  <si>
    <t>Internal floor area</t>
  </si>
  <si>
    <t>Work space ratio (WSR)</t>
  </si>
  <si>
    <t>Small (5-19 workers)</t>
  </si>
  <si>
    <t>Medium small (20-99 workers)</t>
  </si>
  <si>
    <t>Medium large (100-199 workers)</t>
  </si>
  <si>
    <t>Large (200-999 workers)</t>
  </si>
  <si>
    <t>Very large (1,000+ workers)</t>
  </si>
  <si>
    <t>Table 14A.1  FES2017 Summary of business size (by employment) by village</t>
  </si>
  <si>
    <t>Table 14A.2  FES2012 Summary of business size (by employment) by village</t>
  </si>
  <si>
    <t>Table 14B.1.1  FES2007 Business count for very-small businesses (1-4 workers) by city-based industry by village</t>
  </si>
  <si>
    <t>Table 14B.1.2  FES 2007 Business count for small businesses (5-19 workers) by city-based industry by village</t>
  </si>
  <si>
    <t>Table 14B.1.3  FES2007 Business count for medium (small) businesses (20-99 workers) by city-based industry by village</t>
  </si>
  <si>
    <t>Table 14B.1.4  FES2007 Business count for medium (large) businesses (100-199 workers) by city-based industry by village</t>
  </si>
  <si>
    <t>Table 14B.1.5  FES2007Business count for large businesses (200-999 workers) by city-based industry by village</t>
  </si>
  <si>
    <t>Table 14B.1.6  FES2007Business count for very-large businesses (1,000+ workers) by city-based industry by village</t>
  </si>
  <si>
    <t>Table 14B.2.1  FES2012 Business count for very-small businesses (1-4 workers) by city-based industry by village</t>
  </si>
  <si>
    <t>Table 14B.2.2  FES2012 Business count for small businesses (5-19 workers) by city-based industry by village</t>
  </si>
  <si>
    <t>Table 14B.2.3  FES2012 Business count for medium (small) businesses (20-99 workers) by city-based industry by village</t>
  </si>
  <si>
    <t>Table 14B.2.4  FES2012 Business count for medium (large) businesses (100-199 workers) by city-based industry by village</t>
  </si>
  <si>
    <t>Table 14B.2.5  FES2012 Business count for large businesses (200-999 workers) by city-based industry by village</t>
  </si>
  <si>
    <t>Table 14B.2.6  FES2012 Business count for very-large businesses (1,000+ workers) by city-based industry by village</t>
  </si>
  <si>
    <t>Table 14B.3.1  FES2017 Business count for very-small businesses (1-4 workers) by city-based industry by village</t>
  </si>
  <si>
    <t>Table 14B.3.2  FES2017 Business count for small businesses (5-19 workers) by city-based industry by village</t>
  </si>
  <si>
    <t>Table 14B.3.3  FES2017 Business count for medium (small) businesses (20-99 workers) by city-based industry by village</t>
  </si>
  <si>
    <t>Table 14B.3.4  FES2017 Business count for medium (large) businesses (100-199 workers) by city-based industry by village</t>
  </si>
  <si>
    <t>Table 14B.3.5  FES2017 Business count for large businesses (200-999 workers) by city-based industry by village</t>
  </si>
  <si>
    <t>Table 14B.3.6  FES2017 Business count for very-large businesses (1,000+ workers) by city-based industry by village</t>
  </si>
  <si>
    <t>Table 14C.1.1  FES2007 Employment in very-small businesses (1-4 workers) by city-based industry by village</t>
  </si>
  <si>
    <t>Table 14C.1.2  FES2007 Employment in small businesses (5-19 workers) by city-based industry by village</t>
  </si>
  <si>
    <t>Table 14C.1.3  FES2007 Employment in medium (small) businesses (20-99 workers) by city-based industry by village</t>
  </si>
  <si>
    <t>Table 14C.1.4  FES2007 Employment in medium (large) businesses (100-199 workers) by city-based industry by village</t>
  </si>
  <si>
    <t>Table 14C.1.5  FES2007 Employment in large businesses (200-999 workers) by city-based industry by village</t>
  </si>
  <si>
    <t>Table 14C.2.1  FES2012 Employment in very-small businesses (1-4 workers) by city-based industry by village</t>
  </si>
  <si>
    <t>Table 14C.2.2  FES2012 Employment in small businesses (5-19 workers) by city-based industry by village</t>
  </si>
  <si>
    <t>Table 14C.2.3  FES2012 Employment in medium (small) businesses (20-99 workers) by city-based industry by village</t>
  </si>
  <si>
    <t>Table 14C.2.4  FES2012 Employment in medium (large) businesses (100-199 workers) by city-based industry by village</t>
  </si>
  <si>
    <t>Table 14C.2.5  FES2012 Employment in large businesses (200-999 workers) by city-based industry by village</t>
  </si>
  <si>
    <t>Table 14C.3.1  FES2017 Employment in very-small businesses (1-4 workers) by city-based industry by village</t>
  </si>
  <si>
    <t>Table 14C.3.2  FES2017 Employment in small businesses (5-19 workers) by city-based industry by village</t>
  </si>
  <si>
    <t>Table 14C.3.3  FES2017 Employment in medium (small) businesses (20-99 workers) by city-based industry by village</t>
  </si>
  <si>
    <t>Table 14C.3.4  FES2017 Employment in medium (large) businesses (100-199 workers) by city-based industry by village</t>
  </si>
  <si>
    <t>Table 14C.3.5  FES2017 Employment in large businesses (200-999 workers) by city-based industry by village</t>
  </si>
  <si>
    <t>Table 14D.3.1  FES2017 Internal floor area in very-small businesses (1-4 workers) by city-based industry by village (m²)</t>
  </si>
  <si>
    <t>Table 14D.3.2  FES2017 Internal floor area in small businesses (5-19 workers) by city-based industry by village (m²)</t>
  </si>
  <si>
    <t>Table 14D.3.3  FES2017 Internal floor area in medium (small) businesses (20-99 workers) by city-based industry by village (m²)</t>
  </si>
  <si>
    <t>Table 14D.3.4  FES2017 Internal floor area in medium (large) businesses (100-199 workers) by city-based industry by village (m²)</t>
  </si>
  <si>
    <t>Table 14D.3.5  FES2017 Internal floor area in large businesses (200-999 workers) by city-based industry by village (m²)</t>
  </si>
  <si>
    <t>Table 14D.2.1  FES2012 Internal floor area in very-small businesses (1-4 workers) by city-based industry by village (m²)</t>
  </si>
  <si>
    <t>Table 14D.2.2  FES2012 Internal floor area in small businesses (5-19 workers) by city-based industry by village (m²)</t>
  </si>
  <si>
    <t>Table 14D.2.3  FES2012 Internal floor area in medium (small) businesses (20-99 workers) by city-based industry by village (m²)</t>
  </si>
  <si>
    <t>Table 14D.2.4  FES2012 Internal floor area in medium (large) businesses (100-199 workers) by city-based industry by village (m²)</t>
  </si>
  <si>
    <t>Table 14D.2.5  FES2012 Internal floor area in large businesses (200-999 workers) by city-based industry by village (m²)</t>
  </si>
  <si>
    <t>Table 14D.1.1  FES2007 Internal floor area in very-small businesses (1-4 workers) by city-based industry by village (m²)</t>
  </si>
  <si>
    <t>Table 14D.1.2  FES2007 Internal floor area in small businesses (5-19 workers) by city-based industry by village (m²)</t>
  </si>
  <si>
    <t>Table 14D.1.3  FES2007 Internal floor area in medium (small) businesses (20-99 workers) by city-based industry by village (m²)</t>
  </si>
  <si>
    <t>Table 14D.1.4  FES2007 Internal floor area in medium (large) businesses (100-199 workers) by city-based industry by village (m²)</t>
  </si>
  <si>
    <t>Table 14D.1.5  FES2007 Internal floor area in large businesses (200-999 workers) by city-based industry by village (m²)</t>
  </si>
  <si>
    <t>Table 14E.1.1  FES2007 Work space ratio (WSR) for very-small businesses (1-4 workers) by city-based industry by village (m²/worker)</t>
  </si>
  <si>
    <t>Table 14E.1.2  FES2007 Work space ratio (WSR) for small businesses (5-19 workers) by city-based industry by village (m²/worker)</t>
  </si>
  <si>
    <t>Table 14E.1.3  FES2007 Work space ratio (WSR) for medium (small) businesses (20-99 workers) by city-based industry by village (m²/worker)</t>
  </si>
  <si>
    <t>Table 14E.1.4  FES2007 Work space ratio (WSR) for medium (large) businesses (100-199 workers) by city-based industry by village (m²/worker)</t>
  </si>
  <si>
    <t>Table 14E.1.5  FES2007 Work space ratio (WSR) for large businesses (200-999 workers) by city-based industry by village (m²/worker)</t>
  </si>
  <si>
    <t>Table 14E.2.1  FES2012 Work space ratio (WSR) for very-small businesses (1-4 workers) by city-based industry by village (m²/worker)</t>
  </si>
  <si>
    <t>Table 14E.2.2  FES2012 Work space ratio (WSR) for small businesses (5-19 workers) by city-based industry by village (m²/worker)</t>
  </si>
  <si>
    <t>Table 14E.2.3  FES2012 Work space ratio (WSR) for medium (small) businesses (20-99 workers) by city-based industry by village (m²/worker)</t>
  </si>
  <si>
    <t>Table 14E.2.4  FES2012 Work space ratio (WSR) for medium (large) businesses (100-199 workers) by city-based industry by village (m²/worker)</t>
  </si>
  <si>
    <t>Table 14E.2.5  FES2012 Work space ratio (WSR) for large businesses (200-999 workers) by city-based industry by village (m²/worker)</t>
  </si>
  <si>
    <t>Table 14E.3.1  FES2017 Work space ratio (WSR) for very-small businesses (1-4 workers) by city-based industry by village (m²/worker)</t>
  </si>
  <si>
    <t>Table 14E.3.2  FES2017 Work space ratio (WSR) for small businesses (5-19 workers) by city-based industry by village (m²/worker)</t>
  </si>
  <si>
    <t>Table 14E.3.3  FES2017 Work space ratio (WSR) for medium (small) businesses (20-99 workers) by city-based industry by village (m²/worker)</t>
  </si>
  <si>
    <t>Table 14E.3.4  FES2017 Work space ratio (WSR) for medium (large) businesses (100-199 workers) by city-based industry by village (m²/worker)</t>
  </si>
  <si>
    <t>Table 14E.3.5  FES2017 Work space ratio (WSR) for large businesses (200-999 workers) by city-based industry by village (m²/worker)</t>
  </si>
  <si>
    <t>Table 14A.3  FES2007 Summary of business size (by employment) by village</t>
  </si>
  <si>
    <t>Business size (# of workers)</t>
  </si>
  <si>
    <t>Total small (1-19 workers)</t>
  </si>
  <si>
    <t>Total large (200+ workers)</t>
  </si>
  <si>
    <t>Total medium (20-199 workers)</t>
  </si>
  <si>
    <t>Table 14A.4  FES2012-FES2017 Summary of change in business size (by employment) by village</t>
  </si>
  <si>
    <t>Table 14A.5  FES2007-FES2012 Summary of change in business size (by employment) by village</t>
  </si>
  <si>
    <t>Table 14A.6  FES2007-FES2017 Summary of change in business size (by employment) by village</t>
  </si>
  <si>
    <t>Table 14A.7  FES2012-FES2017 Summary of proportional change in business size (by employment) by village</t>
  </si>
  <si>
    <t>Table 14A.8  FES2007-FES2012 Summary of proportional change in business size (by employment) by village</t>
  </si>
  <si>
    <t>Table 14A.9  FES2007-FES2017 Summary of proportional change in business size (by employment) by village</t>
  </si>
  <si>
    <t>City of Sydney Floor Space and Employment Survey</t>
  </si>
  <si>
    <t>Worksheets</t>
  </si>
  <si>
    <t>T1 - Key Totals</t>
  </si>
  <si>
    <t>Return to List of tables</t>
  </si>
  <si>
    <t>Table 14A.10  FES2017 Summary of proportion by business size (by employment) by village</t>
  </si>
  <si>
    <t>Table 14A.13  FES2017 Summary of proportion by village by business size (by employment)</t>
  </si>
  <si>
    <t>Table 14A.11  FES2012 Summary of proportion by business size (by employment) by village</t>
  </si>
  <si>
    <t>Table 14A.14  FES2012 Summary of proportion by village by business size (by employment)</t>
  </si>
  <si>
    <t>Table 14A.12  FES2007 Summary of proportion by business size (by employment) by village</t>
  </si>
  <si>
    <t>Table 14A.15  FES2007 Summary of proportion by village by business size (by employment)</t>
  </si>
  <si>
    <t>Table 13 Potential capacity for office space not included at village level</t>
  </si>
  <si>
    <t>Table 6.9  FES2012-FES2017 Proportional change in total employment by space use division by village</t>
  </si>
  <si>
    <t>Table 2 Overview of city-based industry sectors not included, see tables 3, 4 and 5</t>
  </si>
  <si>
    <t>Table 14C.1.6  FES2007 Employment in very-large businesses (1,000+ workers) by city-based industry by village</t>
  </si>
  <si>
    <t>Table 14C.2.6  FES2012 Employment in very-large businesses (1,000+ workers) by city-based industry by village</t>
  </si>
  <si>
    <t>Table 14C.3.6  FES2017 Employment in very-large businesses (1,000+ workers) by city-based industry by village</t>
  </si>
  <si>
    <t>Table 14D.1.6  FES2007 Internal floor area in very-large businesses (1,000+ workers) by city-based industry by village (m²)</t>
  </si>
  <si>
    <t>Table 14D.2.6  FES2012 Internal floor area in very-large businesses (1,000+ workers) by city-based industry by village (m²)</t>
  </si>
  <si>
    <t>Table 14D.3.6  FES2017 Internal floor area in very-large businesses (1,000+ workers) by city-based industry by village (m²)</t>
  </si>
  <si>
    <t>Table 14E.1.6  FES2007 Work space ratio (WSR) for very-large businesses (1,000+ workers) by city-based industry by village (m²/worker)</t>
  </si>
  <si>
    <t>Table 14E.2.6  FES2012 Work space ratio (WSR) for very-large businesses (1,000+ workers) by city-based industry by village (m²/worker)</t>
  </si>
  <si>
    <t>Table 14E.3.6  FES2017 Work space ratio (WSR) for very-large businesses (1,000+ workers) by city-based industry by village (m²/worker)</t>
  </si>
  <si>
    <t>T3 - Business numbers by city-based-industry sector by village</t>
  </si>
  <si>
    <t>T14E - Work space ratio (WSR) by business size (by employment) by village</t>
  </si>
  <si>
    <t>T14D - Internal floor area by business size (by employment) by village</t>
  </si>
  <si>
    <t>T14C - Employment by business size (by employment) by village</t>
  </si>
  <si>
    <t>T14B - Business count by business size (by employment) by village</t>
  </si>
  <si>
    <t>T1 - Key totals</t>
  </si>
  <si>
    <t>T4 - Employment by city-based-industry sector by village</t>
  </si>
  <si>
    <t>T5 - Internal floor area by city-based-industry sector by village</t>
  </si>
  <si>
    <t>T6 - Employment by space use division by village</t>
  </si>
  <si>
    <t>T7 - Internal floor area by space use division by village</t>
  </si>
  <si>
    <t>T8 - Work space ratio (WSR) for business floor space by city-based industry sector by village (m²/worker)</t>
  </si>
  <si>
    <t>T9 - Work space ratio (WSR) for business floor space by space use division by village (m²/worker)</t>
  </si>
  <si>
    <t>T10 - Employment, floor area and work space ratio (WSR) for partitioned and open-plan office space use by village</t>
  </si>
  <si>
    <t>T11 - Average workers per business by city-based industry sector by village</t>
  </si>
  <si>
    <t>T12 - Internal floor area per business establishment by city-based industry sector by village</t>
  </si>
  <si>
    <t>T14A - Summary of business size (by employment) by village</t>
  </si>
  <si>
    <t>Note: Estimated resident population derived from ABS ERP (updated 27 March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</si>
</sst>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%"/>
    <numFmt numFmtId="165" formatCode="#,##0.0"/>
    <numFmt numFmtId="166" formatCode="#,##0_ ;[Red]\-#,##0\ "/>
    <numFmt numFmtId="167" formatCode="#0.0%;[Red]\-#0.0%"/>
    <numFmt numFmtId="168" formatCode="#,##0.0_ ;[Red]\-#,##0.0\ "/>
    <numFmt numFmtId="169" formatCode="#,##0_ ;[Yellow]\-#,##0\ "/>
    <numFmt numFmtId="170" formatCode="#,##0.0_ ;[Yellow]\-#,##0.0\ "/>
    <numFmt numFmtId="171" formatCode="#0.0%;[Yellow]\-#0.0%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Swis721 BT"/>
      <family val="2"/>
    </font>
    <font>
      <b/>
      <sz val="11"/>
      <name val="Swis721 BT"/>
      <family val="2"/>
    </font>
    <font>
      <sz val="11"/>
      <name val="Swis721 BT"/>
      <family val="2"/>
    </font>
    <font>
      <sz val="11"/>
      <color theme="0"/>
      <name val="Swis721 BT"/>
      <family val="2"/>
    </font>
    <font>
      <sz val="11"/>
      <color indexed="8"/>
      <name val="Swis721 BT"/>
      <family val="2"/>
    </font>
    <font>
      <sz val="10"/>
      <color theme="0"/>
      <name val="Swis721 BT"/>
      <family val="2"/>
    </font>
    <font>
      <u/>
      <sz val="10"/>
      <color theme="10"/>
      <name val="Arial"/>
      <family val="2"/>
    </font>
    <font>
      <sz val="12"/>
      <name val="Swis721 BT"/>
      <family val="2"/>
    </font>
    <font>
      <u/>
      <sz val="11"/>
      <color theme="10"/>
      <name val="Swis721 BT"/>
      <family val="2"/>
    </font>
    <font>
      <sz val="12"/>
      <color theme="0"/>
      <name val="Swis721 BT"/>
      <family val="2"/>
    </font>
    <font>
      <b/>
      <sz val="12"/>
      <name val="Swis721 BT"/>
      <family val="2"/>
    </font>
  </fonts>
  <fills count="20">
    <fill>
      <patternFill patternType="none"/>
    </fill>
    <fill>
      <patternFill patternType="gray125"/>
    </fill>
    <fill>
      <patternFill patternType="solid">
        <fgColor rgb="FF7AC143"/>
        <bgColor indexed="0"/>
      </patternFill>
    </fill>
    <fill>
      <patternFill patternType="solid">
        <fgColor rgb="FF54BCEB"/>
        <bgColor indexed="64"/>
      </patternFill>
    </fill>
    <fill>
      <patternFill patternType="solid">
        <fgColor rgb="FFC1D82F"/>
        <bgColor indexed="64"/>
      </patternFill>
    </fill>
    <fill>
      <patternFill patternType="solid">
        <fgColor rgb="FFFDBB3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AA5E6"/>
        <bgColor indexed="64"/>
      </patternFill>
    </fill>
    <fill>
      <patternFill patternType="solid">
        <fgColor rgb="FFF08228"/>
        <bgColor indexed="64"/>
      </patternFill>
    </fill>
    <fill>
      <patternFill patternType="solid">
        <fgColor rgb="FF0AC850"/>
        <bgColor indexed="64"/>
      </patternFill>
    </fill>
    <fill>
      <patternFill patternType="solid">
        <fgColor rgb="FFFF3232"/>
        <bgColor indexed="64"/>
      </patternFill>
    </fill>
    <fill>
      <patternFill patternType="solid">
        <fgColor rgb="FF161F28"/>
        <bgColor indexed="0"/>
      </patternFill>
    </fill>
    <fill>
      <patternFill patternType="solid">
        <fgColor rgb="FF161F28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0"/>
      </patternFill>
    </fill>
    <fill>
      <patternFill patternType="solid">
        <fgColor rgb="FF7AC143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1" fillId="0" borderId="0"/>
    <xf numFmtId="0" fontId="6" fillId="0" borderId="0"/>
    <xf numFmtId="0" fontId="3" fillId="0" borderId="0"/>
    <xf numFmtId="0" fontId="7" fillId="0" borderId="0"/>
    <xf numFmtId="0" fontId="14" fillId="0" borderId="0" applyNumberFormat="0" applyFill="0" applyBorder="0" applyAlignment="0" applyProtection="0"/>
  </cellStyleXfs>
  <cellXfs count="433">
    <xf numFmtId="0" fontId="0" fillId="0" borderId="0" xfId="0"/>
    <xf numFmtId="0" fontId="8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13" borderId="37" xfId="6" applyFont="1" applyFill="1" applyBorder="1" applyAlignment="1">
      <alignment horizontal="left" vertical="center" wrapText="1"/>
    </xf>
    <xf numFmtId="0" fontId="12" fillId="2" borderId="40" xfId="6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10" fillId="5" borderId="41" xfId="0" applyFont="1" applyFill="1" applyBorder="1" applyAlignment="1">
      <alignment horizontal="center" vertical="center" wrapText="1"/>
    </xf>
    <xf numFmtId="0" fontId="10" fillId="8" borderId="41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0" fillId="6" borderId="41" xfId="0" applyFont="1" applyFill="1" applyBorder="1" applyAlignment="1">
      <alignment horizontal="center" vertical="center" wrapText="1"/>
    </xf>
    <xf numFmtId="0" fontId="10" fillId="9" borderId="41" xfId="0" applyFont="1" applyFill="1" applyBorder="1" applyAlignment="1">
      <alignment horizontal="center" vertical="center" wrapText="1"/>
    </xf>
    <xf numFmtId="0" fontId="10" fillId="10" borderId="41" xfId="0" applyFont="1" applyFill="1" applyBorder="1" applyAlignment="1">
      <alignment horizontal="center" vertical="center" wrapText="1"/>
    </xf>
    <xf numFmtId="0" fontId="10" fillId="11" borderId="41" xfId="0" applyFont="1" applyFill="1" applyBorder="1" applyAlignment="1">
      <alignment horizontal="center" vertical="center" wrapText="1"/>
    </xf>
    <xf numFmtId="0" fontId="10" fillId="12" borderId="4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2" borderId="26" xfId="6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10" fillId="8" borderId="24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9" borderId="24" xfId="0" applyFont="1" applyFill="1" applyBorder="1" applyAlignment="1">
      <alignment horizontal="center" vertical="center" wrapText="1"/>
    </xf>
    <xf numFmtId="0" fontId="10" fillId="10" borderId="24" xfId="0" applyFont="1" applyFill="1" applyBorder="1" applyAlignment="1">
      <alignment horizontal="center" vertical="center" wrapText="1"/>
    </xf>
    <xf numFmtId="0" fontId="10" fillId="11" borderId="24" xfId="0" applyFont="1" applyFill="1" applyBorder="1" applyAlignment="1">
      <alignment horizontal="center" vertical="center" wrapText="1"/>
    </xf>
    <xf numFmtId="0" fontId="10" fillId="12" borderId="25" xfId="0" applyFont="1" applyFill="1" applyBorder="1" applyAlignment="1">
      <alignment horizontal="center" vertical="center" wrapText="1"/>
    </xf>
    <xf numFmtId="0" fontId="12" fillId="2" borderId="23" xfId="6" applyFont="1" applyFill="1" applyBorder="1" applyAlignment="1">
      <alignment horizontal="center" vertical="center" wrapText="1"/>
    </xf>
    <xf numFmtId="0" fontId="12" fillId="0" borderId="20" xfId="5" applyFont="1" applyFill="1" applyBorder="1" applyAlignment="1">
      <alignment horizontal="left" vertical="center"/>
    </xf>
    <xf numFmtId="165" fontId="12" fillId="0" borderId="10" xfId="5" applyNumberFormat="1" applyFont="1" applyFill="1" applyBorder="1" applyAlignment="1">
      <alignment horizontal="center" vertical="center"/>
    </xf>
    <xf numFmtId="165" fontId="12" fillId="0" borderId="29" xfId="5" applyNumberFormat="1" applyFont="1" applyFill="1" applyBorder="1" applyAlignment="1">
      <alignment horizontal="center" vertical="center"/>
    </xf>
    <xf numFmtId="165" fontId="12" fillId="0" borderId="33" xfId="5" applyNumberFormat="1" applyFont="1" applyFill="1" applyBorder="1" applyAlignment="1">
      <alignment horizontal="center" vertical="center"/>
    </xf>
    <xf numFmtId="166" fontId="12" fillId="0" borderId="10" xfId="5" applyNumberFormat="1" applyFont="1" applyFill="1" applyBorder="1" applyAlignment="1">
      <alignment horizontal="center" vertical="center"/>
    </xf>
    <xf numFmtId="166" fontId="12" fillId="0" borderId="11" xfId="5" applyNumberFormat="1" applyFont="1" applyFill="1" applyBorder="1" applyAlignment="1">
      <alignment horizontal="center" vertical="center"/>
    </xf>
    <xf numFmtId="166" fontId="12" fillId="0" borderId="12" xfId="5" applyNumberFormat="1" applyFont="1" applyFill="1" applyBorder="1" applyAlignment="1">
      <alignment horizontal="center" vertical="center"/>
    </xf>
    <xf numFmtId="167" fontId="12" fillId="0" borderId="49" xfId="1" applyNumberFormat="1" applyFont="1" applyFill="1" applyBorder="1" applyAlignment="1">
      <alignment horizontal="center" vertical="center"/>
    </xf>
    <xf numFmtId="167" fontId="12" fillId="0" borderId="50" xfId="1" applyNumberFormat="1" applyFont="1" applyFill="1" applyBorder="1" applyAlignment="1">
      <alignment horizontal="center" vertical="center"/>
    </xf>
    <xf numFmtId="167" fontId="12" fillId="0" borderId="51" xfId="1" applyNumberFormat="1" applyFont="1" applyFill="1" applyBorder="1" applyAlignment="1">
      <alignment horizontal="center" vertical="center"/>
    </xf>
    <xf numFmtId="0" fontId="12" fillId="0" borderId="21" xfId="5" applyFont="1" applyFill="1" applyBorder="1" applyAlignment="1">
      <alignment horizontal="left" vertical="center" indent="3"/>
    </xf>
    <xf numFmtId="3" fontId="12" fillId="0" borderId="34" xfId="5" applyNumberFormat="1" applyFont="1" applyFill="1" applyBorder="1" applyAlignment="1">
      <alignment horizontal="center" vertical="center"/>
    </xf>
    <xf numFmtId="3" fontId="12" fillId="0" borderId="17" xfId="5" applyNumberFormat="1" applyFont="1" applyFill="1" applyBorder="1" applyAlignment="1">
      <alignment horizontal="center" vertical="center"/>
    </xf>
    <xf numFmtId="3" fontId="12" fillId="0" borderId="35" xfId="5" applyNumberFormat="1" applyFont="1" applyFill="1" applyBorder="1" applyAlignment="1">
      <alignment horizontal="center" vertical="center"/>
    </xf>
    <xf numFmtId="166" fontId="12" fillId="0" borderId="1" xfId="5" applyNumberFormat="1" applyFont="1" applyFill="1" applyBorder="1" applyAlignment="1">
      <alignment horizontal="center" vertical="center"/>
    </xf>
    <xf numFmtId="166" fontId="12" fillId="0" borderId="2" xfId="5" applyNumberFormat="1" applyFont="1" applyFill="1" applyBorder="1" applyAlignment="1">
      <alignment horizontal="center" vertical="center"/>
    </xf>
    <xf numFmtId="166" fontId="12" fillId="0" borderId="3" xfId="5" applyNumberFormat="1" applyFont="1" applyFill="1" applyBorder="1" applyAlignment="1">
      <alignment horizontal="center" vertical="center"/>
    </xf>
    <xf numFmtId="167" fontId="12" fillId="0" borderId="1" xfId="1" applyNumberFormat="1" applyFont="1" applyFill="1" applyBorder="1" applyAlignment="1">
      <alignment horizontal="center" vertical="center"/>
    </xf>
    <xf numFmtId="167" fontId="12" fillId="0" borderId="2" xfId="1" applyNumberFormat="1" applyFont="1" applyFill="1" applyBorder="1" applyAlignment="1">
      <alignment horizontal="center" vertical="center"/>
    </xf>
    <xf numFmtId="167" fontId="12" fillId="0" borderId="3" xfId="1" applyNumberFormat="1" applyFont="1" applyFill="1" applyBorder="1" applyAlignment="1">
      <alignment horizontal="center" vertical="center"/>
    </xf>
    <xf numFmtId="3" fontId="12" fillId="0" borderId="1" xfId="5" applyNumberFormat="1" applyFont="1" applyFill="1" applyBorder="1" applyAlignment="1">
      <alignment horizontal="center" vertical="center"/>
    </xf>
    <xf numFmtId="3" fontId="12" fillId="0" borderId="2" xfId="5" applyNumberFormat="1" applyFont="1" applyFill="1" applyBorder="1" applyAlignment="1">
      <alignment horizontal="center" vertical="center"/>
    </xf>
    <xf numFmtId="3" fontId="12" fillId="0" borderId="3" xfId="5" applyNumberFormat="1" applyFont="1" applyFill="1" applyBorder="1" applyAlignment="1">
      <alignment horizontal="center" vertical="center"/>
    </xf>
    <xf numFmtId="0" fontId="12" fillId="0" borderId="21" xfId="5" applyFont="1" applyFill="1" applyBorder="1" applyAlignment="1">
      <alignment horizontal="left" vertical="center"/>
    </xf>
    <xf numFmtId="165" fontId="12" fillId="0" borderId="34" xfId="5" applyNumberFormat="1" applyFont="1" applyFill="1" applyBorder="1" applyAlignment="1">
      <alignment horizontal="center" vertical="center"/>
    </xf>
    <xf numFmtId="165" fontId="12" fillId="0" borderId="17" xfId="5" applyNumberFormat="1" applyFont="1" applyFill="1" applyBorder="1" applyAlignment="1">
      <alignment horizontal="center" vertical="center"/>
    </xf>
    <xf numFmtId="165" fontId="12" fillId="0" borderId="35" xfId="5" applyNumberFormat="1" applyFont="1" applyFill="1" applyBorder="1" applyAlignment="1">
      <alignment horizontal="center" vertical="center"/>
    </xf>
    <xf numFmtId="164" fontId="12" fillId="0" borderId="1" xfId="5" applyNumberFormat="1" applyFont="1" applyFill="1" applyBorder="1" applyAlignment="1">
      <alignment horizontal="center" vertical="center"/>
    </xf>
    <xf numFmtId="164" fontId="12" fillId="0" borderId="2" xfId="5" applyNumberFormat="1" applyFont="1" applyFill="1" applyBorder="1" applyAlignment="1">
      <alignment horizontal="center" vertical="center"/>
    </xf>
    <xf numFmtId="164" fontId="12" fillId="0" borderId="3" xfId="5" applyNumberFormat="1" applyFont="1" applyFill="1" applyBorder="1" applyAlignment="1">
      <alignment horizontal="center" vertical="center"/>
    </xf>
    <xf numFmtId="167" fontId="12" fillId="0" borderId="1" xfId="5" applyNumberFormat="1" applyFont="1" applyFill="1" applyBorder="1" applyAlignment="1">
      <alignment horizontal="center" vertical="center"/>
    </xf>
    <xf numFmtId="167" fontId="12" fillId="0" borderId="2" xfId="5" applyNumberFormat="1" applyFont="1" applyFill="1" applyBorder="1" applyAlignment="1">
      <alignment horizontal="center" vertical="center"/>
    </xf>
    <xf numFmtId="167" fontId="12" fillId="0" borderId="3" xfId="5" applyNumberFormat="1" applyFont="1" applyFill="1" applyBorder="1" applyAlignment="1">
      <alignment horizontal="center" vertical="center"/>
    </xf>
    <xf numFmtId="167" fontId="12" fillId="0" borderId="2" xfId="1" quotePrefix="1" applyNumberFormat="1" applyFont="1" applyFill="1" applyBorder="1" applyAlignment="1">
      <alignment horizontal="center" vertical="center"/>
    </xf>
    <xf numFmtId="165" fontId="12" fillId="0" borderId="45" xfId="5" applyNumberFormat="1" applyFont="1" applyFill="1" applyBorder="1" applyAlignment="1">
      <alignment horizontal="center" vertical="center"/>
    </xf>
    <xf numFmtId="165" fontId="12" fillId="0" borderId="39" xfId="5" applyNumberFormat="1" applyFont="1" applyFill="1" applyBorder="1" applyAlignment="1">
      <alignment horizontal="center" vertical="center"/>
    </xf>
    <xf numFmtId="165" fontId="12" fillId="0" borderId="7" xfId="5" applyNumberFormat="1" applyFont="1" applyFill="1" applyBorder="1" applyAlignment="1">
      <alignment horizontal="center" vertical="center"/>
    </xf>
    <xf numFmtId="0" fontId="12" fillId="0" borderId="22" xfId="5" applyFont="1" applyFill="1" applyBorder="1" applyAlignment="1">
      <alignment horizontal="left" vertical="center" indent="3"/>
    </xf>
    <xf numFmtId="166" fontId="12" fillId="0" borderId="4" xfId="5" applyNumberFormat="1" applyFont="1" applyFill="1" applyBorder="1" applyAlignment="1">
      <alignment horizontal="center" vertical="center"/>
    </xf>
    <xf numFmtId="166" fontId="12" fillId="0" borderId="5" xfId="5" applyNumberFormat="1" applyFont="1" applyFill="1" applyBorder="1" applyAlignment="1">
      <alignment horizontal="center" vertical="center"/>
    </xf>
    <xf numFmtId="166" fontId="12" fillId="0" borderId="6" xfId="5" applyNumberFormat="1" applyFont="1" applyFill="1" applyBorder="1" applyAlignment="1">
      <alignment horizontal="center" vertical="center"/>
    </xf>
    <xf numFmtId="167" fontId="12" fillId="0" borderId="4" xfId="1" applyNumberFormat="1" applyFont="1" applyFill="1" applyBorder="1" applyAlignment="1">
      <alignment horizontal="center" vertical="center"/>
    </xf>
    <xf numFmtId="167" fontId="12" fillId="0" borderId="5" xfId="1" applyNumberFormat="1" applyFont="1" applyFill="1" applyBorder="1" applyAlignment="1">
      <alignment horizontal="center" vertical="center"/>
    </xf>
    <xf numFmtId="167" fontId="12" fillId="0" borderId="6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6" fontId="12" fillId="0" borderId="10" xfId="6" applyNumberFormat="1" applyFont="1" applyFill="1" applyBorder="1" applyAlignment="1">
      <alignment horizontal="center" wrapText="1"/>
    </xf>
    <xf numFmtId="166" fontId="12" fillId="0" borderId="11" xfId="6" applyNumberFormat="1" applyFont="1" applyFill="1" applyBorder="1" applyAlignment="1">
      <alignment horizontal="center" wrapText="1"/>
    </xf>
    <xf numFmtId="166" fontId="12" fillId="0" borderId="12" xfId="6" applyNumberFormat="1" applyFont="1" applyFill="1" applyBorder="1" applyAlignment="1">
      <alignment horizontal="center" wrapText="1"/>
    </xf>
    <xf numFmtId="166" fontId="12" fillId="0" borderId="1" xfId="6" applyNumberFormat="1" applyFont="1" applyFill="1" applyBorder="1" applyAlignment="1">
      <alignment horizontal="center" wrapText="1"/>
    </xf>
    <xf numFmtId="166" fontId="12" fillId="0" borderId="2" xfId="6" applyNumberFormat="1" applyFont="1" applyFill="1" applyBorder="1" applyAlignment="1">
      <alignment horizontal="center" wrapText="1"/>
    </xf>
    <xf numFmtId="166" fontId="12" fillId="0" borderId="3" xfId="6" applyNumberFormat="1" applyFont="1" applyFill="1" applyBorder="1" applyAlignment="1">
      <alignment horizontal="center" wrapText="1"/>
    </xf>
    <xf numFmtId="167" fontId="12" fillId="0" borderId="1" xfId="6" applyNumberFormat="1" applyFont="1" applyFill="1" applyBorder="1" applyAlignment="1">
      <alignment horizontal="center" wrapText="1"/>
    </xf>
    <xf numFmtId="167" fontId="12" fillId="0" borderId="2" xfId="6" applyNumberFormat="1" applyFont="1" applyFill="1" applyBorder="1" applyAlignment="1">
      <alignment horizontal="center" wrapText="1"/>
    </xf>
    <xf numFmtId="167" fontId="12" fillId="0" borderId="3" xfId="6" applyNumberFormat="1" applyFont="1" applyFill="1" applyBorder="1" applyAlignment="1">
      <alignment horizontal="center" wrapText="1"/>
    </xf>
    <xf numFmtId="166" fontId="12" fillId="0" borderId="4" xfId="6" applyNumberFormat="1" applyFont="1" applyFill="1" applyBorder="1" applyAlignment="1">
      <alignment horizontal="center" wrapText="1"/>
    </xf>
    <xf numFmtId="166" fontId="12" fillId="0" borderId="5" xfId="6" applyNumberFormat="1" applyFont="1" applyFill="1" applyBorder="1" applyAlignment="1">
      <alignment horizontal="center" wrapText="1"/>
    </xf>
    <xf numFmtId="166" fontId="12" fillId="0" borderId="6" xfId="6" applyNumberFormat="1" applyFont="1" applyFill="1" applyBorder="1" applyAlignment="1">
      <alignment horizontal="center" wrapText="1"/>
    </xf>
    <xf numFmtId="166" fontId="12" fillId="0" borderId="29" xfId="6" applyNumberFormat="1" applyFont="1" applyFill="1" applyBorder="1" applyAlignment="1">
      <alignment horizontal="center" wrapText="1"/>
    </xf>
    <xf numFmtId="166" fontId="12" fillId="0" borderId="33" xfId="6" applyNumberFormat="1" applyFont="1" applyFill="1" applyBorder="1" applyAlignment="1">
      <alignment horizontal="center" wrapText="1"/>
    </xf>
    <xf numFmtId="166" fontId="12" fillId="0" borderId="34" xfId="6" applyNumberFormat="1" applyFont="1" applyFill="1" applyBorder="1" applyAlignment="1">
      <alignment horizontal="center" wrapText="1"/>
    </xf>
    <xf numFmtId="166" fontId="12" fillId="0" borderId="17" xfId="6" applyNumberFormat="1" applyFont="1" applyFill="1" applyBorder="1" applyAlignment="1">
      <alignment horizontal="center" wrapText="1"/>
    </xf>
    <xf numFmtId="166" fontId="12" fillId="0" borderId="35" xfId="6" applyNumberFormat="1" applyFont="1" applyFill="1" applyBorder="1" applyAlignment="1">
      <alignment horizontal="center" wrapText="1"/>
    </xf>
    <xf numFmtId="166" fontId="12" fillId="0" borderId="36" xfId="6" applyNumberFormat="1" applyFont="1" applyFill="1" applyBorder="1" applyAlignment="1">
      <alignment horizontal="center" wrapText="1"/>
    </xf>
    <xf numFmtId="166" fontId="12" fillId="0" borderId="32" xfId="6" applyNumberFormat="1" applyFont="1" applyFill="1" applyBorder="1" applyAlignment="1">
      <alignment horizontal="center" wrapText="1"/>
    </xf>
    <xf numFmtId="166" fontId="12" fillId="0" borderId="8" xfId="6" applyNumberFormat="1" applyFont="1" applyFill="1" applyBorder="1" applyAlignment="1">
      <alignment horizontal="center" wrapText="1"/>
    </xf>
    <xf numFmtId="0" fontId="10" fillId="0" borderId="0" xfId="0" applyFont="1" applyAlignment="1">
      <alignment horizontal="left" vertical="center"/>
    </xf>
    <xf numFmtId="3" fontId="10" fillId="0" borderId="0" xfId="0" applyNumberFormat="1" applyFont="1" applyAlignment="1">
      <alignment horizontal="center" vertical="center"/>
    </xf>
    <xf numFmtId="164" fontId="10" fillId="0" borderId="0" xfId="1" applyNumberFormat="1" applyFont="1" applyAlignment="1">
      <alignment horizontal="center" vertical="center"/>
    </xf>
    <xf numFmtId="3" fontId="12" fillId="0" borderId="18" xfId="5" applyNumberFormat="1" applyFont="1" applyFill="1" applyBorder="1" applyAlignment="1">
      <alignment horizontal="center" vertical="center"/>
    </xf>
    <xf numFmtId="3" fontId="12" fillId="0" borderId="19" xfId="5" applyNumberFormat="1" applyFont="1" applyFill="1" applyBorder="1" applyAlignment="1">
      <alignment horizontal="center" vertical="center"/>
    </xf>
    <xf numFmtId="167" fontId="12" fillId="0" borderId="10" xfId="1" applyNumberFormat="1" applyFont="1" applyFill="1" applyBorder="1" applyAlignment="1">
      <alignment horizontal="center" vertical="center"/>
    </xf>
    <xf numFmtId="167" fontId="12" fillId="0" borderId="11" xfId="1" applyNumberFormat="1" applyFont="1" applyFill="1" applyBorder="1" applyAlignment="1">
      <alignment horizontal="center" vertical="center"/>
    </xf>
    <xf numFmtId="167" fontId="12" fillId="0" borderId="12" xfId="1" applyNumberFormat="1" applyFont="1" applyFill="1" applyBorder="1" applyAlignment="1">
      <alignment horizontal="center" vertical="center"/>
    </xf>
    <xf numFmtId="3" fontId="12" fillId="0" borderId="13" xfId="5" applyNumberFormat="1" applyFont="1" applyFill="1" applyBorder="1" applyAlignment="1">
      <alignment horizontal="center" vertical="center"/>
    </xf>
    <xf numFmtId="3" fontId="12" fillId="0" borderId="2" xfId="5" applyNumberFormat="1" applyFont="1" applyBorder="1" applyAlignment="1">
      <alignment horizontal="center" vertical="center"/>
    </xf>
    <xf numFmtId="3" fontId="12" fillId="0" borderId="3" xfId="5" applyNumberFormat="1" applyFont="1" applyBorder="1" applyAlignment="1">
      <alignment horizontal="center" vertical="center"/>
    </xf>
    <xf numFmtId="167" fontId="12" fillId="0" borderId="1" xfId="1" quotePrefix="1" applyNumberFormat="1" applyFont="1" applyFill="1" applyBorder="1" applyAlignment="1">
      <alignment horizontal="center" vertical="center"/>
    </xf>
    <xf numFmtId="167" fontId="12" fillId="0" borderId="3" xfId="1" quotePrefix="1" applyNumberFormat="1" applyFont="1" applyFill="1" applyBorder="1" applyAlignment="1">
      <alignment horizontal="center" vertical="center"/>
    </xf>
    <xf numFmtId="0" fontId="12" fillId="0" borderId="22" xfId="5" applyFont="1" applyFill="1" applyBorder="1" applyAlignment="1">
      <alignment horizontal="left" vertical="center"/>
    </xf>
    <xf numFmtId="3" fontId="12" fillId="0" borderId="14" xfId="5" applyNumberFormat="1" applyFont="1" applyFill="1" applyBorder="1" applyAlignment="1">
      <alignment horizontal="center" vertical="center"/>
    </xf>
    <xf numFmtId="3" fontId="12" fillId="0" borderId="15" xfId="5" applyNumberFormat="1" applyFont="1" applyFill="1" applyBorder="1" applyAlignment="1">
      <alignment horizontal="center" vertical="center"/>
    </xf>
    <xf numFmtId="3" fontId="12" fillId="0" borderId="16" xfId="5" applyNumberFormat="1" applyFont="1" applyFill="1" applyBorder="1" applyAlignment="1">
      <alignment horizontal="center" vertical="center"/>
    </xf>
    <xf numFmtId="0" fontId="11" fillId="13" borderId="38" xfId="5" applyFont="1" applyFill="1" applyBorder="1" applyAlignment="1">
      <alignment horizontal="left" vertical="center"/>
    </xf>
    <xf numFmtId="3" fontId="11" fillId="13" borderId="26" xfId="5" applyNumberFormat="1" applyFont="1" applyFill="1" applyBorder="1" applyAlignment="1">
      <alignment horizontal="center" vertical="center"/>
    </xf>
    <xf numFmtId="3" fontId="11" fillId="13" borderId="24" xfId="5" applyNumberFormat="1" applyFont="1" applyFill="1" applyBorder="1" applyAlignment="1">
      <alignment horizontal="center" vertical="center"/>
    </xf>
    <xf numFmtId="3" fontId="11" fillId="13" borderId="25" xfId="5" applyNumberFormat="1" applyFont="1" applyFill="1" applyBorder="1" applyAlignment="1">
      <alignment horizontal="center" vertical="center"/>
    </xf>
    <xf numFmtId="0" fontId="11" fillId="13" borderId="9" xfId="6" applyFont="1" applyFill="1" applyBorder="1" applyAlignment="1">
      <alignment horizontal="left" vertical="center"/>
    </xf>
    <xf numFmtId="164" fontId="11" fillId="13" borderId="23" xfId="5" applyNumberFormat="1" applyFont="1" applyFill="1" applyBorder="1" applyAlignment="1">
      <alignment horizontal="center" vertical="center"/>
    </xf>
    <xf numFmtId="164" fontId="11" fillId="14" borderId="24" xfId="0" applyNumberFormat="1" applyFont="1" applyFill="1" applyBorder="1" applyAlignment="1">
      <alignment horizontal="center"/>
    </xf>
    <xf numFmtId="164" fontId="11" fillId="14" borderId="25" xfId="0" applyNumberFormat="1" applyFont="1" applyFill="1" applyBorder="1" applyAlignment="1">
      <alignment horizontal="center"/>
    </xf>
    <xf numFmtId="0" fontId="11" fillId="13" borderId="22" xfId="5" applyFont="1" applyFill="1" applyBorder="1" applyAlignment="1">
      <alignment horizontal="left" vertical="center"/>
    </xf>
    <xf numFmtId="166" fontId="12" fillId="0" borderId="17" xfId="5" applyNumberFormat="1" applyFont="1" applyFill="1" applyBorder="1" applyAlignment="1">
      <alignment horizontal="center" vertical="center"/>
    </xf>
    <xf numFmtId="166" fontId="12" fillId="0" borderId="18" xfId="5" applyNumberFormat="1" applyFont="1" applyFill="1" applyBorder="1" applyAlignment="1">
      <alignment horizontal="center" vertical="center"/>
    </xf>
    <xf numFmtId="166" fontId="12" fillId="0" borderId="19" xfId="5" applyNumberFormat="1" applyFont="1" applyFill="1" applyBorder="1" applyAlignment="1">
      <alignment horizontal="center" vertical="center"/>
    </xf>
    <xf numFmtId="166" fontId="12" fillId="0" borderId="13" xfId="5" applyNumberFormat="1" applyFont="1" applyFill="1" applyBorder="1" applyAlignment="1">
      <alignment horizontal="center" vertical="center"/>
    </xf>
    <xf numFmtId="166" fontId="12" fillId="0" borderId="2" xfId="5" applyNumberFormat="1" applyFont="1" applyBorder="1" applyAlignment="1">
      <alignment horizontal="center" vertical="center"/>
    </xf>
    <xf numFmtId="166" fontId="12" fillId="0" borderId="3" xfId="5" applyNumberFormat="1" applyFont="1" applyBorder="1" applyAlignment="1">
      <alignment horizontal="center" vertical="center"/>
    </xf>
    <xf numFmtId="166" fontId="12" fillId="0" borderId="14" xfId="5" applyNumberFormat="1" applyFont="1" applyFill="1" applyBorder="1" applyAlignment="1">
      <alignment horizontal="center" vertical="center"/>
    </xf>
    <xf numFmtId="166" fontId="12" fillId="0" borderId="15" xfId="5" applyNumberFormat="1" applyFont="1" applyFill="1" applyBorder="1" applyAlignment="1">
      <alignment horizontal="center" vertical="center"/>
    </xf>
    <xf numFmtId="166" fontId="12" fillId="0" borderId="16" xfId="5" applyNumberFormat="1" applyFont="1" applyFill="1" applyBorder="1" applyAlignment="1">
      <alignment horizontal="center" vertical="center"/>
    </xf>
    <xf numFmtId="167" fontId="12" fillId="0" borderId="5" xfId="1" quotePrefix="1" applyNumberFormat="1" applyFont="1" applyFill="1" applyBorder="1" applyAlignment="1">
      <alignment horizontal="center" vertical="center"/>
    </xf>
    <xf numFmtId="167" fontId="12" fillId="0" borderId="6" xfId="1" quotePrefix="1" applyNumberFormat="1" applyFont="1" applyFill="1" applyBorder="1" applyAlignment="1">
      <alignment horizontal="center" vertical="center"/>
    </xf>
    <xf numFmtId="166" fontId="11" fillId="13" borderId="26" xfId="5" applyNumberFormat="1" applyFont="1" applyFill="1" applyBorder="1" applyAlignment="1">
      <alignment horizontal="center" vertical="center"/>
    </xf>
    <xf numFmtId="166" fontId="11" fillId="13" borderId="24" xfId="5" applyNumberFormat="1" applyFont="1" applyFill="1" applyBorder="1" applyAlignment="1">
      <alignment horizontal="center" vertical="center"/>
    </xf>
    <xf numFmtId="166" fontId="11" fillId="13" borderId="25" xfId="5" applyNumberFormat="1" applyFont="1" applyFill="1" applyBorder="1" applyAlignment="1">
      <alignment horizontal="center" vertical="center"/>
    </xf>
    <xf numFmtId="166" fontId="11" fillId="13" borderId="23" xfId="5" applyNumberFormat="1" applyFont="1" applyFill="1" applyBorder="1" applyAlignment="1">
      <alignment horizontal="center" vertical="center"/>
    </xf>
    <xf numFmtId="166" fontId="11" fillId="14" borderId="24" xfId="0" applyNumberFormat="1" applyFont="1" applyFill="1" applyBorder="1" applyAlignment="1">
      <alignment horizontal="center"/>
    </xf>
    <xf numFmtId="166" fontId="11" fillId="14" borderId="25" xfId="0" applyNumberFormat="1" applyFont="1" applyFill="1" applyBorder="1" applyAlignment="1">
      <alignment horizontal="center"/>
    </xf>
    <xf numFmtId="166" fontId="12" fillId="0" borderId="18" xfId="6" applyNumberFormat="1" applyFont="1" applyFill="1" applyBorder="1" applyAlignment="1">
      <alignment horizontal="center" wrapText="1"/>
    </xf>
    <xf numFmtId="166" fontId="12" fillId="0" borderId="19" xfId="6" applyNumberFormat="1" applyFont="1" applyFill="1" applyBorder="1" applyAlignment="1">
      <alignment horizontal="center" wrapText="1"/>
    </xf>
    <xf numFmtId="166" fontId="12" fillId="0" borderId="13" xfId="6" applyNumberFormat="1" applyFont="1" applyFill="1" applyBorder="1" applyAlignment="1">
      <alignment horizontal="center" wrapText="1"/>
    </xf>
    <xf numFmtId="166" fontId="12" fillId="0" borderId="13" xfId="6" applyNumberFormat="1" applyFont="1" applyFill="1" applyBorder="1" applyAlignment="1">
      <alignment horizontal="center"/>
    </xf>
    <xf numFmtId="166" fontId="12" fillId="0" borderId="2" xfId="6" applyNumberFormat="1" applyFont="1" applyFill="1" applyBorder="1" applyAlignment="1">
      <alignment horizontal="center"/>
    </xf>
    <xf numFmtId="166" fontId="12" fillId="0" borderId="3" xfId="6" applyNumberFormat="1" applyFont="1" applyFill="1" applyBorder="1" applyAlignment="1">
      <alignment horizontal="center"/>
    </xf>
    <xf numFmtId="166" fontId="12" fillId="0" borderId="14" xfId="6" applyNumberFormat="1" applyFont="1" applyFill="1" applyBorder="1" applyAlignment="1">
      <alignment horizontal="center" wrapText="1"/>
    </xf>
    <xf numFmtId="166" fontId="12" fillId="0" borderId="15" xfId="6" applyNumberFormat="1" applyFont="1" applyFill="1" applyBorder="1" applyAlignment="1">
      <alignment horizontal="center" wrapText="1"/>
    </xf>
    <xf numFmtId="166" fontId="12" fillId="0" borderId="16" xfId="6" applyNumberFormat="1" applyFont="1" applyFill="1" applyBorder="1" applyAlignment="1">
      <alignment horizontal="center" wrapText="1"/>
    </xf>
    <xf numFmtId="167" fontId="11" fillId="14" borderId="26" xfId="1" applyNumberFormat="1" applyFont="1" applyFill="1" applyBorder="1" applyAlignment="1">
      <alignment horizontal="center" vertical="center"/>
    </xf>
    <xf numFmtId="167" fontId="11" fillId="14" borderId="24" xfId="1" applyNumberFormat="1" applyFont="1" applyFill="1" applyBorder="1" applyAlignment="1">
      <alignment horizontal="center" vertical="center"/>
    </xf>
    <xf numFmtId="167" fontId="11" fillId="14" borderId="25" xfId="1" applyNumberFormat="1" applyFont="1" applyFill="1" applyBorder="1" applyAlignment="1">
      <alignment horizontal="center" vertical="center"/>
    </xf>
    <xf numFmtId="0" fontId="11" fillId="13" borderId="52" xfId="6" applyFont="1" applyFill="1" applyBorder="1" applyAlignment="1">
      <alignment horizontal="left" vertical="center" wrapText="1"/>
    </xf>
    <xf numFmtId="0" fontId="12" fillId="2" borderId="53" xfId="6" applyFont="1" applyFill="1" applyBorder="1" applyAlignment="1">
      <alignment horizontal="center" vertical="center" wrapText="1"/>
    </xf>
    <xf numFmtId="0" fontId="10" fillId="7" borderId="53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10" fillId="5" borderId="53" xfId="0" applyFont="1" applyFill="1" applyBorder="1" applyAlignment="1">
      <alignment horizontal="center" vertical="center" wrapText="1"/>
    </xf>
    <xf numFmtId="0" fontId="10" fillId="8" borderId="53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6" borderId="53" xfId="0" applyFont="1" applyFill="1" applyBorder="1" applyAlignment="1">
      <alignment horizontal="center" vertical="center" wrapText="1"/>
    </xf>
    <xf numFmtId="0" fontId="10" fillId="9" borderId="53" xfId="0" applyFont="1" applyFill="1" applyBorder="1" applyAlignment="1">
      <alignment horizontal="center" vertical="center" wrapText="1"/>
    </xf>
    <xf numFmtId="0" fontId="10" fillId="10" borderId="53" xfId="0" applyFont="1" applyFill="1" applyBorder="1" applyAlignment="1">
      <alignment horizontal="center" vertical="center" wrapText="1"/>
    </xf>
    <xf numFmtId="0" fontId="10" fillId="11" borderId="53" xfId="0" applyFont="1" applyFill="1" applyBorder="1" applyAlignment="1">
      <alignment horizontal="center" vertical="center" wrapText="1"/>
    </xf>
    <xf numFmtId="0" fontId="10" fillId="12" borderId="54" xfId="0" applyFont="1" applyFill="1" applyBorder="1" applyAlignment="1">
      <alignment horizontal="center" vertical="center" wrapText="1"/>
    </xf>
    <xf numFmtId="0" fontId="12" fillId="0" borderId="46" xfId="7" applyFont="1" applyFill="1" applyBorder="1" applyAlignment="1">
      <alignment vertical="center"/>
    </xf>
    <xf numFmtId="165" fontId="12" fillId="0" borderId="55" xfId="7" applyNumberFormat="1" applyFont="1" applyFill="1" applyBorder="1" applyAlignment="1">
      <alignment horizontal="center" vertical="center"/>
    </xf>
    <xf numFmtId="165" fontId="12" fillId="0" borderId="56" xfId="7" applyNumberFormat="1" applyFont="1" applyFill="1" applyBorder="1" applyAlignment="1">
      <alignment horizontal="center" vertical="center"/>
    </xf>
    <xf numFmtId="165" fontId="12" fillId="0" borderId="57" xfId="7" applyNumberFormat="1" applyFont="1" applyFill="1" applyBorder="1" applyAlignment="1">
      <alignment horizontal="center" vertical="center"/>
    </xf>
    <xf numFmtId="0" fontId="12" fillId="0" borderId="58" xfId="7" applyFont="1" applyFill="1" applyBorder="1" applyAlignment="1">
      <alignment vertical="center"/>
    </xf>
    <xf numFmtId="0" fontId="12" fillId="0" borderId="47" xfId="7" applyFont="1" applyFill="1" applyBorder="1" applyAlignment="1">
      <alignment vertical="center"/>
    </xf>
    <xf numFmtId="165" fontId="12" fillId="0" borderId="1" xfId="7" applyNumberFormat="1" applyFont="1" applyFill="1" applyBorder="1" applyAlignment="1">
      <alignment horizontal="center" vertical="center"/>
    </xf>
    <xf numFmtId="165" fontId="12" fillId="0" borderId="2" xfId="7" applyNumberFormat="1" applyFont="1" applyFill="1" applyBorder="1" applyAlignment="1">
      <alignment horizontal="center" vertical="center"/>
    </xf>
    <xf numFmtId="165" fontId="12" fillId="0" borderId="3" xfId="7" applyNumberFormat="1" applyFont="1" applyFill="1" applyBorder="1" applyAlignment="1">
      <alignment horizontal="center" vertical="center"/>
    </xf>
    <xf numFmtId="0" fontId="12" fillId="0" borderId="21" xfId="7" applyFont="1" applyFill="1" applyBorder="1" applyAlignment="1">
      <alignment vertical="center"/>
    </xf>
    <xf numFmtId="0" fontId="12" fillId="0" borderId="48" xfId="7" applyFont="1" applyFill="1" applyBorder="1" applyAlignment="1">
      <alignment vertical="center"/>
    </xf>
    <xf numFmtId="165" fontId="12" fillId="0" borderId="4" xfId="7" applyNumberFormat="1" applyFont="1" applyFill="1" applyBorder="1" applyAlignment="1">
      <alignment horizontal="center" vertical="center"/>
    </xf>
    <xf numFmtId="165" fontId="12" fillId="0" borderId="5" xfId="7" applyNumberFormat="1" applyFont="1" applyFill="1" applyBorder="1" applyAlignment="1">
      <alignment horizontal="center" vertical="center"/>
    </xf>
    <xf numFmtId="165" fontId="12" fillId="0" borderId="6" xfId="7" applyNumberFormat="1" applyFont="1" applyFill="1" applyBorder="1" applyAlignment="1">
      <alignment horizontal="center" vertical="center"/>
    </xf>
    <xf numFmtId="0" fontId="12" fillId="0" borderId="22" xfId="7" applyFont="1" applyFill="1" applyBorder="1" applyAlignment="1">
      <alignment vertical="center"/>
    </xf>
    <xf numFmtId="0" fontId="11" fillId="13" borderId="44" xfId="5" applyFont="1" applyFill="1" applyBorder="1" applyAlignment="1">
      <alignment horizontal="left" vertical="center"/>
    </xf>
    <xf numFmtId="165" fontId="11" fillId="14" borderId="52" xfId="7" applyNumberFormat="1" applyFont="1" applyFill="1" applyBorder="1" applyAlignment="1">
      <alignment horizontal="center" vertical="center"/>
    </xf>
    <xf numFmtId="165" fontId="11" fillId="14" borderId="53" xfId="7" applyNumberFormat="1" applyFont="1" applyFill="1" applyBorder="1" applyAlignment="1">
      <alignment horizontal="center" vertical="center"/>
    </xf>
    <xf numFmtId="165" fontId="11" fillId="14" borderId="54" xfId="7" applyNumberFormat="1" applyFont="1" applyFill="1" applyBorder="1" applyAlignment="1">
      <alignment horizontal="center" vertical="center"/>
    </xf>
    <xf numFmtId="0" fontId="11" fillId="13" borderId="52" xfId="5" applyFont="1" applyFill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3" fontId="12" fillId="0" borderId="55" xfId="7" applyNumberFormat="1" applyFont="1" applyFill="1" applyBorder="1" applyAlignment="1">
      <alignment horizontal="center" vertical="center"/>
    </xf>
    <xf numFmtId="3" fontId="12" fillId="0" borderId="56" xfId="7" applyNumberFormat="1" applyFont="1" applyFill="1" applyBorder="1" applyAlignment="1">
      <alignment horizontal="center" vertical="center"/>
    </xf>
    <xf numFmtId="3" fontId="12" fillId="0" borderId="57" xfId="7" applyNumberFormat="1" applyFont="1" applyFill="1" applyBorder="1" applyAlignment="1">
      <alignment horizontal="center" vertical="center"/>
    </xf>
    <xf numFmtId="3" fontId="12" fillId="0" borderId="1" xfId="7" applyNumberFormat="1" applyFont="1" applyFill="1" applyBorder="1" applyAlignment="1">
      <alignment horizontal="center" vertical="center"/>
    </xf>
    <xf numFmtId="3" fontId="12" fillId="0" borderId="2" xfId="7" applyNumberFormat="1" applyFont="1" applyFill="1" applyBorder="1" applyAlignment="1">
      <alignment horizontal="center" vertical="center"/>
    </xf>
    <xf numFmtId="3" fontId="12" fillId="0" borderId="3" xfId="7" applyNumberFormat="1" applyFont="1" applyFill="1" applyBorder="1" applyAlignment="1">
      <alignment horizontal="center" vertical="center"/>
    </xf>
    <xf numFmtId="3" fontId="12" fillId="0" borderId="2" xfId="7" applyNumberFormat="1" applyFont="1" applyBorder="1" applyAlignment="1">
      <alignment horizontal="center" vertical="center"/>
    </xf>
    <xf numFmtId="3" fontId="12" fillId="0" borderId="4" xfId="7" applyNumberFormat="1" applyFont="1" applyFill="1" applyBorder="1" applyAlignment="1">
      <alignment horizontal="center" vertical="center"/>
    </xf>
    <xf numFmtId="3" fontId="12" fillId="0" borderId="5" xfId="7" applyNumberFormat="1" applyFont="1" applyFill="1" applyBorder="1" applyAlignment="1">
      <alignment horizontal="center" vertical="center"/>
    </xf>
    <xf numFmtId="3" fontId="12" fillId="0" borderId="5" xfId="7" applyNumberFormat="1" applyFont="1" applyBorder="1" applyAlignment="1">
      <alignment horizontal="center" vertical="center"/>
    </xf>
    <xf numFmtId="3" fontId="12" fillId="0" borderId="6" xfId="7" applyNumberFormat="1" applyFont="1" applyBorder="1" applyAlignment="1">
      <alignment horizontal="center" vertical="center"/>
    </xf>
    <xf numFmtId="3" fontId="11" fillId="13" borderId="53" xfId="5" applyNumberFormat="1" applyFont="1" applyFill="1" applyBorder="1" applyAlignment="1">
      <alignment horizontal="center" vertical="center"/>
    </xf>
    <xf numFmtId="3" fontId="11" fillId="13" borderId="54" xfId="5" applyNumberFormat="1" applyFont="1" applyFill="1" applyBorder="1" applyAlignment="1">
      <alignment horizontal="center" vertical="center"/>
    </xf>
    <xf numFmtId="0" fontId="12" fillId="0" borderId="21" xfId="7" applyFont="1" applyFill="1" applyBorder="1" applyAlignment="1">
      <alignment horizontal="left" vertical="center" indent="3"/>
    </xf>
    <xf numFmtId="166" fontId="12" fillId="0" borderId="1" xfId="7" applyNumberFormat="1" applyFont="1" applyFill="1" applyBorder="1" applyAlignment="1">
      <alignment horizontal="center" vertical="center"/>
    </xf>
    <xf numFmtId="166" fontId="12" fillId="0" borderId="2" xfId="7" applyNumberFormat="1" applyFont="1" applyFill="1" applyBorder="1" applyAlignment="1">
      <alignment horizontal="center" vertical="center"/>
    </xf>
    <xf numFmtId="166" fontId="12" fillId="0" borderId="3" xfId="7" applyNumberFormat="1" applyFont="1" applyFill="1" applyBorder="1" applyAlignment="1">
      <alignment horizontal="center" vertical="center"/>
    </xf>
    <xf numFmtId="167" fontId="12" fillId="0" borderId="1" xfId="7" applyNumberFormat="1" applyFont="1" applyFill="1" applyBorder="1" applyAlignment="1">
      <alignment horizontal="center" vertical="center"/>
    </xf>
    <xf numFmtId="167" fontId="12" fillId="0" borderId="2" xfId="7" applyNumberFormat="1" applyFont="1" applyFill="1" applyBorder="1" applyAlignment="1">
      <alignment horizontal="center" vertical="center"/>
    </xf>
    <xf numFmtId="167" fontId="12" fillId="0" borderId="3" xfId="7" applyNumberFormat="1" applyFont="1" applyFill="1" applyBorder="1" applyAlignment="1">
      <alignment horizontal="center" vertical="center"/>
    </xf>
    <xf numFmtId="168" fontId="12" fillId="0" borderId="1" xfId="7" applyNumberFormat="1" applyFont="1" applyFill="1" applyBorder="1" applyAlignment="1">
      <alignment horizontal="center" vertical="center"/>
    </xf>
    <xf numFmtId="168" fontId="12" fillId="0" borderId="2" xfId="7" applyNumberFormat="1" applyFont="1" applyFill="1" applyBorder="1" applyAlignment="1">
      <alignment horizontal="center" vertical="center"/>
    </xf>
    <xf numFmtId="168" fontId="12" fillId="0" borderId="3" xfId="7" applyNumberFormat="1" applyFont="1" applyFill="1" applyBorder="1" applyAlignment="1">
      <alignment horizontal="center" vertical="center"/>
    </xf>
    <xf numFmtId="0" fontId="11" fillId="14" borderId="21" xfId="7" applyFont="1" applyFill="1" applyBorder="1" applyAlignment="1">
      <alignment vertical="center"/>
    </xf>
    <xf numFmtId="3" fontId="11" fillId="14" borderId="1" xfId="7" applyNumberFormat="1" applyFont="1" applyFill="1" applyBorder="1" applyAlignment="1">
      <alignment horizontal="center" vertical="center"/>
    </xf>
    <xf numFmtId="3" fontId="11" fillId="14" borderId="2" xfId="7" applyNumberFormat="1" applyFont="1" applyFill="1" applyBorder="1" applyAlignment="1">
      <alignment horizontal="center" vertical="center"/>
    </xf>
    <xf numFmtId="3" fontId="11" fillId="14" borderId="3" xfId="7" applyNumberFormat="1" applyFont="1" applyFill="1" applyBorder="1" applyAlignment="1">
      <alignment horizontal="center" vertical="center"/>
    </xf>
    <xf numFmtId="166" fontId="11" fillId="14" borderId="1" xfId="7" applyNumberFormat="1" applyFont="1" applyFill="1" applyBorder="1" applyAlignment="1">
      <alignment horizontal="center" vertical="center"/>
    </xf>
    <xf numFmtId="166" fontId="11" fillId="14" borderId="2" xfId="7" applyNumberFormat="1" applyFont="1" applyFill="1" applyBorder="1" applyAlignment="1">
      <alignment horizontal="center" vertical="center"/>
    </xf>
    <xf numFmtId="166" fontId="11" fillId="14" borderId="3" xfId="7" applyNumberFormat="1" applyFont="1" applyFill="1" applyBorder="1" applyAlignment="1">
      <alignment horizontal="center" vertical="center"/>
    </xf>
    <xf numFmtId="0" fontId="12" fillId="19" borderId="21" xfId="7" applyFont="1" applyFill="1" applyBorder="1" applyAlignment="1">
      <alignment horizontal="left" vertical="center" indent="3"/>
    </xf>
    <xf numFmtId="3" fontId="12" fillId="19" borderId="1" xfId="7" applyNumberFormat="1" applyFont="1" applyFill="1" applyBorder="1" applyAlignment="1">
      <alignment horizontal="center" vertical="center"/>
    </xf>
    <xf numFmtId="3" fontId="12" fillId="19" borderId="2" xfId="7" applyNumberFormat="1" applyFont="1" applyFill="1" applyBorder="1" applyAlignment="1">
      <alignment horizontal="center" vertical="center"/>
    </xf>
    <xf numFmtId="3" fontId="12" fillId="19" borderId="3" xfId="7" applyNumberFormat="1" applyFont="1" applyFill="1" applyBorder="1" applyAlignment="1">
      <alignment horizontal="center" vertical="center"/>
    </xf>
    <xf numFmtId="166" fontId="12" fillId="19" borderId="1" xfId="7" applyNumberFormat="1" applyFont="1" applyFill="1" applyBorder="1" applyAlignment="1">
      <alignment horizontal="center" vertical="center"/>
    </xf>
    <xf numFmtId="166" fontId="12" fillId="19" borderId="2" xfId="7" applyNumberFormat="1" applyFont="1" applyFill="1" applyBorder="1" applyAlignment="1">
      <alignment horizontal="center" vertical="center"/>
    </xf>
    <xf numFmtId="166" fontId="12" fillId="19" borderId="3" xfId="7" applyNumberFormat="1" applyFont="1" applyFill="1" applyBorder="1" applyAlignment="1">
      <alignment horizontal="center" vertical="center"/>
    </xf>
    <xf numFmtId="167" fontId="12" fillId="19" borderId="1" xfId="7" applyNumberFormat="1" applyFont="1" applyFill="1" applyBorder="1" applyAlignment="1">
      <alignment horizontal="center" vertical="center"/>
    </xf>
    <xf numFmtId="167" fontId="12" fillId="19" borderId="2" xfId="7" applyNumberFormat="1" applyFont="1" applyFill="1" applyBorder="1" applyAlignment="1">
      <alignment horizontal="center" vertical="center"/>
    </xf>
    <xf numFmtId="167" fontId="12" fillId="19" borderId="3" xfId="7" applyNumberFormat="1" applyFont="1" applyFill="1" applyBorder="1" applyAlignment="1">
      <alignment horizontal="center" vertical="center"/>
    </xf>
    <xf numFmtId="165" fontId="12" fillId="19" borderId="1" xfId="7" applyNumberFormat="1" applyFont="1" applyFill="1" applyBorder="1" applyAlignment="1">
      <alignment horizontal="center" vertical="center"/>
    </xf>
    <xf numFmtId="165" fontId="12" fillId="19" borderId="2" xfId="7" applyNumberFormat="1" applyFont="1" applyFill="1" applyBorder="1" applyAlignment="1">
      <alignment horizontal="center" vertical="center"/>
    </xf>
    <xf numFmtId="165" fontId="12" fillId="19" borderId="3" xfId="7" applyNumberFormat="1" applyFont="1" applyFill="1" applyBorder="1" applyAlignment="1">
      <alignment horizontal="center" vertical="center"/>
    </xf>
    <xf numFmtId="168" fontId="12" fillId="19" borderId="1" xfId="7" applyNumberFormat="1" applyFont="1" applyFill="1" applyBorder="1" applyAlignment="1">
      <alignment horizontal="center" vertical="center"/>
    </xf>
    <xf numFmtId="168" fontId="12" fillId="19" borderId="2" xfId="7" applyNumberFormat="1" applyFont="1" applyFill="1" applyBorder="1" applyAlignment="1">
      <alignment horizontal="center" vertical="center"/>
    </xf>
    <xf numFmtId="168" fontId="12" fillId="19" borderId="3" xfId="7" applyNumberFormat="1" applyFont="1" applyFill="1" applyBorder="1" applyAlignment="1">
      <alignment horizontal="center" vertical="center"/>
    </xf>
    <xf numFmtId="167" fontId="12" fillId="0" borderId="2" xfId="7" quotePrefix="1" applyNumberFormat="1" applyFont="1" applyFill="1" applyBorder="1" applyAlignment="1">
      <alignment horizontal="center" vertical="center"/>
    </xf>
    <xf numFmtId="167" fontId="12" fillId="0" borderId="3" xfId="7" quotePrefix="1" applyNumberFormat="1" applyFont="1" applyFill="1" applyBorder="1" applyAlignment="1">
      <alignment horizontal="center" vertical="center"/>
    </xf>
    <xf numFmtId="168" fontId="12" fillId="0" borderId="2" xfId="7" quotePrefix="1" applyNumberFormat="1" applyFont="1" applyFill="1" applyBorder="1" applyAlignment="1">
      <alignment horizontal="center" vertical="center"/>
    </xf>
    <xf numFmtId="168" fontId="12" fillId="0" borderId="3" xfId="7" quotePrefix="1" applyNumberFormat="1" applyFont="1" applyFill="1" applyBorder="1" applyAlignment="1">
      <alignment horizontal="center" vertical="center"/>
    </xf>
    <xf numFmtId="0" fontId="12" fillId="19" borderId="22" xfId="7" applyFont="1" applyFill="1" applyBorder="1" applyAlignment="1">
      <alignment horizontal="left" vertical="center" indent="3"/>
    </xf>
    <xf numFmtId="165" fontId="12" fillId="19" borderId="4" xfId="7" applyNumberFormat="1" applyFont="1" applyFill="1" applyBorder="1" applyAlignment="1">
      <alignment horizontal="center" vertical="center"/>
    </xf>
    <xf numFmtId="165" fontId="12" fillId="19" borderId="5" xfId="7" applyNumberFormat="1" applyFont="1" applyFill="1" applyBorder="1" applyAlignment="1">
      <alignment horizontal="center" vertical="center"/>
    </xf>
    <xf numFmtId="165" fontId="12" fillId="19" borderId="6" xfId="7" applyNumberFormat="1" applyFont="1" applyFill="1" applyBorder="1" applyAlignment="1">
      <alignment horizontal="center" vertical="center"/>
    </xf>
    <xf numFmtId="168" fontId="12" fillId="19" borderId="4" xfId="7" applyNumberFormat="1" applyFont="1" applyFill="1" applyBorder="1" applyAlignment="1">
      <alignment horizontal="center" vertical="center"/>
    </xf>
    <xf numFmtId="168" fontId="12" fillId="19" borderId="5" xfId="7" applyNumberFormat="1" applyFont="1" applyFill="1" applyBorder="1" applyAlignment="1">
      <alignment horizontal="center" vertical="center"/>
    </xf>
    <xf numFmtId="168" fontId="12" fillId="19" borderId="6" xfId="7" applyNumberFormat="1" applyFont="1" applyFill="1" applyBorder="1" applyAlignment="1">
      <alignment horizontal="center" vertical="center"/>
    </xf>
    <xf numFmtId="167" fontId="12" fillId="19" borderId="4" xfId="7" applyNumberFormat="1" applyFont="1" applyFill="1" applyBorder="1" applyAlignment="1">
      <alignment horizontal="center" vertical="center"/>
    </xf>
    <xf numFmtId="167" fontId="12" fillId="19" borderId="5" xfId="7" applyNumberFormat="1" applyFont="1" applyFill="1" applyBorder="1" applyAlignment="1">
      <alignment horizontal="center" vertical="center"/>
    </xf>
    <xf numFmtId="167" fontId="12" fillId="19" borderId="6" xfId="7" applyNumberFormat="1" applyFont="1" applyFill="1" applyBorder="1" applyAlignment="1">
      <alignment horizontal="center" vertical="center"/>
    </xf>
    <xf numFmtId="168" fontId="12" fillId="0" borderId="17" xfId="5" applyNumberFormat="1" applyFont="1" applyFill="1" applyBorder="1" applyAlignment="1">
      <alignment horizontal="center" vertical="center"/>
    </xf>
    <xf numFmtId="168" fontId="12" fillId="0" borderId="18" xfId="5" applyNumberFormat="1" applyFont="1" applyFill="1" applyBorder="1" applyAlignment="1">
      <alignment horizontal="center" vertical="center"/>
    </xf>
    <xf numFmtId="168" fontId="12" fillId="0" borderId="19" xfId="5" applyNumberFormat="1" applyFont="1" applyFill="1" applyBorder="1" applyAlignment="1">
      <alignment horizontal="center" vertical="center"/>
    </xf>
    <xf numFmtId="168" fontId="12" fillId="0" borderId="13" xfId="5" applyNumberFormat="1" applyFont="1" applyFill="1" applyBorder="1" applyAlignment="1">
      <alignment horizontal="center" vertical="center"/>
    </xf>
    <xf numFmtId="168" fontId="12" fillId="0" borderId="2" xfId="5" applyNumberFormat="1" applyFont="1" applyFill="1" applyBorder="1" applyAlignment="1">
      <alignment horizontal="center" vertical="center"/>
    </xf>
    <xf numFmtId="168" fontId="12" fillId="0" borderId="3" xfId="5" applyNumberFormat="1" applyFont="1" applyFill="1" applyBorder="1" applyAlignment="1">
      <alignment horizontal="center" vertical="center"/>
    </xf>
    <xf numFmtId="168" fontId="12" fillId="0" borderId="2" xfId="5" quotePrefix="1" applyNumberFormat="1" applyFont="1" applyFill="1" applyBorder="1" applyAlignment="1">
      <alignment horizontal="center" vertical="center"/>
    </xf>
    <xf numFmtId="165" fontId="12" fillId="0" borderId="17" xfId="5" quotePrefix="1" applyNumberFormat="1" applyFont="1" applyFill="1" applyBorder="1" applyAlignment="1">
      <alignment horizontal="center" vertical="center"/>
    </xf>
    <xf numFmtId="165" fontId="12" fillId="0" borderId="35" xfId="5" quotePrefix="1" applyNumberFormat="1" applyFont="1" applyFill="1" applyBorder="1" applyAlignment="1">
      <alignment horizontal="center" vertical="center"/>
    </xf>
    <xf numFmtId="168" fontId="12" fillId="0" borderId="2" xfId="5" quotePrefix="1" applyNumberFormat="1" applyFont="1" applyBorder="1" applyAlignment="1">
      <alignment horizontal="center" vertical="center"/>
    </xf>
    <xf numFmtId="168" fontId="12" fillId="0" borderId="3" xfId="5" quotePrefix="1" applyNumberFormat="1" applyFont="1" applyBorder="1" applyAlignment="1">
      <alignment horizontal="center" vertical="center"/>
    </xf>
    <xf numFmtId="165" fontId="12" fillId="0" borderId="36" xfId="5" applyNumberFormat="1" applyFont="1" applyFill="1" applyBorder="1" applyAlignment="1">
      <alignment horizontal="center" vertical="center"/>
    </xf>
    <xf numFmtId="165" fontId="12" fillId="0" borderId="32" xfId="5" applyNumberFormat="1" applyFont="1" applyFill="1" applyBorder="1" applyAlignment="1">
      <alignment horizontal="center" vertical="center"/>
    </xf>
    <xf numFmtId="165" fontId="12" fillId="0" borderId="32" xfId="5" quotePrefix="1" applyNumberFormat="1" applyFont="1" applyFill="1" applyBorder="1" applyAlignment="1">
      <alignment horizontal="center" vertical="center"/>
    </xf>
    <xf numFmtId="165" fontId="12" fillId="0" borderId="8" xfId="5" quotePrefix="1" applyNumberFormat="1" applyFont="1" applyFill="1" applyBorder="1" applyAlignment="1">
      <alignment horizontal="center" vertical="center"/>
    </xf>
    <xf numFmtId="168" fontId="12" fillId="0" borderId="14" xfId="5" applyNumberFormat="1" applyFont="1" applyFill="1" applyBorder="1" applyAlignment="1">
      <alignment horizontal="center" vertical="center"/>
    </xf>
    <xf numFmtId="168" fontId="12" fillId="0" borderId="15" xfId="5" applyNumberFormat="1" applyFont="1" applyFill="1" applyBorder="1" applyAlignment="1">
      <alignment horizontal="center" vertical="center"/>
    </xf>
    <xf numFmtId="168" fontId="12" fillId="0" borderId="15" xfId="5" quotePrefix="1" applyNumberFormat="1" applyFont="1" applyFill="1" applyBorder="1" applyAlignment="1">
      <alignment horizontal="center" vertical="center"/>
    </xf>
    <xf numFmtId="168" fontId="12" fillId="0" borderId="16" xfId="5" quotePrefix="1" applyNumberFormat="1" applyFont="1" applyFill="1" applyBorder="1" applyAlignment="1">
      <alignment horizontal="center" vertical="center"/>
    </xf>
    <xf numFmtId="0" fontId="13" fillId="14" borderId="44" xfId="0" applyFont="1" applyFill="1" applyBorder="1" applyAlignment="1">
      <alignment vertical="center"/>
    </xf>
    <xf numFmtId="165" fontId="11" fillId="14" borderId="26" xfId="5" applyNumberFormat="1" applyFont="1" applyFill="1" applyBorder="1" applyAlignment="1">
      <alignment horizontal="center" vertical="center"/>
    </xf>
    <xf numFmtId="165" fontId="11" fillId="14" borderId="23" xfId="5" applyNumberFormat="1" applyFont="1" applyFill="1" applyBorder="1" applyAlignment="1">
      <alignment horizontal="center" vertical="center"/>
    </xf>
    <xf numFmtId="165" fontId="11" fillId="14" borderId="43" xfId="5" applyNumberFormat="1" applyFont="1" applyFill="1" applyBorder="1" applyAlignment="1">
      <alignment horizontal="center" vertical="center"/>
    </xf>
    <xf numFmtId="168" fontId="11" fillId="14" borderId="26" xfId="5" applyNumberFormat="1" applyFont="1" applyFill="1" applyBorder="1" applyAlignment="1">
      <alignment horizontal="center" vertical="center"/>
    </xf>
    <xf numFmtId="168" fontId="11" fillId="14" borderId="24" xfId="5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5" fontId="12" fillId="0" borderId="11" xfId="5" applyNumberFormat="1" applyFont="1" applyFill="1" applyBorder="1" applyAlignment="1">
      <alignment horizontal="center" vertical="center"/>
    </xf>
    <xf numFmtId="165" fontId="12" fillId="0" borderId="12" xfId="5" applyNumberFormat="1" applyFont="1" applyFill="1" applyBorder="1" applyAlignment="1">
      <alignment horizontal="center" vertical="center"/>
    </xf>
    <xf numFmtId="168" fontId="12" fillId="0" borderId="17" xfId="6" applyNumberFormat="1" applyFont="1" applyFill="1" applyBorder="1" applyAlignment="1">
      <alignment horizontal="center" wrapText="1"/>
    </xf>
    <xf numFmtId="168" fontId="12" fillId="0" borderId="18" xfId="6" applyNumberFormat="1" applyFont="1" applyFill="1" applyBorder="1" applyAlignment="1">
      <alignment horizontal="center" wrapText="1"/>
    </xf>
    <xf numFmtId="168" fontId="12" fillId="0" borderId="19" xfId="6" applyNumberFormat="1" applyFont="1" applyFill="1" applyBorder="1" applyAlignment="1">
      <alignment horizontal="center" wrapText="1"/>
    </xf>
    <xf numFmtId="165" fontId="12" fillId="0" borderId="1" xfId="5" applyNumberFormat="1" applyFont="1" applyFill="1" applyBorder="1" applyAlignment="1">
      <alignment horizontal="center" vertical="center"/>
    </xf>
    <xf numFmtId="165" fontId="12" fillId="0" borderId="2" xfId="5" applyNumberFormat="1" applyFont="1" applyFill="1" applyBorder="1" applyAlignment="1">
      <alignment horizontal="center" vertical="center"/>
    </xf>
    <xf numFmtId="165" fontId="12" fillId="0" borderId="3" xfId="5" applyNumberFormat="1" applyFont="1" applyFill="1" applyBorder="1" applyAlignment="1">
      <alignment horizontal="center" vertical="center"/>
    </xf>
    <xf numFmtId="168" fontId="12" fillId="0" borderId="13" xfId="6" applyNumberFormat="1" applyFont="1" applyFill="1" applyBorder="1" applyAlignment="1">
      <alignment horizontal="center" wrapText="1"/>
    </xf>
    <xf numFmtId="168" fontId="12" fillId="0" borderId="2" xfId="6" applyNumberFormat="1" applyFont="1" applyFill="1" applyBorder="1" applyAlignment="1">
      <alignment horizontal="center" wrapText="1"/>
    </xf>
    <xf numFmtId="168" fontId="12" fillId="0" borderId="3" xfId="6" applyNumberFormat="1" applyFont="1" applyFill="1" applyBorder="1" applyAlignment="1">
      <alignment horizontal="center" wrapText="1"/>
    </xf>
    <xf numFmtId="165" fontId="12" fillId="0" borderId="2" xfId="5" quotePrefix="1" applyNumberFormat="1" applyFont="1" applyFill="1" applyBorder="1" applyAlignment="1">
      <alignment horizontal="center" vertical="center"/>
    </xf>
    <xf numFmtId="168" fontId="12" fillId="0" borderId="2" xfId="6" quotePrefix="1" applyNumberFormat="1" applyFont="1" applyFill="1" applyBorder="1" applyAlignment="1">
      <alignment horizontal="center" wrapText="1"/>
    </xf>
    <xf numFmtId="165" fontId="12" fillId="0" borderId="3" xfId="5" quotePrefix="1" applyNumberFormat="1" applyFont="1" applyFill="1" applyBorder="1" applyAlignment="1">
      <alignment horizontal="center" vertical="center"/>
    </xf>
    <xf numFmtId="168" fontId="12" fillId="0" borderId="3" xfId="6" quotePrefix="1" applyNumberFormat="1" applyFont="1" applyFill="1" applyBorder="1" applyAlignment="1">
      <alignment horizontal="center" wrapText="1"/>
    </xf>
    <xf numFmtId="168" fontId="12" fillId="0" borderId="13" xfId="6" applyNumberFormat="1" applyFont="1" applyFill="1" applyBorder="1" applyAlignment="1">
      <alignment horizontal="center"/>
    </xf>
    <xf numFmtId="168" fontId="12" fillId="0" borderId="2" xfId="6" applyNumberFormat="1" applyFont="1" applyFill="1" applyBorder="1" applyAlignment="1">
      <alignment horizontal="center"/>
    </xf>
    <xf numFmtId="168" fontId="12" fillId="0" borderId="3" xfId="6" applyNumberFormat="1" applyFont="1" applyFill="1" applyBorder="1" applyAlignment="1">
      <alignment horizontal="center"/>
    </xf>
    <xf numFmtId="165" fontId="12" fillId="0" borderId="31" xfId="5" applyNumberFormat="1" applyFont="1" applyFill="1" applyBorder="1" applyAlignment="1">
      <alignment horizontal="center" vertical="center"/>
    </xf>
    <xf numFmtId="165" fontId="12" fillId="0" borderId="15" xfId="5" applyNumberFormat="1" applyFont="1" applyFill="1" applyBorder="1" applyAlignment="1">
      <alignment horizontal="center" vertical="center"/>
    </xf>
    <xf numFmtId="165" fontId="12" fillId="0" borderId="15" xfId="5" quotePrefix="1" applyNumberFormat="1" applyFont="1" applyFill="1" applyBorder="1" applyAlignment="1">
      <alignment horizontal="center" vertical="center"/>
    </xf>
    <xf numFmtId="165" fontId="12" fillId="0" borderId="16" xfId="5" quotePrefix="1" applyNumberFormat="1" applyFont="1" applyFill="1" applyBorder="1" applyAlignment="1">
      <alignment horizontal="center" vertical="center"/>
    </xf>
    <xf numFmtId="168" fontId="12" fillId="0" borderId="14" xfId="6" applyNumberFormat="1" applyFont="1" applyFill="1" applyBorder="1" applyAlignment="1">
      <alignment horizontal="center" wrapText="1"/>
    </xf>
    <xf numFmtId="168" fontId="12" fillId="0" borderId="15" xfId="6" applyNumberFormat="1" applyFont="1" applyFill="1" applyBorder="1" applyAlignment="1">
      <alignment horizontal="center" wrapText="1"/>
    </xf>
    <xf numFmtId="168" fontId="12" fillId="0" borderId="15" xfId="6" quotePrefix="1" applyNumberFormat="1" applyFont="1" applyFill="1" applyBorder="1" applyAlignment="1">
      <alignment horizontal="center" wrapText="1"/>
    </xf>
    <xf numFmtId="168" fontId="12" fillId="0" borderId="16" xfId="6" quotePrefix="1" applyNumberFormat="1" applyFont="1" applyFill="1" applyBorder="1" applyAlignment="1">
      <alignment horizontal="center" wrapText="1"/>
    </xf>
    <xf numFmtId="165" fontId="11" fillId="14" borderId="24" xfId="5" applyNumberFormat="1" applyFont="1" applyFill="1" applyBorder="1" applyAlignment="1">
      <alignment horizontal="center" vertical="center"/>
    </xf>
    <xf numFmtId="165" fontId="11" fillId="14" borderId="25" xfId="5" applyNumberFormat="1" applyFont="1" applyFill="1" applyBorder="1" applyAlignment="1">
      <alignment horizontal="center" vertical="center"/>
    </xf>
    <xf numFmtId="168" fontId="11" fillId="14" borderId="26" xfId="6" applyNumberFormat="1" applyFont="1" applyFill="1" applyBorder="1" applyAlignment="1">
      <alignment horizontal="center" wrapText="1"/>
    </xf>
    <xf numFmtId="168" fontId="11" fillId="14" borderId="24" xfId="6" applyNumberFormat="1" applyFont="1" applyFill="1" applyBorder="1" applyAlignment="1">
      <alignment horizontal="center" wrapText="1"/>
    </xf>
    <xf numFmtId="168" fontId="11" fillId="14" borderId="25" xfId="6" applyNumberFormat="1" applyFont="1" applyFill="1" applyBorder="1" applyAlignment="1">
      <alignment horizontal="center" wrapText="1"/>
    </xf>
    <xf numFmtId="168" fontId="12" fillId="0" borderId="17" xfId="6" quotePrefix="1" applyNumberFormat="1" applyFont="1" applyFill="1" applyBorder="1" applyAlignment="1">
      <alignment horizontal="center" wrapText="1"/>
    </xf>
    <xf numFmtId="168" fontId="12" fillId="0" borderId="39" xfId="6" applyNumberFormat="1" applyFont="1" applyFill="1" applyBorder="1" applyAlignment="1">
      <alignment horizontal="center" wrapText="1"/>
    </xf>
    <xf numFmtId="168" fontId="12" fillId="0" borderId="39" xfId="6" quotePrefix="1" applyNumberFormat="1" applyFont="1" applyFill="1" applyBorder="1" applyAlignment="1">
      <alignment horizontal="center" wrapText="1"/>
    </xf>
    <xf numFmtId="0" fontId="10" fillId="7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/>
    </xf>
    <xf numFmtId="0" fontId="10" fillId="10" borderId="0" xfId="0" applyFont="1" applyFill="1" applyBorder="1" applyAlignment="1">
      <alignment horizontal="center"/>
    </xf>
    <xf numFmtId="0" fontId="10" fillId="11" borderId="0" xfId="0" applyFont="1" applyFill="1" applyBorder="1" applyAlignment="1">
      <alignment horizontal="center"/>
    </xf>
    <xf numFmtId="0" fontId="10" fillId="12" borderId="0" xfId="0" applyFont="1" applyFill="1" applyBorder="1" applyAlignment="1">
      <alignment horizontal="center"/>
    </xf>
    <xf numFmtId="165" fontId="12" fillId="0" borderId="55" xfId="5" applyNumberFormat="1" applyFont="1" applyFill="1" applyBorder="1" applyAlignment="1">
      <alignment horizontal="center" vertical="center"/>
    </xf>
    <xf numFmtId="165" fontId="12" fillId="0" borderId="56" xfId="5" applyNumberFormat="1" applyFont="1" applyFill="1" applyBorder="1" applyAlignment="1">
      <alignment horizontal="center" vertical="center"/>
    </xf>
    <xf numFmtId="165" fontId="12" fillId="0" borderId="57" xfId="5" applyNumberFormat="1" applyFont="1" applyFill="1" applyBorder="1" applyAlignment="1">
      <alignment horizontal="center" vertical="center"/>
    </xf>
    <xf numFmtId="168" fontId="12" fillId="0" borderId="3" xfId="5" quotePrefix="1" applyNumberFormat="1" applyFont="1" applyFill="1" applyBorder="1" applyAlignment="1">
      <alignment horizontal="center" vertical="center"/>
    </xf>
    <xf numFmtId="165" fontId="12" fillId="0" borderId="4" xfId="5" applyNumberFormat="1" applyFont="1" applyFill="1" applyBorder="1" applyAlignment="1">
      <alignment horizontal="center" vertical="center"/>
    </xf>
    <xf numFmtId="165" fontId="12" fillId="0" borderId="5" xfId="5" applyNumberFormat="1" applyFont="1" applyFill="1" applyBorder="1" applyAlignment="1">
      <alignment horizontal="center" vertical="center"/>
    </xf>
    <xf numFmtId="165" fontId="12" fillId="0" borderId="5" xfId="5" quotePrefix="1" applyNumberFormat="1" applyFont="1" applyFill="1" applyBorder="1" applyAlignment="1">
      <alignment horizontal="center" vertical="center"/>
    </xf>
    <xf numFmtId="165" fontId="12" fillId="0" borderId="6" xfId="5" quotePrefix="1" applyNumberFormat="1" applyFont="1" applyFill="1" applyBorder="1" applyAlignment="1">
      <alignment horizontal="center" vertical="center"/>
    </xf>
    <xf numFmtId="165" fontId="11" fillId="14" borderId="52" xfId="5" applyNumberFormat="1" applyFont="1" applyFill="1" applyBorder="1" applyAlignment="1">
      <alignment horizontal="center" vertical="center"/>
    </xf>
    <xf numFmtId="165" fontId="11" fillId="14" borderId="53" xfId="5" applyNumberFormat="1" applyFont="1" applyFill="1" applyBorder="1" applyAlignment="1">
      <alignment horizontal="center" vertical="center"/>
    </xf>
    <xf numFmtId="165" fontId="11" fillId="14" borderId="54" xfId="5" applyNumberFormat="1" applyFont="1" applyFill="1" applyBorder="1" applyAlignment="1">
      <alignment horizontal="center" vertical="center"/>
    </xf>
    <xf numFmtId="168" fontId="12" fillId="0" borderId="10" xfId="5" applyNumberFormat="1" applyFont="1" applyFill="1" applyBorder="1" applyAlignment="1">
      <alignment horizontal="center" vertical="center"/>
    </xf>
    <xf numFmtId="168" fontId="12" fillId="0" borderId="11" xfId="5" applyNumberFormat="1" applyFont="1" applyFill="1" applyBorder="1" applyAlignment="1">
      <alignment horizontal="center" vertical="center"/>
    </xf>
    <xf numFmtId="168" fontId="12" fillId="0" borderId="12" xfId="5" applyNumberFormat="1" applyFont="1" applyFill="1" applyBorder="1" applyAlignment="1">
      <alignment horizontal="center" vertical="center"/>
    </xf>
    <xf numFmtId="168" fontId="12" fillId="0" borderId="1" xfId="5" applyNumberFormat="1" applyFont="1" applyFill="1" applyBorder="1" applyAlignment="1">
      <alignment horizontal="center" vertical="center"/>
    </xf>
    <xf numFmtId="168" fontId="12" fillId="0" borderId="2" xfId="5" applyNumberFormat="1" applyFont="1" applyBorder="1" applyAlignment="1">
      <alignment horizontal="center" vertical="center"/>
    </xf>
    <xf numFmtId="168" fontId="12" fillId="0" borderId="3" xfId="5" applyNumberFormat="1" applyFont="1" applyBorder="1" applyAlignment="1">
      <alignment horizontal="center" vertical="center"/>
    </xf>
    <xf numFmtId="165" fontId="12" fillId="0" borderId="6" xfId="5" applyNumberFormat="1" applyFont="1" applyFill="1" applyBorder="1" applyAlignment="1">
      <alignment horizontal="center" vertical="center"/>
    </xf>
    <xf numFmtId="168" fontId="12" fillId="0" borderId="4" xfId="5" applyNumberFormat="1" applyFont="1" applyFill="1" applyBorder="1" applyAlignment="1">
      <alignment horizontal="center" vertical="center"/>
    </xf>
    <xf numFmtId="168" fontId="12" fillId="0" borderId="5" xfId="5" applyNumberFormat="1" applyFont="1" applyFill="1" applyBorder="1" applyAlignment="1">
      <alignment horizontal="center" vertical="center"/>
    </xf>
    <xf numFmtId="168" fontId="12" fillId="0" borderId="6" xfId="5" applyNumberFormat="1" applyFont="1" applyFill="1" applyBorder="1" applyAlignment="1">
      <alignment horizontal="center" vertical="center"/>
    </xf>
    <xf numFmtId="168" fontId="12" fillId="0" borderId="10" xfId="6" applyNumberFormat="1" applyFont="1" applyFill="1" applyBorder="1" applyAlignment="1">
      <alignment horizontal="center" wrapText="1"/>
    </xf>
    <xf numFmtId="168" fontId="12" fillId="0" borderId="11" xfId="6" applyNumberFormat="1" applyFont="1" applyFill="1" applyBorder="1" applyAlignment="1">
      <alignment horizontal="center" wrapText="1"/>
    </xf>
    <xf numFmtId="168" fontId="12" fillId="0" borderId="12" xfId="6" applyNumberFormat="1" applyFont="1" applyFill="1" applyBorder="1" applyAlignment="1">
      <alignment horizontal="center" wrapText="1"/>
    </xf>
    <xf numFmtId="168" fontId="12" fillId="0" borderId="1" xfId="6" applyNumberFormat="1" applyFont="1" applyFill="1" applyBorder="1" applyAlignment="1">
      <alignment horizontal="center" wrapText="1"/>
    </xf>
    <xf numFmtId="168" fontId="12" fillId="0" borderId="4" xfId="6" applyNumberFormat="1" applyFont="1" applyFill="1" applyBorder="1" applyAlignment="1">
      <alignment horizontal="center"/>
    </xf>
    <xf numFmtId="168" fontId="12" fillId="0" borderId="5" xfId="6" applyNumberFormat="1" applyFont="1" applyFill="1" applyBorder="1" applyAlignment="1">
      <alignment horizontal="center"/>
    </xf>
    <xf numFmtId="168" fontId="12" fillId="0" borderId="6" xfId="6" applyNumberFormat="1" applyFont="1" applyFill="1" applyBorder="1" applyAlignment="1">
      <alignment horizontal="center"/>
    </xf>
    <xf numFmtId="168" fontId="12" fillId="0" borderId="29" xfId="6" applyNumberFormat="1" applyFont="1" applyFill="1" applyBorder="1" applyAlignment="1">
      <alignment horizontal="center" wrapText="1"/>
    </xf>
    <xf numFmtId="168" fontId="12" fillId="0" borderId="33" xfId="6" applyNumberFormat="1" applyFont="1" applyFill="1" applyBorder="1" applyAlignment="1">
      <alignment horizontal="center" wrapText="1"/>
    </xf>
    <xf numFmtId="168" fontId="12" fillId="0" borderId="34" xfId="6" applyNumberFormat="1" applyFont="1" applyFill="1" applyBorder="1" applyAlignment="1">
      <alignment horizontal="center" wrapText="1"/>
    </xf>
    <xf numFmtId="168" fontId="12" fillId="0" borderId="35" xfId="6" applyNumberFormat="1" applyFont="1" applyFill="1" applyBorder="1" applyAlignment="1">
      <alignment horizontal="center" wrapText="1"/>
    </xf>
    <xf numFmtId="168" fontId="12" fillId="0" borderId="36" xfId="6" applyNumberFormat="1" applyFont="1" applyFill="1" applyBorder="1" applyAlignment="1">
      <alignment horizontal="center" wrapText="1"/>
    </xf>
    <xf numFmtId="168" fontId="12" fillId="0" borderId="32" xfId="6" applyNumberFormat="1" applyFont="1" applyFill="1" applyBorder="1" applyAlignment="1">
      <alignment horizontal="center" wrapText="1"/>
    </xf>
    <xf numFmtId="168" fontId="12" fillId="0" borderId="8" xfId="6" applyNumberFormat="1" applyFont="1" applyFill="1" applyBorder="1" applyAlignment="1">
      <alignment horizontal="center" wrapText="1"/>
    </xf>
    <xf numFmtId="168" fontId="12" fillId="0" borderId="5" xfId="5" quotePrefix="1" applyNumberFormat="1" applyFont="1" applyFill="1" applyBorder="1" applyAlignment="1">
      <alignment horizontal="center" vertical="center"/>
    </xf>
    <xf numFmtId="168" fontId="12" fillId="0" borderId="4" xfId="6" applyNumberFormat="1" applyFont="1" applyFill="1" applyBorder="1" applyAlignment="1">
      <alignment horizontal="center" wrapText="1"/>
    </xf>
    <xf numFmtId="168" fontId="12" fillId="0" borderId="5" xfId="6" applyNumberFormat="1" applyFont="1" applyFill="1" applyBorder="1" applyAlignment="1">
      <alignment horizontal="center" wrapText="1"/>
    </xf>
    <xf numFmtId="168" fontId="12" fillId="0" borderId="5" xfId="6" quotePrefix="1" applyNumberFormat="1" applyFont="1" applyFill="1" applyBorder="1" applyAlignment="1">
      <alignment horizontal="center" wrapText="1"/>
    </xf>
    <xf numFmtId="168" fontId="12" fillId="0" borderId="6" xfId="6" quotePrefix="1" applyNumberFormat="1" applyFont="1" applyFill="1" applyBorder="1" applyAlignment="1">
      <alignment horizontal="center" wrapText="1"/>
    </xf>
    <xf numFmtId="168" fontId="12" fillId="0" borderId="32" xfId="6" quotePrefix="1" applyNumberFormat="1" applyFont="1" applyFill="1" applyBorder="1" applyAlignment="1">
      <alignment horizontal="center" wrapText="1"/>
    </xf>
    <xf numFmtId="168" fontId="12" fillId="0" borderId="8" xfId="6" quotePrefix="1" applyNumberFormat="1" applyFont="1" applyFill="1" applyBorder="1" applyAlignment="1">
      <alignment horizontal="center" wrapText="1"/>
    </xf>
    <xf numFmtId="165" fontId="12" fillId="0" borderId="16" xfId="5" applyNumberFormat="1" applyFont="1" applyFill="1" applyBorder="1" applyAlignment="1">
      <alignment horizontal="center" vertical="center"/>
    </xf>
    <xf numFmtId="168" fontId="12" fillId="0" borderId="16" xfId="6" applyNumberFormat="1" applyFont="1" applyFill="1" applyBorder="1" applyAlignment="1">
      <alignment horizontal="center" wrapText="1"/>
    </xf>
    <xf numFmtId="167" fontId="12" fillId="0" borderId="4" xfId="1" quotePrefix="1" applyNumberFormat="1" applyFont="1" applyFill="1" applyBorder="1" applyAlignment="1">
      <alignment horizontal="center" vertical="center"/>
    </xf>
    <xf numFmtId="0" fontId="11" fillId="13" borderId="9" xfId="6" applyFont="1" applyFill="1" applyBorder="1" applyAlignment="1">
      <alignment horizontal="left" vertical="center" wrapText="1"/>
    </xf>
    <xf numFmtId="0" fontId="12" fillId="0" borderId="28" xfId="5" applyFont="1" applyFill="1" applyBorder="1" applyAlignment="1">
      <alignment horizontal="left" vertical="center"/>
    </xf>
    <xf numFmtId="0" fontId="12" fillId="0" borderId="20" xfId="5" applyFont="1" applyFill="1" applyBorder="1" applyAlignment="1">
      <alignment vertical="center"/>
    </xf>
    <xf numFmtId="0" fontId="12" fillId="0" borderId="21" xfId="5" applyFont="1" applyFill="1" applyBorder="1" applyAlignment="1">
      <alignment vertical="center"/>
    </xf>
    <xf numFmtId="0" fontId="12" fillId="0" borderId="27" xfId="5" applyFont="1" applyFill="1" applyBorder="1" applyAlignment="1">
      <alignment horizontal="left" vertical="center"/>
    </xf>
    <xf numFmtId="0" fontId="12" fillId="0" borderId="22" xfId="5" applyFont="1" applyFill="1" applyBorder="1" applyAlignment="1">
      <alignment vertical="center"/>
    </xf>
    <xf numFmtId="0" fontId="10" fillId="15" borderId="9" xfId="5" applyFont="1" applyFill="1" applyBorder="1" applyAlignment="1">
      <alignment horizontal="left" vertical="center"/>
    </xf>
    <xf numFmtId="3" fontId="10" fillId="15" borderId="26" xfId="5" applyNumberFormat="1" applyFont="1" applyFill="1" applyBorder="1" applyAlignment="1">
      <alignment horizontal="center" vertical="center"/>
    </xf>
    <xf numFmtId="3" fontId="10" fillId="15" borderId="24" xfId="5" applyNumberFormat="1" applyFont="1" applyFill="1" applyBorder="1" applyAlignment="1">
      <alignment horizontal="center" vertical="center"/>
    </xf>
    <xf numFmtId="3" fontId="10" fillId="15" borderId="25" xfId="5" applyNumberFormat="1" applyFont="1" applyFill="1" applyBorder="1" applyAlignment="1">
      <alignment horizontal="center" vertical="center"/>
    </xf>
    <xf numFmtId="0" fontId="10" fillId="15" borderId="9" xfId="6" applyFont="1" applyFill="1" applyBorder="1" applyAlignment="1">
      <alignment horizontal="left" vertical="center"/>
    </xf>
    <xf numFmtId="164" fontId="10" fillId="15" borderId="23" xfId="5" applyNumberFormat="1" applyFont="1" applyFill="1" applyBorder="1" applyAlignment="1">
      <alignment horizontal="center" vertical="center"/>
    </xf>
    <xf numFmtId="164" fontId="10" fillId="16" borderId="24" xfId="0" applyNumberFormat="1" applyFont="1" applyFill="1" applyBorder="1" applyAlignment="1">
      <alignment horizontal="center"/>
    </xf>
    <xf numFmtId="164" fontId="10" fillId="16" borderId="25" xfId="0" applyNumberFormat="1" applyFont="1" applyFill="1" applyBorder="1" applyAlignment="1">
      <alignment horizontal="center"/>
    </xf>
    <xf numFmtId="3" fontId="12" fillId="0" borderId="29" xfId="5" applyNumberFormat="1" applyFont="1" applyFill="1" applyBorder="1" applyAlignment="1">
      <alignment horizontal="center" vertical="center"/>
    </xf>
    <xf numFmtId="3" fontId="12" fillId="0" borderId="11" xfId="5" applyNumberFormat="1" applyFont="1" applyFill="1" applyBorder="1" applyAlignment="1">
      <alignment horizontal="center" vertical="center"/>
    </xf>
    <xf numFmtId="3" fontId="12" fillId="0" borderId="12" xfId="5" applyNumberFormat="1" applyFont="1" applyFill="1" applyBorder="1" applyAlignment="1">
      <alignment horizontal="center" vertical="center"/>
    </xf>
    <xf numFmtId="3" fontId="12" fillId="0" borderId="30" xfId="5" applyNumberFormat="1" applyFont="1" applyFill="1" applyBorder="1" applyAlignment="1">
      <alignment horizontal="center" vertical="center"/>
    </xf>
    <xf numFmtId="3" fontId="12" fillId="0" borderId="5" xfId="5" applyNumberFormat="1" applyFont="1" applyFill="1" applyBorder="1" applyAlignment="1">
      <alignment horizontal="center" vertical="center"/>
    </xf>
    <xf numFmtId="3" fontId="12" fillId="0" borderId="6" xfId="5" applyNumberFormat="1" applyFont="1" applyFill="1" applyBorder="1" applyAlignment="1">
      <alignment horizontal="center" vertical="center"/>
    </xf>
    <xf numFmtId="167" fontId="12" fillId="0" borderId="31" xfId="1" applyNumberFormat="1" applyFont="1" applyFill="1" applyBorder="1" applyAlignment="1">
      <alignment horizontal="center" vertical="center"/>
    </xf>
    <xf numFmtId="167" fontId="12" fillId="0" borderId="15" xfId="1" applyNumberFormat="1" applyFont="1" applyFill="1" applyBorder="1" applyAlignment="1">
      <alignment horizontal="center" vertical="center"/>
    </xf>
    <xf numFmtId="167" fontId="12" fillId="0" borderId="16" xfId="1" applyNumberFormat="1" applyFont="1" applyFill="1" applyBorder="1" applyAlignment="1">
      <alignment horizontal="center" vertical="center"/>
    </xf>
    <xf numFmtId="167" fontId="12" fillId="16" borderId="26" xfId="1" applyNumberFormat="1" applyFont="1" applyFill="1" applyBorder="1" applyAlignment="1">
      <alignment horizontal="center" vertical="center"/>
    </xf>
    <xf numFmtId="167" fontId="12" fillId="16" borderId="24" xfId="1" applyNumberFormat="1" applyFont="1" applyFill="1" applyBorder="1" applyAlignment="1">
      <alignment horizontal="center" vertical="center"/>
    </xf>
    <xf numFmtId="167" fontId="12" fillId="16" borderId="25" xfId="1" applyNumberFormat="1" applyFont="1" applyFill="1" applyBorder="1" applyAlignment="1">
      <alignment horizontal="center" vertical="center"/>
    </xf>
    <xf numFmtId="0" fontId="11" fillId="13" borderId="9" xfId="5" applyFont="1" applyFill="1" applyBorder="1" applyAlignment="1">
      <alignment horizontal="left" vertical="center"/>
    </xf>
    <xf numFmtId="164" fontId="11" fillId="13" borderId="32" xfId="5" applyNumberFormat="1" applyFont="1" applyFill="1" applyBorder="1" applyAlignment="1">
      <alignment horizontal="center" vertical="center"/>
    </xf>
    <xf numFmtId="0" fontId="12" fillId="0" borderId="21" xfId="6" applyFont="1" applyFill="1" applyBorder="1" applyAlignment="1">
      <alignment wrapText="1"/>
    </xf>
    <xf numFmtId="0" fontId="12" fillId="0" borderId="21" xfId="6" applyFont="1" applyFill="1" applyBorder="1" applyAlignment="1"/>
    <xf numFmtId="166" fontId="10" fillId="15" borderId="26" xfId="5" applyNumberFormat="1" applyFont="1" applyFill="1" applyBorder="1" applyAlignment="1">
      <alignment horizontal="center" vertical="center"/>
    </xf>
    <xf numFmtId="166" fontId="10" fillId="15" borderId="24" xfId="5" applyNumberFormat="1" applyFont="1" applyFill="1" applyBorder="1" applyAlignment="1">
      <alignment horizontal="center" vertical="center"/>
    </xf>
    <xf numFmtId="166" fontId="10" fillId="15" borderId="25" xfId="5" applyNumberFormat="1" applyFont="1" applyFill="1" applyBorder="1" applyAlignment="1">
      <alignment horizontal="center" vertical="center"/>
    </xf>
    <xf numFmtId="166" fontId="10" fillId="15" borderId="23" xfId="5" applyNumberFormat="1" applyFont="1" applyFill="1" applyBorder="1" applyAlignment="1">
      <alignment horizontal="center" vertical="center"/>
    </xf>
    <xf numFmtId="166" fontId="10" fillId="16" borderId="24" xfId="0" applyNumberFormat="1" applyFont="1" applyFill="1" applyBorder="1" applyAlignment="1">
      <alignment horizontal="center"/>
    </xf>
    <xf numFmtId="166" fontId="10" fillId="16" borderId="25" xfId="0" applyNumberFormat="1" applyFont="1" applyFill="1" applyBorder="1" applyAlignment="1">
      <alignment horizontal="center"/>
    </xf>
    <xf numFmtId="167" fontId="12" fillId="16" borderId="4" xfId="1" applyNumberFormat="1" applyFont="1" applyFill="1" applyBorder="1" applyAlignment="1">
      <alignment horizontal="center" vertical="center"/>
    </xf>
    <xf numFmtId="167" fontId="12" fillId="16" borderId="5" xfId="1" applyNumberFormat="1" applyFont="1" applyFill="1" applyBorder="1" applyAlignment="1">
      <alignment horizontal="center" vertical="center"/>
    </xf>
    <xf numFmtId="167" fontId="12" fillId="16" borderId="6" xfId="1" applyNumberFormat="1" applyFont="1" applyFill="1" applyBorder="1" applyAlignment="1">
      <alignment horizontal="center" vertical="center"/>
    </xf>
    <xf numFmtId="167" fontId="11" fillId="14" borderId="4" xfId="1" applyNumberFormat="1" applyFont="1" applyFill="1" applyBorder="1" applyAlignment="1">
      <alignment horizontal="center" vertical="center"/>
    </xf>
    <xf numFmtId="167" fontId="11" fillId="14" borderId="5" xfId="1" applyNumberFormat="1" applyFont="1" applyFill="1" applyBorder="1" applyAlignment="1">
      <alignment horizontal="center" vertical="center"/>
    </xf>
    <xf numFmtId="167" fontId="11" fillId="14" borderId="6" xfId="1" applyNumberFormat="1" applyFont="1" applyFill="1" applyBorder="1" applyAlignment="1">
      <alignment horizontal="center" vertical="center"/>
    </xf>
    <xf numFmtId="0" fontId="12" fillId="0" borderId="28" xfId="6" applyFont="1" applyFill="1" applyBorder="1" applyAlignment="1">
      <alignment horizontal="left" wrapText="1"/>
    </xf>
    <xf numFmtId="0" fontId="12" fillId="0" borderId="21" xfId="6" applyFont="1" applyFill="1" applyBorder="1" applyAlignment="1">
      <alignment horizontal="left" wrapText="1"/>
    </xf>
    <xf numFmtId="0" fontId="12" fillId="0" borderId="21" xfId="6" applyFont="1" applyFill="1" applyBorder="1" applyAlignment="1">
      <alignment horizontal="left"/>
    </xf>
    <xf numFmtId="0" fontId="12" fillId="0" borderId="27" xfId="6" applyFont="1" applyFill="1" applyBorder="1" applyAlignment="1">
      <alignment horizontal="left" wrapText="1"/>
    </xf>
    <xf numFmtId="0" fontId="10" fillId="17" borderId="9" xfId="5" applyFont="1" applyFill="1" applyBorder="1" applyAlignment="1">
      <alignment horizontal="left" vertical="center"/>
    </xf>
    <xf numFmtId="167" fontId="10" fillId="15" borderId="23" xfId="5" applyNumberFormat="1" applyFont="1" applyFill="1" applyBorder="1" applyAlignment="1">
      <alignment horizontal="center" vertical="center"/>
    </xf>
    <xf numFmtId="167" fontId="10" fillId="16" borderId="24" xfId="0" applyNumberFormat="1" applyFont="1" applyFill="1" applyBorder="1" applyAlignment="1">
      <alignment horizontal="center"/>
    </xf>
    <xf numFmtId="167" fontId="10" fillId="16" borderId="25" xfId="0" applyNumberFormat="1" applyFont="1" applyFill="1" applyBorder="1" applyAlignment="1">
      <alignment horizontal="center"/>
    </xf>
    <xf numFmtId="167" fontId="10" fillId="16" borderId="26" xfId="1" applyNumberFormat="1" applyFont="1" applyFill="1" applyBorder="1" applyAlignment="1">
      <alignment horizontal="center" vertical="center"/>
    </xf>
    <xf numFmtId="167" fontId="10" fillId="16" borderId="24" xfId="1" applyNumberFormat="1" applyFont="1" applyFill="1" applyBorder="1" applyAlignment="1">
      <alignment horizontal="center" vertical="center"/>
    </xf>
    <xf numFmtId="167" fontId="10" fillId="16" borderId="25" xfId="1" applyNumberFormat="1" applyFont="1" applyFill="1" applyBorder="1" applyAlignment="1">
      <alignment horizontal="center" vertical="center"/>
    </xf>
    <xf numFmtId="167" fontId="11" fillId="13" borderId="23" xfId="5" applyNumberFormat="1" applyFont="1" applyFill="1" applyBorder="1" applyAlignment="1">
      <alignment horizontal="center" vertical="center"/>
    </xf>
    <xf numFmtId="167" fontId="11" fillId="14" borderId="24" xfId="0" applyNumberFormat="1" applyFont="1" applyFill="1" applyBorder="1" applyAlignment="1">
      <alignment horizontal="center"/>
    </xf>
    <xf numFmtId="167" fontId="11" fillId="14" borderId="25" xfId="0" applyNumberFormat="1" applyFont="1" applyFill="1" applyBorder="1" applyAlignment="1">
      <alignment horizontal="center"/>
    </xf>
    <xf numFmtId="169" fontId="11" fillId="13" borderId="24" xfId="5" applyNumberFormat="1" applyFont="1" applyFill="1" applyBorder="1" applyAlignment="1">
      <alignment horizontal="center" vertical="center"/>
    </xf>
    <xf numFmtId="0" fontId="14" fillId="0" borderId="0" xfId="8" applyAlignment="1">
      <alignment horizontal="left" vertical="center"/>
    </xf>
    <xf numFmtId="0" fontId="15" fillId="0" borderId="0" xfId="0" applyFont="1"/>
    <xf numFmtId="170" fontId="11" fillId="13" borderId="24" xfId="5" applyNumberFormat="1" applyFont="1" applyFill="1" applyBorder="1" applyAlignment="1">
      <alignment horizontal="center" vertical="center"/>
    </xf>
    <xf numFmtId="171" fontId="11" fillId="14" borderId="24" xfId="0" applyNumberFormat="1" applyFont="1" applyFill="1" applyBorder="1" applyAlignment="1">
      <alignment horizontal="center"/>
    </xf>
    <xf numFmtId="167" fontId="12" fillId="0" borderId="55" xfId="1" applyNumberFormat="1" applyFont="1" applyFill="1" applyBorder="1" applyAlignment="1">
      <alignment horizontal="center" vertical="center"/>
    </xf>
    <xf numFmtId="167" fontId="12" fillId="0" borderId="56" xfId="1" applyNumberFormat="1" applyFont="1" applyFill="1" applyBorder="1" applyAlignment="1">
      <alignment horizontal="center" vertical="center"/>
    </xf>
    <xf numFmtId="167" fontId="12" fillId="0" borderId="57" xfId="1" applyNumberFormat="1" applyFont="1" applyFill="1" applyBorder="1" applyAlignment="1">
      <alignment horizontal="center" vertical="center"/>
    </xf>
    <xf numFmtId="0" fontId="14" fillId="0" borderId="0" xfId="8" applyAlignment="1">
      <alignment horizontal="right" vertical="center"/>
    </xf>
    <xf numFmtId="0" fontId="10" fillId="0" borderId="0" xfId="0" applyFont="1" applyFill="1" applyAlignment="1">
      <alignment vertical="center"/>
    </xf>
    <xf numFmtId="0" fontId="18" fillId="18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7" fillId="14" borderId="0" xfId="0" applyFont="1" applyFill="1" applyAlignment="1">
      <alignment vertical="center"/>
    </xf>
    <xf numFmtId="0" fontId="16" fillId="0" borderId="0" xfId="8" applyFont="1" applyAlignment="1">
      <alignment vertical="center"/>
    </xf>
    <xf numFmtId="0" fontId="10" fillId="0" borderId="0" xfId="8" applyFont="1" applyAlignment="1">
      <alignment vertical="center"/>
    </xf>
    <xf numFmtId="0" fontId="15" fillId="0" borderId="0" xfId="0" applyFont="1" applyAlignment="1">
      <alignment vertical="center"/>
    </xf>
    <xf numFmtId="164" fontId="12" fillId="0" borderId="34" xfId="1" applyNumberFormat="1" applyFont="1" applyFill="1" applyBorder="1" applyAlignment="1">
      <alignment horizontal="center" vertical="center"/>
    </xf>
  </cellXfs>
  <cellStyles count="9">
    <cellStyle name="Hyperlink" xfId="8" builtinId="8"/>
    <cellStyle name="Normal" xfId="0" builtinId="0"/>
    <cellStyle name="Normal 2" xfId="2"/>
    <cellStyle name="Normal 3" xfId="4"/>
    <cellStyle name="Normal_CBI Emp" xfId="5"/>
    <cellStyle name="Normal_CBI Emp_1" xfId="6"/>
    <cellStyle name="Normal_Sheet1" xfId="7"/>
    <cellStyle name="Percent" xfId="1" builtinId="5"/>
    <cellStyle name="Percent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9DFE5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47782C"/>
      <rgbColor rgb="00579236"/>
      <rgbColor rgb="00DEEFD5"/>
      <rgbColor rgb="00B1DA9A"/>
      <rgbColor rgb="00008080"/>
      <rgbColor rgb="007DC157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14"/>
      <color rgb="FF5A7832"/>
      <color rgb="FFF06EAA"/>
      <color rgb="FFAA6432"/>
      <color rgb="FF152128"/>
      <color rgb="FF96CDE6"/>
      <color rgb="FFD99694"/>
      <color rgb="FFC60C46"/>
      <color rgb="FFCC330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9"/>
  <sheetViews>
    <sheetView zoomScaleNormal="100" workbookViewId="0">
      <selection activeCell="I95" sqref="I95"/>
    </sheetView>
  </sheetViews>
  <sheetFormatPr defaultColWidth="9.140625" defaultRowHeight="15"/>
  <cols>
    <col min="1" max="1" width="161.85546875" style="418" bestFit="1" customWidth="1"/>
    <col min="2" max="16384" width="9.140625" style="1"/>
  </cols>
  <sheetData>
    <row r="1" spans="1:1" s="427" customFormat="1" ht="18" customHeight="1">
      <c r="A1" s="426" t="s">
        <v>321</v>
      </c>
    </row>
    <row r="2" spans="1:1" s="427" customFormat="1" ht="18" customHeight="1">
      <c r="A2" s="428" t="s">
        <v>322</v>
      </c>
    </row>
    <row r="3" spans="1:1" s="4" customFormat="1" ht="18" customHeight="1">
      <c r="A3" s="429" t="s">
        <v>323</v>
      </c>
    </row>
    <row r="4" spans="1:1" s="4" customFormat="1" ht="18" customHeight="1">
      <c r="A4" s="430" t="s">
        <v>333</v>
      </c>
    </row>
    <row r="5" spans="1:1" s="4" customFormat="1" ht="18" customHeight="1">
      <c r="A5" s="429" t="s">
        <v>343</v>
      </c>
    </row>
    <row r="6" spans="1:1" s="4" customFormat="1" ht="18" customHeight="1">
      <c r="A6" s="429" t="s">
        <v>349</v>
      </c>
    </row>
    <row r="7" spans="1:1" s="4" customFormat="1" ht="18" customHeight="1">
      <c r="A7" s="429" t="s">
        <v>350</v>
      </c>
    </row>
    <row r="8" spans="1:1" s="4" customFormat="1" ht="18" customHeight="1">
      <c r="A8" s="429" t="s">
        <v>351</v>
      </c>
    </row>
    <row r="9" spans="1:1" s="4" customFormat="1" ht="18" customHeight="1">
      <c r="A9" s="429" t="s">
        <v>352</v>
      </c>
    </row>
    <row r="10" spans="1:1" s="4" customFormat="1" ht="18" customHeight="1">
      <c r="A10" s="429" t="s">
        <v>353</v>
      </c>
    </row>
    <row r="11" spans="1:1" s="4" customFormat="1" ht="18" customHeight="1">
      <c r="A11" s="429" t="s">
        <v>354</v>
      </c>
    </row>
    <row r="12" spans="1:1" s="4" customFormat="1" ht="18" customHeight="1">
      <c r="A12" s="429" t="s">
        <v>355</v>
      </c>
    </row>
    <row r="13" spans="1:1" s="4" customFormat="1" ht="18" customHeight="1">
      <c r="A13" s="429" t="s">
        <v>356</v>
      </c>
    </row>
    <row r="14" spans="1:1" s="4" customFormat="1" ht="18" customHeight="1">
      <c r="A14" s="429" t="s">
        <v>357</v>
      </c>
    </row>
    <row r="15" spans="1:1" s="4" customFormat="1" ht="18" customHeight="1">
      <c r="A15" s="430" t="s">
        <v>331</v>
      </c>
    </row>
    <row r="16" spans="1:1" s="4" customFormat="1" ht="18" customHeight="1">
      <c r="A16" s="429" t="s">
        <v>358</v>
      </c>
    </row>
    <row r="17" spans="1:1" s="4" customFormat="1" ht="18" customHeight="1">
      <c r="A17" s="429" t="s">
        <v>347</v>
      </c>
    </row>
    <row r="18" spans="1:1" s="4" customFormat="1" ht="18" customHeight="1">
      <c r="A18" s="429" t="s">
        <v>346</v>
      </c>
    </row>
    <row r="19" spans="1:1" s="4" customFormat="1" ht="18" customHeight="1">
      <c r="A19" s="429" t="s">
        <v>345</v>
      </c>
    </row>
    <row r="20" spans="1:1" s="4" customFormat="1" ht="18" customHeight="1">
      <c r="A20" s="429" t="s">
        <v>344</v>
      </c>
    </row>
    <row r="21" spans="1:1" s="427" customFormat="1" ht="18" customHeight="1">
      <c r="A21" s="431"/>
    </row>
    <row r="22" spans="1:1" s="427" customFormat="1" ht="18" customHeight="1">
      <c r="A22" s="426" t="s">
        <v>87</v>
      </c>
    </row>
    <row r="23" spans="1:1" s="427" customFormat="1" ht="18" customHeight="1">
      <c r="A23" s="428" t="s">
        <v>348</v>
      </c>
    </row>
    <row r="24" spans="1:1" s="427" customFormat="1" ht="18" customHeight="1">
      <c r="A24" s="429" t="s">
        <v>96</v>
      </c>
    </row>
    <row r="25" spans="1:1" s="427" customFormat="1" ht="18" customHeight="1">
      <c r="A25" s="429" t="s">
        <v>103</v>
      </c>
    </row>
    <row r="26" spans="1:1" s="427" customFormat="1" ht="18" customHeight="1">
      <c r="A26" s="429" t="s">
        <v>102</v>
      </c>
    </row>
    <row r="27" spans="1:1" s="427" customFormat="1" ht="18" customHeight="1">
      <c r="A27" s="429" t="s">
        <v>97</v>
      </c>
    </row>
    <row r="28" spans="1:1" s="427" customFormat="1" ht="18" customHeight="1">
      <c r="A28" s="429" t="s">
        <v>104</v>
      </c>
    </row>
    <row r="29" spans="1:1" s="427" customFormat="1" ht="18" customHeight="1">
      <c r="A29" s="429" t="s">
        <v>101</v>
      </c>
    </row>
    <row r="30" spans="1:1" s="427" customFormat="1" ht="18" customHeight="1">
      <c r="A30" s="429" t="s">
        <v>98</v>
      </c>
    </row>
    <row r="31" spans="1:1" s="427" customFormat="1" ht="18" customHeight="1">
      <c r="A31" s="429" t="s">
        <v>99</v>
      </c>
    </row>
    <row r="32" spans="1:1" s="427" customFormat="1" ht="18" customHeight="1">
      <c r="A32" s="429" t="s">
        <v>100</v>
      </c>
    </row>
    <row r="33" spans="1:4" s="427" customFormat="1" ht="18" customHeight="1">
      <c r="A33" s="429"/>
    </row>
    <row r="34" spans="1:4" s="427" customFormat="1" ht="18" customHeight="1">
      <c r="A34" s="428" t="s">
        <v>343</v>
      </c>
    </row>
    <row r="35" spans="1:4" s="427" customFormat="1" ht="18" customHeight="1">
      <c r="A35" s="429" t="s">
        <v>105</v>
      </c>
    </row>
    <row r="36" spans="1:4" s="427" customFormat="1" ht="18" customHeight="1">
      <c r="A36" s="429" t="s">
        <v>106</v>
      </c>
    </row>
    <row r="37" spans="1:4" s="427" customFormat="1" ht="18" customHeight="1">
      <c r="A37" s="429" t="s">
        <v>107</v>
      </c>
    </row>
    <row r="38" spans="1:4" s="427" customFormat="1" ht="18" customHeight="1">
      <c r="A38" s="429" t="s">
        <v>114</v>
      </c>
    </row>
    <row r="39" spans="1:4" s="427" customFormat="1" ht="18" customHeight="1">
      <c r="A39" s="429" t="s">
        <v>117</v>
      </c>
    </row>
    <row r="40" spans="1:4" s="427" customFormat="1" ht="18" customHeight="1">
      <c r="A40" s="429" t="s">
        <v>108</v>
      </c>
    </row>
    <row r="41" spans="1:4" s="427" customFormat="1" ht="18" customHeight="1">
      <c r="A41" s="429" t="s">
        <v>110</v>
      </c>
    </row>
    <row r="42" spans="1:4" s="427" customFormat="1" ht="18" customHeight="1">
      <c r="A42" s="429" t="s">
        <v>112</v>
      </c>
    </row>
    <row r="43" spans="1:4" s="427" customFormat="1" ht="18" customHeight="1">
      <c r="A43" s="429" t="s">
        <v>115</v>
      </c>
    </row>
    <row r="44" spans="1:4" s="427" customFormat="1" ht="18" customHeight="1">
      <c r="A44" s="429" t="s">
        <v>118</v>
      </c>
    </row>
    <row r="45" spans="1:4" s="427" customFormat="1" ht="18" customHeight="1">
      <c r="A45" s="429" t="s">
        <v>109</v>
      </c>
    </row>
    <row r="46" spans="1:4" s="427" customFormat="1" ht="18" customHeight="1">
      <c r="A46" s="429" t="s">
        <v>111</v>
      </c>
      <c r="D46" s="96"/>
    </row>
    <row r="47" spans="1:4" s="427" customFormat="1" ht="18" customHeight="1">
      <c r="A47" s="429" t="s">
        <v>113</v>
      </c>
      <c r="D47" s="96"/>
    </row>
    <row r="48" spans="1:4" s="427" customFormat="1" ht="18" customHeight="1">
      <c r="A48" s="429" t="s">
        <v>116</v>
      </c>
      <c r="D48" s="96"/>
    </row>
    <row r="49" spans="1:4" s="427" customFormat="1" ht="18" customHeight="1">
      <c r="A49" s="429" t="s">
        <v>119</v>
      </c>
      <c r="D49" s="96"/>
    </row>
    <row r="50" spans="1:4" s="427" customFormat="1" ht="18" customHeight="1">
      <c r="A50" s="429"/>
      <c r="D50" s="96"/>
    </row>
    <row r="51" spans="1:4" s="427" customFormat="1" ht="18" customHeight="1">
      <c r="A51" s="428" t="s">
        <v>349</v>
      </c>
      <c r="D51" s="96"/>
    </row>
    <row r="52" spans="1:4" s="427" customFormat="1" ht="18" customHeight="1">
      <c r="A52" s="429" t="s">
        <v>95</v>
      </c>
      <c r="D52" s="4"/>
    </row>
    <row r="53" spans="1:4" s="427" customFormat="1" ht="18" customHeight="1">
      <c r="A53" s="429" t="s">
        <v>121</v>
      </c>
      <c r="D53" s="4"/>
    </row>
    <row r="54" spans="1:4" s="427" customFormat="1" ht="18" customHeight="1">
      <c r="A54" s="429" t="s">
        <v>122</v>
      </c>
      <c r="D54" s="4"/>
    </row>
    <row r="55" spans="1:4" s="427" customFormat="1" ht="18" customHeight="1">
      <c r="A55" s="429" t="s">
        <v>123</v>
      </c>
      <c r="D55" s="4"/>
    </row>
    <row r="56" spans="1:4" s="427" customFormat="1" ht="18" customHeight="1">
      <c r="A56" s="429" t="s">
        <v>124</v>
      </c>
      <c r="D56" s="4"/>
    </row>
    <row r="57" spans="1:4" s="427" customFormat="1" ht="18" customHeight="1">
      <c r="A57" s="429" t="s">
        <v>94</v>
      </c>
      <c r="D57" s="4"/>
    </row>
    <row r="58" spans="1:4" s="427" customFormat="1" ht="18" customHeight="1">
      <c r="A58" s="429" t="s">
        <v>125</v>
      </c>
      <c r="D58" s="4"/>
    </row>
    <row r="59" spans="1:4" s="427" customFormat="1" ht="18" customHeight="1">
      <c r="A59" s="429" t="s">
        <v>126</v>
      </c>
      <c r="D59" s="4"/>
    </row>
    <row r="60" spans="1:4" s="427" customFormat="1" ht="18" customHeight="1">
      <c r="A60" s="429" t="s">
        <v>127</v>
      </c>
      <c r="D60" s="4"/>
    </row>
    <row r="61" spans="1:4" s="427" customFormat="1" ht="18" customHeight="1">
      <c r="A61" s="429" t="s">
        <v>128</v>
      </c>
      <c r="D61" s="4"/>
    </row>
    <row r="62" spans="1:4" s="427" customFormat="1" ht="18" customHeight="1">
      <c r="A62" s="429" t="s">
        <v>133</v>
      </c>
    </row>
    <row r="63" spans="1:4" s="427" customFormat="1" ht="18" customHeight="1">
      <c r="A63" s="429" t="s">
        <v>132</v>
      </c>
    </row>
    <row r="64" spans="1:4" s="427" customFormat="1" ht="18" customHeight="1">
      <c r="A64" s="429" t="s">
        <v>131</v>
      </c>
    </row>
    <row r="65" spans="1:1" s="427" customFormat="1" ht="18" customHeight="1">
      <c r="A65" s="429" t="s">
        <v>130</v>
      </c>
    </row>
    <row r="66" spans="1:1" s="427" customFormat="1" ht="18" customHeight="1">
      <c r="A66" s="429" t="s">
        <v>129</v>
      </c>
    </row>
    <row r="67" spans="1:1" s="427" customFormat="1" ht="18" customHeight="1">
      <c r="A67" s="429"/>
    </row>
    <row r="68" spans="1:1" s="427" customFormat="1" ht="18" customHeight="1">
      <c r="A68" s="428" t="s">
        <v>350</v>
      </c>
    </row>
    <row r="69" spans="1:1" s="427" customFormat="1" ht="18" customHeight="1">
      <c r="A69" s="429" t="s">
        <v>212</v>
      </c>
    </row>
    <row r="70" spans="1:1" s="427" customFormat="1" ht="18" customHeight="1">
      <c r="A70" s="429" t="s">
        <v>213</v>
      </c>
    </row>
    <row r="71" spans="1:1" s="427" customFormat="1" ht="18" customHeight="1">
      <c r="A71" s="429" t="s">
        <v>214</v>
      </c>
    </row>
    <row r="72" spans="1:1" s="427" customFormat="1" ht="18" customHeight="1">
      <c r="A72" s="429" t="s">
        <v>215</v>
      </c>
    </row>
    <row r="73" spans="1:1" s="427" customFormat="1" ht="18" customHeight="1">
      <c r="A73" s="429" t="s">
        <v>217</v>
      </c>
    </row>
    <row r="74" spans="1:1" s="427" customFormat="1" ht="18" customHeight="1">
      <c r="A74" s="429" t="s">
        <v>136</v>
      </c>
    </row>
    <row r="75" spans="1:1" s="427" customFormat="1" ht="18" customHeight="1">
      <c r="A75" s="429" t="s">
        <v>135</v>
      </c>
    </row>
    <row r="76" spans="1:1" s="427" customFormat="1" ht="18" customHeight="1">
      <c r="A76" s="429" t="s">
        <v>134</v>
      </c>
    </row>
    <row r="77" spans="1:1" s="427" customFormat="1" ht="18" customHeight="1">
      <c r="A77" s="429" t="s">
        <v>137</v>
      </c>
    </row>
    <row r="78" spans="1:1" s="427" customFormat="1" ht="18" customHeight="1">
      <c r="A78" s="429" t="s">
        <v>138</v>
      </c>
    </row>
    <row r="79" spans="1:1" s="427" customFormat="1" ht="18" customHeight="1">
      <c r="A79" s="429" t="s">
        <v>139</v>
      </c>
    </row>
    <row r="80" spans="1:1" s="427" customFormat="1" ht="18" customHeight="1">
      <c r="A80" s="429" t="s">
        <v>140</v>
      </c>
    </row>
    <row r="81" spans="1:1" s="427" customFormat="1" ht="18" customHeight="1">
      <c r="A81" s="429" t="s">
        <v>141</v>
      </c>
    </row>
    <row r="82" spans="1:1" s="427" customFormat="1" ht="18" customHeight="1">
      <c r="A82" s="429" t="s">
        <v>216</v>
      </c>
    </row>
    <row r="83" spans="1:1" s="427" customFormat="1" ht="18" customHeight="1">
      <c r="A83" s="429" t="s">
        <v>142</v>
      </c>
    </row>
    <row r="84" spans="1:1" s="427" customFormat="1" ht="18" customHeight="1">
      <c r="A84" s="429"/>
    </row>
    <row r="85" spans="1:1" s="427" customFormat="1" ht="18" customHeight="1">
      <c r="A85" s="428" t="s">
        <v>351</v>
      </c>
    </row>
    <row r="86" spans="1:1" s="427" customFormat="1" ht="18" customHeight="1">
      <c r="A86" s="429" t="s">
        <v>143</v>
      </c>
    </row>
    <row r="87" spans="1:1" s="427" customFormat="1" ht="18" customHeight="1">
      <c r="A87" s="429" t="s">
        <v>144</v>
      </c>
    </row>
    <row r="88" spans="1:1" s="427" customFormat="1" ht="18" customHeight="1">
      <c r="A88" s="429" t="s">
        <v>146</v>
      </c>
    </row>
    <row r="89" spans="1:1" s="427" customFormat="1" ht="18" customHeight="1">
      <c r="A89" s="429" t="s">
        <v>147</v>
      </c>
    </row>
    <row r="90" spans="1:1" s="427" customFormat="1" ht="18" customHeight="1">
      <c r="A90" s="429" t="s">
        <v>148</v>
      </c>
    </row>
    <row r="91" spans="1:1" s="427" customFormat="1" ht="18" customHeight="1">
      <c r="A91" s="429" t="s">
        <v>149</v>
      </c>
    </row>
    <row r="92" spans="1:1" s="427" customFormat="1" ht="18" customHeight="1">
      <c r="A92" s="429" t="s">
        <v>150</v>
      </c>
    </row>
    <row r="93" spans="1:1" s="427" customFormat="1" ht="18" customHeight="1">
      <c r="A93" s="429" t="s">
        <v>151</v>
      </c>
    </row>
    <row r="94" spans="1:1" s="427" customFormat="1" ht="18" customHeight="1">
      <c r="A94" s="429" t="s">
        <v>152</v>
      </c>
    </row>
    <row r="95" spans="1:1" s="427" customFormat="1" ht="18" customHeight="1">
      <c r="A95" s="429" t="s">
        <v>153</v>
      </c>
    </row>
    <row r="96" spans="1:1" s="427" customFormat="1" ht="18" customHeight="1">
      <c r="A96" s="429" t="s">
        <v>158</v>
      </c>
    </row>
    <row r="97" spans="1:1" s="427" customFormat="1" ht="18" customHeight="1">
      <c r="A97" s="429" t="s">
        <v>157</v>
      </c>
    </row>
    <row r="98" spans="1:1" s="427" customFormat="1" ht="18" customHeight="1">
      <c r="A98" s="429" t="s">
        <v>156</v>
      </c>
    </row>
    <row r="99" spans="1:1" s="427" customFormat="1" ht="18" customHeight="1">
      <c r="A99" s="429" t="s">
        <v>155</v>
      </c>
    </row>
    <row r="100" spans="1:1" s="427" customFormat="1" ht="18" customHeight="1">
      <c r="A100" s="429" t="s">
        <v>154</v>
      </c>
    </row>
    <row r="101" spans="1:1" s="427" customFormat="1" ht="18" customHeight="1">
      <c r="A101" s="429"/>
    </row>
    <row r="102" spans="1:1" s="427" customFormat="1" ht="18" customHeight="1">
      <c r="A102" s="428" t="s">
        <v>352</v>
      </c>
    </row>
    <row r="103" spans="1:1" s="427" customFormat="1" ht="18" customHeight="1">
      <c r="A103" s="429" t="s">
        <v>206</v>
      </c>
    </row>
    <row r="104" spans="1:1" s="427" customFormat="1" ht="18" customHeight="1">
      <c r="A104" s="429" t="s">
        <v>207</v>
      </c>
    </row>
    <row r="105" spans="1:1" s="427" customFormat="1" ht="18" customHeight="1">
      <c r="A105" s="429" t="s">
        <v>208</v>
      </c>
    </row>
    <row r="106" spans="1:1" s="427" customFormat="1" ht="18" customHeight="1">
      <c r="A106" s="429" t="s">
        <v>209</v>
      </c>
    </row>
    <row r="107" spans="1:1" s="427" customFormat="1" ht="18" customHeight="1">
      <c r="A107" s="429" t="s">
        <v>211</v>
      </c>
    </row>
    <row r="108" spans="1:1" s="427" customFormat="1" ht="18" customHeight="1">
      <c r="A108" s="429" t="s">
        <v>159</v>
      </c>
    </row>
    <row r="109" spans="1:1" s="427" customFormat="1" ht="18" customHeight="1">
      <c r="A109" s="429" t="s">
        <v>160</v>
      </c>
    </row>
    <row r="110" spans="1:1" s="427" customFormat="1" ht="18" customHeight="1">
      <c r="A110" s="429" t="s">
        <v>161</v>
      </c>
    </row>
    <row r="111" spans="1:1" s="427" customFormat="1" ht="18" customHeight="1">
      <c r="A111" s="429" t="s">
        <v>162</v>
      </c>
    </row>
    <row r="112" spans="1:1" s="427" customFormat="1" ht="18" customHeight="1">
      <c r="A112" s="429" t="s">
        <v>163</v>
      </c>
    </row>
    <row r="113" spans="1:1" s="427" customFormat="1" ht="18" customHeight="1">
      <c r="A113" s="429" t="s">
        <v>164</v>
      </c>
    </row>
    <row r="114" spans="1:1" s="427" customFormat="1" ht="18" customHeight="1">
      <c r="A114" s="429" t="s">
        <v>165</v>
      </c>
    </row>
    <row r="115" spans="1:1" s="427" customFormat="1" ht="18" customHeight="1">
      <c r="A115" s="429" t="s">
        <v>166</v>
      </c>
    </row>
    <row r="116" spans="1:1" s="427" customFormat="1" ht="18" customHeight="1">
      <c r="A116" s="429" t="s">
        <v>210</v>
      </c>
    </row>
    <row r="117" spans="1:1" s="427" customFormat="1" ht="18" customHeight="1">
      <c r="A117" s="429" t="s">
        <v>167</v>
      </c>
    </row>
    <row r="118" spans="1:1" s="427" customFormat="1" ht="18" customHeight="1">
      <c r="A118" s="429"/>
    </row>
    <row r="119" spans="1:1" s="427" customFormat="1" ht="18" customHeight="1">
      <c r="A119" s="428" t="s">
        <v>353</v>
      </c>
    </row>
    <row r="120" spans="1:1" s="427" customFormat="1" ht="18" customHeight="1">
      <c r="A120" s="429" t="s">
        <v>188</v>
      </c>
    </row>
    <row r="121" spans="1:1" s="427" customFormat="1" ht="18" customHeight="1">
      <c r="A121" s="429" t="s">
        <v>191</v>
      </c>
    </row>
    <row r="122" spans="1:1" s="427" customFormat="1" ht="18" customHeight="1">
      <c r="A122" s="429" t="s">
        <v>194</v>
      </c>
    </row>
    <row r="123" spans="1:1" s="427" customFormat="1" ht="18" customHeight="1">
      <c r="A123" s="429" t="s">
        <v>189</v>
      </c>
    </row>
    <row r="124" spans="1:1" s="427" customFormat="1" ht="18" customHeight="1">
      <c r="A124" s="429" t="s">
        <v>192</v>
      </c>
    </row>
    <row r="125" spans="1:1" s="427" customFormat="1" ht="18" customHeight="1">
      <c r="A125" s="429" t="s">
        <v>195</v>
      </c>
    </row>
    <row r="126" spans="1:1" s="427" customFormat="1" ht="18" customHeight="1">
      <c r="A126" s="429" t="s">
        <v>190</v>
      </c>
    </row>
    <row r="127" spans="1:1" s="427" customFormat="1" ht="18" customHeight="1">
      <c r="A127" s="429" t="s">
        <v>193</v>
      </c>
    </row>
    <row r="128" spans="1:1" s="427" customFormat="1" ht="18" customHeight="1">
      <c r="A128" s="429" t="s">
        <v>196</v>
      </c>
    </row>
    <row r="129" spans="1:1" s="427" customFormat="1" ht="18" customHeight="1">
      <c r="A129" s="429"/>
    </row>
    <row r="130" spans="1:1" s="427" customFormat="1" ht="18" customHeight="1">
      <c r="A130" s="428" t="s">
        <v>354</v>
      </c>
    </row>
    <row r="131" spans="1:1" s="427" customFormat="1" ht="18" customHeight="1">
      <c r="A131" s="429" t="s">
        <v>197</v>
      </c>
    </row>
    <row r="132" spans="1:1" s="427" customFormat="1" ht="18" customHeight="1">
      <c r="A132" s="429" t="s">
        <v>200</v>
      </c>
    </row>
    <row r="133" spans="1:1" s="427" customFormat="1" ht="18" customHeight="1">
      <c r="A133" s="429" t="s">
        <v>203</v>
      </c>
    </row>
    <row r="134" spans="1:1" s="427" customFormat="1" ht="18" customHeight="1">
      <c r="A134" s="429" t="s">
        <v>198</v>
      </c>
    </row>
    <row r="135" spans="1:1" s="427" customFormat="1" ht="18" customHeight="1">
      <c r="A135" s="429" t="s">
        <v>201</v>
      </c>
    </row>
    <row r="136" spans="1:1" s="427" customFormat="1" ht="18" customHeight="1">
      <c r="A136" s="429" t="s">
        <v>204</v>
      </c>
    </row>
    <row r="137" spans="1:1" s="427" customFormat="1" ht="18" customHeight="1">
      <c r="A137" s="429" t="s">
        <v>199</v>
      </c>
    </row>
    <row r="138" spans="1:1" s="427" customFormat="1" ht="18" customHeight="1">
      <c r="A138" s="429" t="s">
        <v>202</v>
      </c>
    </row>
    <row r="139" spans="1:1" s="427" customFormat="1" ht="18" customHeight="1">
      <c r="A139" s="429" t="s">
        <v>205</v>
      </c>
    </row>
    <row r="140" spans="1:1" s="427" customFormat="1" ht="18" customHeight="1">
      <c r="A140" s="429"/>
    </row>
    <row r="141" spans="1:1" s="427" customFormat="1" ht="18" customHeight="1">
      <c r="A141" s="428" t="s">
        <v>355</v>
      </c>
    </row>
    <row r="142" spans="1:1" s="427" customFormat="1" ht="18" customHeight="1">
      <c r="A142" s="429" t="s">
        <v>169</v>
      </c>
    </row>
    <row r="143" spans="1:1" s="427" customFormat="1" ht="18" customHeight="1">
      <c r="A143" s="429" t="s">
        <v>171</v>
      </c>
    </row>
    <row r="144" spans="1:1" s="427" customFormat="1" ht="18" customHeight="1">
      <c r="A144" s="429" t="s">
        <v>170</v>
      </c>
    </row>
    <row r="145" spans="1:1" s="427" customFormat="1" ht="18" customHeight="1">
      <c r="A145" s="429" t="s">
        <v>172</v>
      </c>
    </row>
    <row r="146" spans="1:1" s="427" customFormat="1" ht="18" customHeight="1">
      <c r="A146" s="429" t="s">
        <v>174</v>
      </c>
    </row>
    <row r="147" spans="1:1" s="427" customFormat="1" ht="18" customHeight="1">
      <c r="A147" s="429" t="s">
        <v>173</v>
      </c>
    </row>
    <row r="148" spans="1:1" s="427" customFormat="1" ht="18" customHeight="1">
      <c r="A148" s="429" t="s">
        <v>175</v>
      </c>
    </row>
    <row r="149" spans="1:1" s="427" customFormat="1" ht="18" customHeight="1">
      <c r="A149" s="429" t="s">
        <v>177</v>
      </c>
    </row>
    <row r="150" spans="1:1" s="427" customFormat="1" ht="18" customHeight="1">
      <c r="A150" s="429" t="s">
        <v>176</v>
      </c>
    </row>
    <row r="151" spans="1:1" s="427" customFormat="1" ht="18" customHeight="1">
      <c r="A151" s="429"/>
    </row>
    <row r="152" spans="1:1" s="427" customFormat="1" ht="18" customHeight="1">
      <c r="A152" s="428" t="s">
        <v>356</v>
      </c>
    </row>
    <row r="153" spans="1:1" s="427" customFormat="1" ht="18" customHeight="1">
      <c r="A153" s="429" t="s">
        <v>219</v>
      </c>
    </row>
    <row r="154" spans="1:1" s="427" customFormat="1" ht="18" customHeight="1">
      <c r="A154" s="429" t="s">
        <v>222</v>
      </c>
    </row>
    <row r="155" spans="1:1" s="427" customFormat="1" ht="18" customHeight="1">
      <c r="A155" s="429" t="s">
        <v>225</v>
      </c>
    </row>
    <row r="156" spans="1:1" s="427" customFormat="1" ht="18" customHeight="1">
      <c r="A156" s="429" t="s">
        <v>220</v>
      </c>
    </row>
    <row r="157" spans="1:1" s="427" customFormat="1" ht="18" customHeight="1">
      <c r="A157" s="429" t="s">
        <v>223</v>
      </c>
    </row>
    <row r="158" spans="1:1" s="427" customFormat="1" ht="18" customHeight="1">
      <c r="A158" s="429" t="s">
        <v>226</v>
      </c>
    </row>
    <row r="159" spans="1:1" s="427" customFormat="1" ht="18" customHeight="1">
      <c r="A159" s="429" t="s">
        <v>221</v>
      </c>
    </row>
    <row r="160" spans="1:1" s="427" customFormat="1" ht="18" customHeight="1">
      <c r="A160" s="429" t="s">
        <v>224</v>
      </c>
    </row>
    <row r="161" spans="1:1" s="427" customFormat="1" ht="18" customHeight="1">
      <c r="A161" s="429" t="s">
        <v>227</v>
      </c>
    </row>
    <row r="162" spans="1:1" s="427" customFormat="1" ht="18" customHeight="1">
      <c r="A162" s="429"/>
    </row>
    <row r="163" spans="1:1" s="427" customFormat="1" ht="18" customHeight="1">
      <c r="A163" s="428" t="s">
        <v>357</v>
      </c>
    </row>
    <row r="164" spans="1:1" s="427" customFormat="1" ht="18" customHeight="1">
      <c r="A164" s="429" t="s">
        <v>228</v>
      </c>
    </row>
    <row r="165" spans="1:1" s="427" customFormat="1" ht="18" customHeight="1">
      <c r="A165" s="429" t="s">
        <v>229</v>
      </c>
    </row>
    <row r="166" spans="1:1" s="427" customFormat="1" ht="18" customHeight="1">
      <c r="A166" s="429" t="s">
        <v>230</v>
      </c>
    </row>
    <row r="167" spans="1:1" s="427" customFormat="1" ht="18" customHeight="1">
      <c r="A167" s="429" t="s">
        <v>233</v>
      </c>
    </row>
    <row r="168" spans="1:1" s="427" customFormat="1" ht="18" customHeight="1">
      <c r="A168" s="429" t="s">
        <v>232</v>
      </c>
    </row>
    <row r="169" spans="1:1" s="427" customFormat="1" ht="18" customHeight="1">
      <c r="A169" s="429" t="s">
        <v>231</v>
      </c>
    </row>
    <row r="170" spans="1:1" s="427" customFormat="1" ht="18" customHeight="1">
      <c r="A170" s="429" t="s">
        <v>234</v>
      </c>
    </row>
    <row r="171" spans="1:1" s="427" customFormat="1" ht="18" customHeight="1">
      <c r="A171" s="429" t="s">
        <v>235</v>
      </c>
    </row>
    <row r="172" spans="1:1" s="427" customFormat="1" ht="18" customHeight="1">
      <c r="A172" s="429" t="s">
        <v>236</v>
      </c>
    </row>
    <row r="173" spans="1:1" s="427" customFormat="1" ht="18" customHeight="1">
      <c r="A173" s="429"/>
    </row>
    <row r="174" spans="1:1" s="427" customFormat="1" ht="18" customHeight="1">
      <c r="A174" s="428" t="s">
        <v>358</v>
      </c>
    </row>
    <row r="175" spans="1:1" s="427" customFormat="1" ht="18" customHeight="1">
      <c r="A175" s="429" t="s">
        <v>245</v>
      </c>
    </row>
    <row r="176" spans="1:1" s="427" customFormat="1" ht="18" customHeight="1">
      <c r="A176" s="429" t="s">
        <v>246</v>
      </c>
    </row>
    <row r="177" spans="1:1" s="427" customFormat="1" ht="18" customHeight="1">
      <c r="A177" s="429" t="s">
        <v>310</v>
      </c>
    </row>
    <row r="178" spans="1:1" s="427" customFormat="1" ht="18" customHeight="1">
      <c r="A178" s="429" t="s">
        <v>315</v>
      </c>
    </row>
    <row r="179" spans="1:1" s="427" customFormat="1" ht="18" customHeight="1">
      <c r="A179" s="429" t="s">
        <v>316</v>
      </c>
    </row>
    <row r="180" spans="1:1" s="427" customFormat="1" ht="18" customHeight="1">
      <c r="A180" s="429" t="s">
        <v>317</v>
      </c>
    </row>
    <row r="181" spans="1:1" s="427" customFormat="1" ht="18" customHeight="1">
      <c r="A181" s="429" t="s">
        <v>318</v>
      </c>
    </row>
    <row r="182" spans="1:1" s="427" customFormat="1" ht="18" customHeight="1">
      <c r="A182" s="429" t="s">
        <v>319</v>
      </c>
    </row>
    <row r="183" spans="1:1" s="427" customFormat="1" ht="18" customHeight="1">
      <c r="A183" s="429" t="s">
        <v>320</v>
      </c>
    </row>
    <row r="184" spans="1:1" s="427" customFormat="1" ht="18" customHeight="1">
      <c r="A184" s="429" t="s">
        <v>325</v>
      </c>
    </row>
    <row r="185" spans="1:1" s="427" customFormat="1" ht="18" customHeight="1">
      <c r="A185" s="429" t="s">
        <v>327</v>
      </c>
    </row>
    <row r="186" spans="1:1" s="427" customFormat="1" ht="18" customHeight="1">
      <c r="A186" s="429" t="s">
        <v>329</v>
      </c>
    </row>
    <row r="187" spans="1:1" s="427" customFormat="1" ht="18" customHeight="1">
      <c r="A187" s="429" t="s">
        <v>326</v>
      </c>
    </row>
    <row r="188" spans="1:1" s="427" customFormat="1" ht="18" customHeight="1">
      <c r="A188" s="429" t="s">
        <v>328</v>
      </c>
    </row>
    <row r="189" spans="1:1" s="427" customFormat="1" ht="18" customHeight="1">
      <c r="A189" s="429" t="s">
        <v>330</v>
      </c>
    </row>
    <row r="190" spans="1:1" s="427" customFormat="1" ht="18" customHeight="1">
      <c r="A190" s="429"/>
    </row>
    <row r="191" spans="1:1" s="427" customFormat="1" ht="18" customHeight="1">
      <c r="A191" s="428" t="s">
        <v>347</v>
      </c>
    </row>
    <row r="192" spans="1:1" s="427" customFormat="1" ht="18" customHeight="1">
      <c r="A192" s="429" t="s">
        <v>247</v>
      </c>
    </row>
    <row r="193" spans="1:1" s="427" customFormat="1" ht="18" customHeight="1">
      <c r="A193" s="429" t="s">
        <v>248</v>
      </c>
    </row>
    <row r="194" spans="1:1" s="427" customFormat="1" ht="18" customHeight="1">
      <c r="A194" s="429" t="s">
        <v>249</v>
      </c>
    </row>
    <row r="195" spans="1:1" s="427" customFormat="1" ht="18" customHeight="1">
      <c r="A195" s="429" t="s">
        <v>250</v>
      </c>
    </row>
    <row r="196" spans="1:1" s="427" customFormat="1" ht="18" customHeight="1">
      <c r="A196" s="429" t="s">
        <v>251</v>
      </c>
    </row>
    <row r="197" spans="1:1" s="427" customFormat="1" ht="18" customHeight="1">
      <c r="A197" s="429" t="s">
        <v>252</v>
      </c>
    </row>
    <row r="198" spans="1:1" s="427" customFormat="1" ht="18" customHeight="1">
      <c r="A198" s="429" t="s">
        <v>253</v>
      </c>
    </row>
    <row r="199" spans="1:1" s="427" customFormat="1" ht="18" customHeight="1">
      <c r="A199" s="429" t="s">
        <v>254</v>
      </c>
    </row>
    <row r="200" spans="1:1" s="427" customFormat="1" ht="18" customHeight="1">
      <c r="A200" s="429" t="s">
        <v>255</v>
      </c>
    </row>
    <row r="201" spans="1:1" s="427" customFormat="1" ht="18" customHeight="1">
      <c r="A201" s="429" t="s">
        <v>256</v>
      </c>
    </row>
    <row r="202" spans="1:1" s="427" customFormat="1" ht="18" customHeight="1">
      <c r="A202" s="429" t="s">
        <v>257</v>
      </c>
    </row>
    <row r="203" spans="1:1" s="427" customFormat="1" ht="18" customHeight="1">
      <c r="A203" s="429" t="s">
        <v>258</v>
      </c>
    </row>
    <row r="204" spans="1:1" s="427" customFormat="1" ht="18" customHeight="1">
      <c r="A204" s="429" t="s">
        <v>259</v>
      </c>
    </row>
    <row r="205" spans="1:1" s="427" customFormat="1" ht="18" customHeight="1">
      <c r="A205" s="429" t="s">
        <v>260</v>
      </c>
    </row>
    <row r="206" spans="1:1" s="427" customFormat="1" ht="18" customHeight="1">
      <c r="A206" s="429" t="s">
        <v>261</v>
      </c>
    </row>
    <row r="207" spans="1:1" s="427" customFormat="1" ht="18" customHeight="1">
      <c r="A207" s="429" t="s">
        <v>262</v>
      </c>
    </row>
    <row r="208" spans="1:1" s="427" customFormat="1" ht="18" customHeight="1">
      <c r="A208" s="429" t="s">
        <v>263</v>
      </c>
    </row>
    <row r="209" spans="1:1" s="427" customFormat="1" ht="18" customHeight="1">
      <c r="A209" s="429" t="s">
        <v>264</v>
      </c>
    </row>
    <row r="210" spans="1:1" s="427" customFormat="1" ht="18" customHeight="1">
      <c r="A210" s="429"/>
    </row>
    <row r="211" spans="1:1" s="427" customFormat="1" ht="18" customHeight="1">
      <c r="A211" s="428" t="s">
        <v>346</v>
      </c>
    </row>
    <row r="212" spans="1:1" s="427" customFormat="1" ht="18" customHeight="1">
      <c r="A212" s="429" t="s">
        <v>265</v>
      </c>
    </row>
    <row r="213" spans="1:1" s="427" customFormat="1" ht="18" customHeight="1">
      <c r="A213" s="429" t="s">
        <v>266</v>
      </c>
    </row>
    <row r="214" spans="1:1" s="427" customFormat="1" ht="18" customHeight="1">
      <c r="A214" s="429" t="s">
        <v>267</v>
      </c>
    </row>
    <row r="215" spans="1:1" s="427" customFormat="1" ht="18" customHeight="1">
      <c r="A215" s="429" t="s">
        <v>268</v>
      </c>
    </row>
    <row r="216" spans="1:1" s="427" customFormat="1" ht="18" customHeight="1">
      <c r="A216" s="429" t="s">
        <v>269</v>
      </c>
    </row>
    <row r="217" spans="1:1" s="427" customFormat="1" ht="18" customHeight="1">
      <c r="A217" s="429" t="s">
        <v>334</v>
      </c>
    </row>
    <row r="218" spans="1:1" s="427" customFormat="1" ht="18" customHeight="1">
      <c r="A218" s="429" t="s">
        <v>270</v>
      </c>
    </row>
    <row r="219" spans="1:1" s="427" customFormat="1" ht="18" customHeight="1">
      <c r="A219" s="429" t="s">
        <v>271</v>
      </c>
    </row>
    <row r="220" spans="1:1" s="427" customFormat="1" ht="18" customHeight="1">
      <c r="A220" s="429" t="s">
        <v>272</v>
      </c>
    </row>
    <row r="221" spans="1:1" s="427" customFormat="1" ht="18" customHeight="1">
      <c r="A221" s="429" t="s">
        <v>273</v>
      </c>
    </row>
    <row r="222" spans="1:1" s="427" customFormat="1" ht="18" customHeight="1">
      <c r="A222" s="429" t="s">
        <v>274</v>
      </c>
    </row>
    <row r="223" spans="1:1" s="427" customFormat="1" ht="18" customHeight="1">
      <c r="A223" s="429" t="s">
        <v>335</v>
      </c>
    </row>
    <row r="224" spans="1:1" s="427" customFormat="1" ht="18" customHeight="1">
      <c r="A224" s="429" t="s">
        <v>275</v>
      </c>
    </row>
    <row r="225" spans="1:1" s="427" customFormat="1" ht="18" customHeight="1">
      <c r="A225" s="429" t="s">
        <v>276</v>
      </c>
    </row>
    <row r="226" spans="1:1" s="427" customFormat="1" ht="18" customHeight="1">
      <c r="A226" s="429" t="s">
        <v>277</v>
      </c>
    </row>
    <row r="227" spans="1:1" s="427" customFormat="1" ht="18" customHeight="1">
      <c r="A227" s="429" t="s">
        <v>278</v>
      </c>
    </row>
    <row r="228" spans="1:1" s="427" customFormat="1" ht="18" customHeight="1">
      <c r="A228" s="429" t="s">
        <v>279</v>
      </c>
    </row>
    <row r="229" spans="1:1" s="427" customFormat="1" ht="18" customHeight="1">
      <c r="A229" s="429" t="s">
        <v>336</v>
      </c>
    </row>
    <row r="230" spans="1:1" s="427" customFormat="1" ht="18" customHeight="1">
      <c r="A230" s="429"/>
    </row>
    <row r="231" spans="1:1" s="427" customFormat="1" ht="18" customHeight="1">
      <c r="A231" s="428" t="s">
        <v>345</v>
      </c>
    </row>
    <row r="232" spans="1:1" s="427" customFormat="1" ht="18" customHeight="1">
      <c r="A232" s="429" t="s">
        <v>290</v>
      </c>
    </row>
    <row r="233" spans="1:1" s="427" customFormat="1" ht="18" customHeight="1">
      <c r="A233" s="429" t="s">
        <v>291</v>
      </c>
    </row>
    <row r="234" spans="1:1" s="427" customFormat="1" ht="18" customHeight="1">
      <c r="A234" s="429" t="s">
        <v>292</v>
      </c>
    </row>
    <row r="235" spans="1:1" s="427" customFormat="1" ht="18" customHeight="1">
      <c r="A235" s="429" t="s">
        <v>293</v>
      </c>
    </row>
    <row r="236" spans="1:1" s="427" customFormat="1" ht="18" customHeight="1">
      <c r="A236" s="429" t="s">
        <v>294</v>
      </c>
    </row>
    <row r="237" spans="1:1" s="427" customFormat="1" ht="18" customHeight="1">
      <c r="A237" s="429" t="s">
        <v>337</v>
      </c>
    </row>
    <row r="238" spans="1:1" s="427" customFormat="1" ht="18" customHeight="1">
      <c r="A238" s="429" t="s">
        <v>285</v>
      </c>
    </row>
    <row r="239" spans="1:1" s="427" customFormat="1" ht="18" customHeight="1">
      <c r="A239" s="429" t="s">
        <v>286</v>
      </c>
    </row>
    <row r="240" spans="1:1" s="427" customFormat="1" ht="18" customHeight="1">
      <c r="A240" s="429" t="s">
        <v>287</v>
      </c>
    </row>
    <row r="241" spans="1:4" s="427" customFormat="1" ht="18" customHeight="1">
      <c r="A241" s="429" t="s">
        <v>288</v>
      </c>
    </row>
    <row r="242" spans="1:4" s="427" customFormat="1" ht="18" customHeight="1">
      <c r="A242" s="429" t="s">
        <v>289</v>
      </c>
    </row>
    <row r="243" spans="1:4" s="427" customFormat="1" ht="18" customHeight="1">
      <c r="A243" s="429" t="s">
        <v>338</v>
      </c>
    </row>
    <row r="244" spans="1:4" s="427" customFormat="1" ht="18" customHeight="1">
      <c r="A244" s="429" t="s">
        <v>280</v>
      </c>
    </row>
    <row r="245" spans="1:4" s="427" customFormat="1" ht="18" customHeight="1">
      <c r="A245" s="429" t="s">
        <v>281</v>
      </c>
    </row>
    <row r="246" spans="1:4" s="427" customFormat="1" ht="18" customHeight="1">
      <c r="A246" s="429" t="s">
        <v>282</v>
      </c>
      <c r="D246" s="429"/>
    </row>
    <row r="247" spans="1:4" s="427" customFormat="1" ht="18" customHeight="1">
      <c r="A247" s="429" t="s">
        <v>283</v>
      </c>
    </row>
    <row r="248" spans="1:4" s="427" customFormat="1" ht="18" customHeight="1">
      <c r="A248" s="429" t="s">
        <v>284</v>
      </c>
    </row>
    <row r="249" spans="1:4" s="427" customFormat="1" ht="18" customHeight="1">
      <c r="A249" s="429" t="s">
        <v>339</v>
      </c>
    </row>
    <row r="250" spans="1:4" s="427" customFormat="1" ht="18" customHeight="1">
      <c r="A250" s="429"/>
    </row>
    <row r="251" spans="1:4" s="427" customFormat="1" ht="18" customHeight="1">
      <c r="A251" s="428" t="s">
        <v>344</v>
      </c>
    </row>
    <row r="252" spans="1:4" s="427" customFormat="1" ht="18" customHeight="1">
      <c r="A252" s="429" t="s">
        <v>295</v>
      </c>
    </row>
    <row r="253" spans="1:4" s="427" customFormat="1" ht="18" customHeight="1">
      <c r="A253" s="429" t="s">
        <v>296</v>
      </c>
    </row>
    <row r="254" spans="1:4" s="427" customFormat="1" ht="18" customHeight="1">
      <c r="A254" s="429" t="s">
        <v>297</v>
      </c>
    </row>
    <row r="255" spans="1:4" s="427" customFormat="1" ht="18" customHeight="1">
      <c r="A255" s="429" t="s">
        <v>298</v>
      </c>
    </row>
    <row r="256" spans="1:4" s="427" customFormat="1" ht="18" customHeight="1">
      <c r="A256" s="429" t="s">
        <v>299</v>
      </c>
    </row>
    <row r="257" spans="1:1" s="427" customFormat="1" ht="18" customHeight="1">
      <c r="A257" s="429" t="s">
        <v>340</v>
      </c>
    </row>
    <row r="258" spans="1:1" s="427" customFormat="1" ht="18" customHeight="1">
      <c r="A258" s="429" t="s">
        <v>300</v>
      </c>
    </row>
    <row r="259" spans="1:1" s="427" customFormat="1" ht="18" customHeight="1">
      <c r="A259" s="429" t="s">
        <v>301</v>
      </c>
    </row>
    <row r="260" spans="1:1" s="427" customFormat="1" ht="18" customHeight="1">
      <c r="A260" s="429" t="s">
        <v>302</v>
      </c>
    </row>
    <row r="261" spans="1:1" s="427" customFormat="1" ht="18" customHeight="1">
      <c r="A261" s="429" t="s">
        <v>303</v>
      </c>
    </row>
    <row r="262" spans="1:1" s="427" customFormat="1" ht="18" customHeight="1">
      <c r="A262" s="429" t="s">
        <v>304</v>
      </c>
    </row>
    <row r="263" spans="1:1" s="427" customFormat="1" ht="18" customHeight="1">
      <c r="A263" s="429" t="s">
        <v>341</v>
      </c>
    </row>
    <row r="264" spans="1:1" s="427" customFormat="1" ht="18" customHeight="1">
      <c r="A264" s="429" t="s">
        <v>305</v>
      </c>
    </row>
    <row r="265" spans="1:1" s="427" customFormat="1" ht="18" customHeight="1">
      <c r="A265" s="429" t="s">
        <v>306</v>
      </c>
    </row>
    <row r="266" spans="1:1" s="427" customFormat="1" ht="18" customHeight="1">
      <c r="A266" s="429" t="s">
        <v>307</v>
      </c>
    </row>
    <row r="267" spans="1:1" s="427" customFormat="1" ht="18" customHeight="1">
      <c r="A267" s="429" t="s">
        <v>308</v>
      </c>
    </row>
    <row r="268" spans="1:1" s="427" customFormat="1" ht="18" customHeight="1">
      <c r="A268" s="429" t="s">
        <v>309</v>
      </c>
    </row>
    <row r="269" spans="1:1" s="427" customFormat="1" ht="18" customHeight="1">
      <c r="A269" s="429" t="s">
        <v>342</v>
      </c>
    </row>
  </sheetData>
  <hyperlinks>
    <hyperlink ref="A3" location="Table_1.1__FES2017_Key_totals_by_village" display="T1 - Key Totals"/>
    <hyperlink ref="A5" location="Table_3.1__FES2017_Total_business_establishments_by_city_based_industry_sector_by_village" display="T3 - Business numbers by city-based-industry sector by village"/>
    <hyperlink ref="A6" location="Table_4.1__FES2017_Total_employment_by_city_based_industry_sector_by_village" display="T4 - Employment by city-based-industry sector by village"/>
    <hyperlink ref="A7" location="Table_5.1__FES2017_Total_internal_floor_area__m²__by_city_based_industry_sector_by_village" display="T5 - Internal floor area by city-based-industry sector by village"/>
    <hyperlink ref="A8" location="Table_6.1__FES2017_Total_employment_by_space_use_division_by_village" display="T6 - Employment by space use division by village"/>
    <hyperlink ref="A9" location="Table_7.1__FES2017_Total_internal_floor_area__m²__by_space_use_division_by_village" display="T7 - Internal floor area by space use division by village"/>
    <hyperlink ref="A10" location="Table_8.1__FES2017_Work_space_ratio__WSR__for_business_floor_space_by_city_based_industry_sector_by_village__m²_worker" display="T8 - Work space ratio (WSR) for business floor space by city-based industry sector by village (m²/worker)"/>
    <hyperlink ref="A11" location="Table_9.1__FES2017_Work_space_ratio__WSR__for_business_floor_space_by_space_use_division_by_village__m²_worker" display="T9 - Work space ratio (WSR) for business floor space by space use division by village (m²/worker)"/>
    <hyperlink ref="A12" location="Table_10.1__FES2017_Employment__floor_area_and_work_space_ratio__WSR__for_partitioned_and_open_plan_office_space_use_by_village" display="T10 - Employment, floor area and work space ratio (WSR) for partitioned and open-plan office space use by village"/>
    <hyperlink ref="A13" location="Table_11.1__FES2017_Average_workers_per_business_by_city_based_industry_sector_by_village" display="T11 - Average workers per business by city-based industry sector by village"/>
    <hyperlink ref="A14" location="Table_12.1__FES2017_Internal_floor_area_per_business_establishment_by_city_based_industry_sector_by_village" display="T12 - Internal floor area per business establishment by city-based industry sector by village"/>
    <hyperlink ref="A16" location="Table_14A.1__FES2017_Summary_of_business_size__by_employment__by_village" display="T14A - Summary of business size (by employment) by village"/>
    <hyperlink ref="A18" location="Table_14C.1.1__FES2007_Employment_in_very_small_businesses__1_4_workers__by_city_based_industry_by_village" display="T14C - Employment by business size (by employment) by village"/>
    <hyperlink ref="A19" location="Table_14D.1.1__FES2007_Internal_floor_area_in_very_small_businesses__1_4_workers__by_city_based_industry_by_village__m²" display="T14D - Internal floor area by business size (by employment) by village"/>
    <hyperlink ref="A20" location="Table_14E.1.1__FES2007_Work_space_ratio__WSR__for_very_small_businesses__1_4_workers__by_city_based_industry_by_village__m²_worker" display="T14E - Work space ratio (WSR) by business size (by employment) by village"/>
    <hyperlink ref="A24" location="Table_1.1__FES2017_Key_totals_by_village" display="Table 1.1  FES2017 Key totals by village"/>
    <hyperlink ref="A25" location="Table_1.2__FES2012_Key_totals_by_village" display="Table 1.2  FES2012 Key totals by village"/>
    <hyperlink ref="A26" location="Table_1.3__FES2007_Key_totals_by_village" display="Table 1.3  FES2007 Key totals by village"/>
    <hyperlink ref="A27" location="Table_1.4__FES2012_FES2017_Change_in_key_totals_by_village" display="Table 1.4  FES2012-FES2017 Change in key totals by village"/>
    <hyperlink ref="A28" location="Table_1.5__FES2007_FES2012_Change_in_key_totals_by_village" display="Table 1.5  FES2007-FES2012 Change in key totals by village"/>
    <hyperlink ref="A29" location="Table_1.6__FES2007_FES2017_Change_in_key_totals_by_village" display="Table 1.6  FES2007-FES2017 Change in key totals by village"/>
    <hyperlink ref="A30" location="Table_1.7__FES2012_FES2017_Proportional_change_in_key_totals_by_village" display="Table 1.7  FES2012-FES2017 Proportional change in key totals by village"/>
    <hyperlink ref="A31" location="Table_1.8__FES2007_FES2012_Proportional_change_in_key_totals_by_village" display="Table 1.8  FES2007-FES2012 Proportional change in key totals by village"/>
    <hyperlink ref="A32" location="Table_1.9__FES2007_FES2017_Proportional_change_in_key_totals_by_village" display="Table 1.9  FES2007-FES2017 Proportional change in key totals by village"/>
    <hyperlink ref="A35" location="Table_3.1__FES2017_Total_business_establishments_by_city_based_industry_sector_by_village" display="Table 3.1  FES2017 Total business establishments by city-based industry sector by village"/>
    <hyperlink ref="A36" location="Table_3.2__FES2012_Total_business_establishments_by_city_based_industry_sector_by_village" display="Table 3.2  FES2012 Total business establishments by city-based industry sector by village"/>
    <hyperlink ref="A37" location="Table_3.3__FES2007_Total_business_establishments_by_city_based_industry_sector_by_village" display="Table 3.3  FES2007 Total business establishments by city-based industry sector by village"/>
    <hyperlink ref="A38" location="Table_3.4__FES2012_FES2017_Change_in_total_business_establishments_by_city_based_industry_sector_by_village" display="Table 3.4  FES2012-FES2017 Change in total business establishments by city-based industry sector by village"/>
    <hyperlink ref="A39" location="Table_3.5__FES2007_FES2012_Change_in_total_business_establishments_by_city_based_industry_sector_by_village" display="Table 3.5  FES2007-FES2012 Change in total business establishments by city-based industry sector by village"/>
    <hyperlink ref="A40" location="Table_3.6__FES2017_Proportion_of_business_establishments_by_city_based_industry_sector_by_village" display="Table 3.6  FES2017 Proportion of business establishments by city-based industry sector by village"/>
    <hyperlink ref="A41" location="Table_3.7__FES2012_Proportion_of_business_establishments_by_city_based_industry_sector_by_village" display="Table 3.7  FES2012 Proportion of business establishments by city-based industry sector by village"/>
    <hyperlink ref="A42" location="Table_3.8__FES2007_Proportion_of_business_establishments_by_city_based_industry_sector_by_village" display="Table 3.8  FES2007 Proportion of business establishments by city-based industry sector by village"/>
    <hyperlink ref="A43" location="Table_3.9__FES2012_FES2017_Proportional_change_in_total_business_establishments_by_city_based_industry_sector_by_village" display="Table 3.9  FES2012-FES2017 Proportional change in total business establishments by city-based industry sector by village"/>
    <hyperlink ref="A44" location="Table_3.10__FES2007_FES2012_Proportional_change_in_total_business_establishments_by_city_based_industry_sector_by_village" display="Table 3.10  FES2007-FES2012 Proportional change in total business establishments by city-based industry sector by village"/>
    <hyperlink ref="A45" location="Table_3.11__FES2017_Proportion_of_business_establishments_by_village_by_city_based_industry_sector" display="Table 3.11  FES2017 Proportion of business establishments by village by city-based industry sector"/>
    <hyperlink ref="A46" location="Table_3.12__FES2012_Proportion_of_business_establishments_by_village_by_city_based_industry_sector" display="Table 3.12  FES2012 Proportion of business establishments by village by city-based industry sector"/>
    <hyperlink ref="A47" location="Table_3.13__FES2007_Proportion_of_business_establishments_by_village_by_city_based_industry_sector" display="Table 3.13  FES2007 Proportion of business establishments by village by city-based industry sector"/>
    <hyperlink ref="A48" location="Table_3.14__FES2007_FES2017_Change_in_total_business_establishments_by_city_based_industry_sector_by_village" display="Table 3.14  FES2007-FES2017 Change in total business establishments by city-based industry sector by village"/>
    <hyperlink ref="A49" location="Table_3.15__FES2007_FES2017_Proportional_change_in_total_business_establishments_by_city_based_industry_sector_by_village" display="Table 3.15  FES2007-FES2017 Proportional change in total business establishments by city-based industry sector by village"/>
    <hyperlink ref="A52" location="Table_4.1__FES2017_Total_employment_by_city_based_industry_sector_by_village" display="Table 4.1  FES2017 Total employment by city-based industry sector by village"/>
    <hyperlink ref="A53" location="Table_4.2__FES2012_Total_employment_by_city_based_industry_sector_by_village" display="Table 4.2  FES2012 Total employment by city-based industry sector by village"/>
    <hyperlink ref="A54" location="Table_4.3__FES2007_Total_employment_by_city_based_industry_sector_by_village" display="Table 4.3  FES2007 Total employment by city-based industry sector by village"/>
    <hyperlink ref="A55" location="Table_4.4__FES2012_FES2017_Change_in_total_employment_by_city_based_industry_sector_by_village" display="Table 4.4  FES2012-FES2017 Change in total employment by city-based industry sector by village"/>
    <hyperlink ref="A56" location="Table_4.5__FES2007_FES2012_Change_in_total_employment_by_city_based_industry_sector_by_village" display="Table 4.5  FES2007-FES2012 Change in total employment by city-based industry sector by village"/>
    <hyperlink ref="A57" location="Table_4.6__FES2017_Proportion_employment_by_city_based_industry_sector_by_village" display="Table 4.6  FES2017 Proportion employment by city-based industry sector by village"/>
    <hyperlink ref="A58" location="Table_4.7__FES2012_Proportion_employment_by_city_based_industry_sector_by_village" display="Table 4.7  FES2012 Proportion employment by city-based industry sector by village"/>
    <hyperlink ref="A59" location="Table_4.8__FES2007_Proportion_employment_by_city_based_industry_sector_by_village" display="Table 4.8  FES2007 Proportion employment by city-based industry sector by village"/>
    <hyperlink ref="A60" location="Table_4.9__FES2012_FES2017_Proportional_Change_in_Total_employment_by_city_based_industry_sector_by_village" display="Table 4.9  FES2012-FES2017 Proportional Change in Total employment by city-based industry sector by village"/>
    <hyperlink ref="A61" location="Table_4.10__FES2007_FES2012_Proportional_Change_in_Total_employment_by_city_based_industry_sector_by_village" display="Table 4.10  FES2007-FES2012 Proportional Change in Total employment by city-based industry sector by village"/>
    <hyperlink ref="A62" location="Table_4.11__FES2017_Proportion_employment_by_village_by_city_based_industry_sector" display="Table 4.11  FES2017 Proportion employment by village by city-based industry sector"/>
    <hyperlink ref="A63" location="Table_4.12__FES2012_Proportion_employment_by_village_by_city_based_industry_sector" display="Table 4.12  FES2012 Proportion employment by village by city-based industry sector"/>
    <hyperlink ref="A64" location="Table_4.13__FES2007_Proportion_employment_by_village_by_city_based_industry_sector" display="Table 4.13  FES2007 Proportion employment by village by city-based industry sector"/>
    <hyperlink ref="A65" location="Table_4.14__FES2007_FES2017_Change_in_Total_employment_by_city_based_industry_sector_by_village" display="Table 4.14  FES2007-FES2017 Change in Total employment by city-based industry sector by village"/>
    <hyperlink ref="A66" location="Table_4.15__FES2007_FES2017_Proportional_Change_in_Total_employment_by_city_based_industry_sector_by_village" display="Table 4.15  FES2007-FES2017 Proportional Change in Total employment by city-based industry sector by village"/>
    <hyperlink ref="A69" location="Table_5.1__FES2017_Total_internal_floor_area__m²__by_city_based_industry_sector_by_village" display="Table 5.1  FES2017 Total internal floor area (m²) by city-based industry sector by village"/>
    <hyperlink ref="A70" location="Table_5.2__FES2012_Total_internal_floor_area__m²__by_city_based_industry_sector_by_village" display="Table 5.2  FES2012 Total internal floor area (m²) by city-based industry sector by village"/>
    <hyperlink ref="A71" location="Table_5.3__FES2007_Total_internal_floor_area__m²__by_city_based_industry_sector_by_village" display="Table 5.3  FES2007 Total internal floor area (m²) by city-based industry sector by village"/>
    <hyperlink ref="A72" location="Table_5.4__FES2012_FES2017_Change_in_total_internal_floor_area__m²__by_city_based_industry_sector_by_village" display="Table 5.4  FES2012-FES2017 Change in total internal floor area (m²) by city-based industry sector by village"/>
    <hyperlink ref="A73" location="Table_5.5__FES2007_FES2012_Change_in_total_internal_floor_area__m²__by_city_based_industry_sector_by_village" display="Table 5.5  FES2007-FES2012 Change in total internal floor area (m²) by city-based industry sector by village"/>
    <hyperlink ref="A74" location="Table_5.6__FES2017_Proportion_of_internal_floor_area_by_city_based_industry_sector_by_village" display="Table 5.6  FES2017 Proportion of internal floor area by city-based industry sector by village"/>
    <hyperlink ref="A75" location="Table_5.7__FES2012_Proportion_of_internal_floor_area_by_city_based_industry_sector_by_village" display="Table 5.7  FES2012 Proportion of internal floor area by city-based industry sector by village"/>
    <hyperlink ref="A76" location="Table_5.8__FES2007_Proportion_of_internal_floor_area_by_city_based_industry_sector_by_village" display="Table 5.8  FES2007 Proportion of internal floor area by city-based industry sector by village"/>
    <hyperlink ref="A77" location="Table_5.9__FES2012_FES2017_Proportional_change_in_total_internal_floor_area_by_city_based_industry_sector_by_village" display="Table 5.9  FES2012-FES2017 Proportional change in total internal floor area by city-based industry sector by village"/>
    <hyperlink ref="A78" location="Table_5.10__FES2007_FES2012_Proportional_change_in_total_internal_floor_area_by_city_based_industry_sector_by_village" display="Table 5.10  FES2007-FES2012 Proportional change in total internal floor area by city-based industry sector by village"/>
    <hyperlink ref="A79" location="Table_5.11__FES2017_Proportion_of_internal_floor_area_by_village_by_city_based_industry_sector" display="Table 5.11  FES2017 Proportion of internal floor area by village by city-based industry sector"/>
    <hyperlink ref="A80" location="Table_5.12__FES2012_Proportion_of_internal_floor_area_by_village_by_city_based_industry_sector" display="Table 5.12  FES2012 Proportion of internal floor area by village by city-based industry sector"/>
    <hyperlink ref="A81" location="Table_5.13__FES2007_Proportion_of_internal_floor_area_by_village_by_city_based_industry_sector" display="Table 5.13  FES2007 Proportion of internal floor area by village by city-based industry sector"/>
    <hyperlink ref="A82" location="Table_5.14__FES2007_FES2017_Change_in_total_internal_floor_area__m²__by_city_based_industry_sector_by_village" display="Table 5.14  FES2007-FES2017 Change in total internal floor area (m²) by city-based industry sector by village"/>
    <hyperlink ref="A83" location="Table_5.15__FES2007_FES2017_Proportional_change_in_total_internal_floor_area_by_city_based_industry_sector_by_village" display="Table 5.15  FES2007-FES2017 Proportional change in total internal floor area by city-based industry sector by village"/>
    <hyperlink ref="A86" location="Table_6.1__FES2017_Total_employment_by_space_use_division_by_village" display="Table 6.1  FES2017 Total employment by space use division by village"/>
    <hyperlink ref="A87" location="Table_6.2__FES2012_Total_employment_by_space_use_division_by_village" display="Table 6.2  FES2012 Total employment by space use division by village"/>
    <hyperlink ref="A88" location="Table_6.3__FES2007_Total_employment_by_space_use_division_by_village" display="Table 6.3  FES2007 Total employment by space use division by village"/>
    <hyperlink ref="A89" location="Table_6.4__FES2012_FES2017_Change_in_total_employment_by_space_use_division_by_village" display="Table 6.4  FES2012-FES2017 Change in total employment by space use division by village"/>
    <hyperlink ref="A90" location="Table_6.5__FES2007_FES2012_Change_in_total_employment_by_space_use_division_by_village" display="Table 6.5  FES2007-FES2012 Change in total employment by space use division by village"/>
    <hyperlink ref="A91" location="Table_6.6__FES2017_Proportion_of_employment_by_space_use_division_by_village" display="Table 6.6  FES2017 Proportion of employment by space use division by village"/>
    <hyperlink ref="A92" location="Table_6.7__FES2012_Proportion_of_employment_by_space_use_division_by_village" display="Table 6.7  FES2012 Proportion of employment by space use division by village"/>
    <hyperlink ref="A93" location="Table_6.8__FES2007_Proportion_of_employment_by_space_use_division_by_village" display="Table 6.8  FES2007 Proportion of employment by space use division by village"/>
    <hyperlink ref="A95" location="Table_6.10__FES2007_FES2012_Proportional_change_in_total_employment_by_space_use_division_by_village" display="Table 6.10  FES2007-FES2012 Proportional change in total employment by space use division by village"/>
    <hyperlink ref="A96" location="Table_6.11__FES2017_Proportion_employment_by_village_by_space_use_division" display="Table 6.11  FES2017 Proportion employment by village by space use division"/>
    <hyperlink ref="A97" location="Table_6.12__FES2012_Proportion_employment_by_village_by_space_use_division" display="Table 6.12  FES2012 Proportion employment by village by space use division"/>
    <hyperlink ref="A98" location="Table_6.13__FES2007_Proportion_employment_by_village_by_space_use_division" display="Table 6.13  FES2007 Proportion employment by village by space use division"/>
    <hyperlink ref="A99" location="Table_6.14__FES2007_FES2017_Change_in_total_employment_by_space_use_division_by_village" display="Table 6.14  FES2007-FES2017 Change in total employment by space use division by village"/>
    <hyperlink ref="A100" location="Table_6.15__FES2007_FES2017_Proportional_change_in_total_employment_by_space_use_division_by_village" display="Table 6.15  FES2007-FES2017 Proportional change in total employment by space use division by village"/>
    <hyperlink ref="A103" location="Table_7.1__FES2017_Total_internal_floor_area__m²__by_space_use_division_by_village" display="Table 7.1  FES2017 Total internal floor area (m²) by space use division by village"/>
    <hyperlink ref="A104" location="Table_7.2__FES2012_Total_internal_floor_area__m²__by_space_use_division_by_village" display="Table 7.2  FES2012 Total internal floor area (m²) by space use division by village"/>
    <hyperlink ref="A105" location="Table_7.3__FES2007_Total_internal_floor_area__m²__by_space_use_division_by_village" display="Table 7.3  FES2007 Total internal floor area (m²) by space use division by village"/>
    <hyperlink ref="A106" location="Table_7.4__FES2012_FES2017_Change_in_total_internal_floor_area__m²__by_space_use_division_by_village" display="Table 7.4  FES2012-FES2017 Change in total internal floor area (m²) by space use division by village"/>
    <hyperlink ref="A107" location="Table_7.5__FES2007_FES2012_Change_in_total_internal_floor_area__m²__by_space_use_division_by_village" display="Table 7.5  FES2007-FES2012 Change in total internal floor area (m²) by space use division by village"/>
    <hyperlink ref="A108" location="Table_7.6__FES2017_Proportion_of_total_internal_floor_area_by_space_use_division_by_village" display="Table 7.6  FES2017 Proportion of total internal floor area by space use division by village"/>
    <hyperlink ref="A109" location="Table_7.7__FES2012_Proportion_of_total_internal_floor_area_by_space_use_division_by_village" display="Table 7.7  FES2012 Proportion of total internal floor area by space use division by village"/>
    <hyperlink ref="A110" location="Table_7.8__FES2007_Proportion_of_total_internal_floor_area_by_space_use_division_by_village" display="Table 7.8  FES2007 Proportion of total internal floor area by space use division by village"/>
    <hyperlink ref="A111" location="Table_7.9__FES2012_FES2017_Proportional_change_in_total_internal_floor_area_by_space_use_division_by_village" display="Table 7.9  FES2012-FES2017 Proportional change in total internal floor area by space use division by village"/>
    <hyperlink ref="A94" location="Table_6.9__FES2012_FES2017_Proportional_change_in_total_employment_by_space_use_division_by_village" display="Tablr 6.9  FES2012-FES2017 Proportional change in total employment by space use division by village"/>
    <hyperlink ref="A112" location="Table_7.10__FES2007_FES2012_Proportional_change_in_total_internal_floor_area_by_space_use_division_by_village" display="Table 7.10  FES2007-FES2012 Proportional change in total internal floor area by space use division by village"/>
    <hyperlink ref="A113" location="Table_7.11__FES2017_Proportion_of_total_internal_floor_area_by_village_by_space_use_division" display="Table 7.11  FES2017 Proportion of total internal floor area by village by space use division"/>
    <hyperlink ref="A114" location="Table_7.12__FES2012_Proportion_of_total_internal_floor_area_by_village_by_space_use_division" display="Table 7.12  FES2012 Proportion of total internal floor area by village by space use division"/>
    <hyperlink ref="A115" location="Table_7.13__FES2007_Proportion_of_total_internal_floor_area_by_village_by_space_use_division" display="Table 7.13  FES2007 Proportion of total internal floor area by village by space use division"/>
    <hyperlink ref="A116" location="Table_7.14__FES2007_FES2017_Change_in_total_internal_floor_area__m²__by_space_use_division_by_village" display="Table 7.14  FES2007-FES2017 Change in total internal floor area (m²) by space use division by village"/>
    <hyperlink ref="A117" location="Table_7.15__FES2007_FES2017_Proportional_change_in_total_internal_floor_area_by_space_use_division_by_village" display="Table 7.15  FES2007-FES2017 Proportional change in total internal floor area by space use division by village"/>
    <hyperlink ref="A120" location="Table_8.1__FES2017_Work_space_ratio__WSR__for_business_floor_space_by_city_based_industry_sector_by_village__m²_worker" display="Table 8.1  FES2017 Work space ratio (WSR) for business floor space by city-based industry sector by village (m²/worker)"/>
    <hyperlink ref="A121" location="Table_8.2__FES2012_Work_space_ratio__WSR__for_business_floor_space_by_city_based_industry_sector_by_village__m²_worker" display="Table 8.2  FES2012 Work space ratio (WSR) for business floor space by city-based industry sector by village (m²/worker)"/>
    <hyperlink ref="A122" location="Table_8.3__FES2007_Work_space_ratio__WSR__for_business_floor_space_by_city_based_industry_sector_by_village__m²_worker" display="Table 8.3  FES2007 Work space ratio (WSR) for business floor space by city-based industry sector by village (m²/worker)"/>
    <hyperlink ref="A123" location="Table_8.4__FES2012_FES2017_Change_in_work_space_ratio__WSR__for_business_floor_space_by_city_based_industry_sector_by_village__m²_worker" display="Table 8.4  FES2012-FES2017 Change in work space ratio (WSR) for business floor space by city-based industry sector by village (m²/worker)"/>
    <hyperlink ref="A124" location="Table_8.5__FES2007_FES2012_Change_in_work_space_ratio__WSR__for_business_floor_space_by_city_based_industry_sector_by_village__m²_worker" display="Table 8.5  FES2007-FES2012 Change in work space ratio (WSR) for business floor space by city-based industry sector by village (m²/worker)"/>
    <hyperlink ref="A125" location="Table_8.6__FES2007_FES2017_Change_in_work_space_ratio__WSR__for_business_floor_space_by_city_based_industry_sector_by_village__m²_worker" display="Table 8.6  FES2007-FES2017 Change in work space ratio (WSR) for business floor space by city-based industry sector by village (m²/worker)"/>
    <hyperlink ref="A126" location="Table_8.7__FES2012_FES2017_Proportional_change_in_work_space_ratio__WSR__for_business_floor_space_by_city_based_industry_sector_by_village__m²_worker" display="Table 8.7  FES2012-FES2017 Proportional change in work space ratio (WSR) for business floor space by city-based industry sector by village (m²/worker)"/>
    <hyperlink ref="A127" location="Table_8.8__FES2007_FES2012_Proportional_change_in_work_space_ratio__WSR__for_business_floor_space_by_city_based_industry_sector_by_village__m²_worker" display="Table 8.8  FES2007-FES2012 Proportional change in work space ratio (WSR) for business floor space by city-based industry sector by village (m²/worker)"/>
    <hyperlink ref="A128" location="Table_8.9__FES2007_FES2017_Proportional_change_in_work_space_ratio__WSR__for_business_floor_space_by_city_based_industry_sector_by_village__m²_worker" display="Table 8.9  FES2007-FES2017 Proportional change in work space ratio (WSR) for business floor space by city-based industry sector by village (m²/worker)"/>
    <hyperlink ref="A131" location="Table_9.1__FES2017_Work_space_ratio__WSR__for_business_floor_space_by_space_use_division_by_village__m²_worker" display="Table 9.1  FES2017 Work space ratio (WSR) for business floor space by space use division by village (m²/worker)"/>
    <hyperlink ref="A132" location="Table_9.2__FES2012_Work_space_ratio__WSR__for_business_floor_space_by_space_use_division_by_village__m²_worker" display="Table 9.2  FES2012 Work space ratio (WSR) for business floor space by space use division by village (m²/worker)"/>
    <hyperlink ref="A133" location="Table_9.3__FES2007_Work_space_ratio__WSR__for_business_floor_space_by_space_use_division_by_village__m²_worker" display="Table 9.3  FES2007 Work space ratio (WSR) for business floor space by space use division by village (m²/worker)"/>
    <hyperlink ref="A134" location="Table_9.4__FES2012_FES2017_Change_in_work_space_ratio__WSR__for_business_floor_space_by_space_use_division_by_village__m²_worker" display="Table 9.4  FES2012-FES2017 Change in work space ratio (WSR) for business floor space by space use division by village (m²/worker)"/>
    <hyperlink ref="A135" location="Table_9.5__FES2007_FES2012_Change_in_work_space_ratio__WSR__for_business_floor_space_by_space_use_division_by_village__m²_worker" display="Table 9.5  FES2007-FES2012 Change in work space ratio (WSR) for business floor space by space use division by village (m²/worker)"/>
    <hyperlink ref="A136" location="Table_9.6__FES2007_FES2017_Change_in_work_space_ratio__WSR__for_business_floor_space_by_space_use_division_by_village__m²_worker" display="Table 9.6  FES2007-FES2017 Change in work space ratio (WSR) for business floor space by space use division by village (m²/worker)"/>
    <hyperlink ref="A137" location="Table_9.7__FES2012_FES2017_Proportional_change_in_work_space_ratio__WSR__for_business_floor_space_by_space_use_division_by_village__m²_worker" display="Table 9.7  FES2012-FES2017 Proportional change in work space ratio (WSR) for business floor space by space use division by village (m²/worker)"/>
    <hyperlink ref="A138" location="Table_9.8__FES2007_FES2012_Proportional_change_in_work_space_ratio__WSR__for_business_floor_space_by_space_use_division_by_village__m²_worker" display="Table 9.8  FES2007-FES2012 Proportional change in work space ratio (WSR) for business floor space by space use division by village (m²/worker)"/>
    <hyperlink ref="A139" location="Table_9.9__FES2007_FES2017_Proportional_change_in_work_space_ratio__WSR__for_business_floor_space_by_space_use_division_by_village__m²_worker" display="Table 9.9  FES2007-FES2017 Proportional change in work space ratio (WSR) for business floor space by space use division by village (m²/worker)"/>
    <hyperlink ref="A142" location="Table_10.1__FES2017_Employment__floor_area_and_work_space_ratio__WSR__for_partitioned_and_open_plan_office_space_use_by_village" display="Table 10.1  FES2017 Employment, floor area and work space ratio (WSR) for partitioned and open-plan office space use by village"/>
    <hyperlink ref="A143" location="Table_10.2__FES2012_Employment__floor_area_and_work_space_ratio__WSR__for_partitioned_and_open_plan_office_space_use_by_village" display="Table 10.2  FES2012 Employment, floor area and work space ratio (WSR) for partitioned and open-plan office space use by village"/>
    <hyperlink ref="A144" location="Table_10.3__FES2007_Employment__floor_area_and_work_space_ratio__WSR__for_partitioned_and_open_plan_office_space_use_by_village" display="Table 10.3  FES2007 Employment, floor area and work space ratio (WSR) for partitioned and open-plan office space use by village"/>
    <hyperlink ref="A145" location="Table_10.4__FES2012_FES2017_Change_in_employment__floor_area_and_work_space_ratio__WSR__for_partitioned_and_open_plan_office_space_use_by_village" display="Table 10.4  FES2012-FES2017 Change in employment, floor area and work space ratio (WSR) for partitioned and open-plan office space use by village"/>
    <hyperlink ref="A146" location="Table_10.5__FES2007_FES2012_Change_in_employment__floor_area_and_work_space_ratio__WSR__for_partitioned_and_open_plan_office_space_use_by_village" display="Table 10.5  FES2007-FES2012 Change in employment, floor area and work space ratio (WSR) for partitioned and open-plan office space use by village"/>
    <hyperlink ref="A147" location="Table_10.6__FES2007_FES2017_Change_in_employment__floor_area_and_work_space_ratio__WSR__for_partitioned_and_open_plan_office_space_use_by_village" display="Table 10.6  FES2007-FES2017 Change in employment, floor area and work space ratio (WSR) for partitioned and open-plan office space use by village"/>
    <hyperlink ref="A148" location="Table_10.7__FES2012_FES2017_Proportional_change_in_employment__floor_area_and_work_space_ratio__WSR__for_partitioned_and_open_plan_office_space_use_by_village" display="Table 10.7  FES2012-FES2017 Proportional change in employment, floor area and work space ratio (WSR) for partitioned and open-plan office space use by village"/>
    <hyperlink ref="A149" location="Table_10.8__FES2007_FES2012_Proportional_change_in_employment__floor_area_and_work_space_ratio__WSR__for_partitioned_and_open_plan_office_space_use_by_village" display="Table 10.8  FES2007-FES2012 Proportional change in employment, floor area and work space ratio (WSR) for partitioned and open-plan office space use by village"/>
    <hyperlink ref="A150" location="Table_10.9__FES2007_FES2017_Proportional_change_in_employment__floor_area_and_work_space_ratio__WSR__for_partitioned_and_open_plan_office_space_use_by_village" display="Table 10.9  FES2007-FES2017 Proportional change in employment, floor area and work space ratio (WSR) for partitioned and open-plan office space use by village"/>
    <hyperlink ref="A153" location="Table_11.1__FES2017_Average_workers_per_business_by_city_based_industry_sector_by_village" display="Table 11.1  FES2017 Average workers per business by city-based industry sector by village"/>
    <hyperlink ref="A154" location="Table_11.2__FES2012_Average_workers_per_business_by_city_based_industry_sector_by_village" display="Table 11.2  FES2012 Average workers per business by city-based industry sector by village"/>
    <hyperlink ref="A155" location="Table_11.3__FES2007_Average_workers_per_business_by_city_based_industry_sector_by_village" display="Table 11.3  FES2007 Average workers per business by city-based industry sector by village"/>
    <hyperlink ref="A156" location="Table_11.4__FES2012_FES2017_Change_in_average_workers_per_business_by_city_based_industry_sector_by_village" display="Table 11.4  FES2012-FES2017 Change in average workers per business by city-based industry sector by village"/>
    <hyperlink ref="A157" location="Table_11.5__FES2007_FES2012_Change_in_average_workers_per_business_by_city_based_industry_sector_by_village" display="Table 11.5  FES2007-FES2012 Change in average workers per business by city-based industry sector by village"/>
    <hyperlink ref="A158" location="Table_11.6__FES2007_FES2017_Change_in_average_workers_per_business_by_city_based_industry_sector_by_village" display="Table 11.6  FES2007-FES2017 Change in average workers per business by city-based industry sector by village"/>
    <hyperlink ref="A159" location="Table_11.7__FES2012_FES2017_Proportional_change_in_average_workers_per_business_by_city_based_industry_sector_by_village" display="Table 11.7  FES2012-FES2017 Proportional change in average workers per business by city-based industry sector by village"/>
    <hyperlink ref="A160" location="Table_11.8__FES2007_FES2012_Proportional_change_in_average_workers_per_business_by_city_based_industry_sector_by_village" display="Table 11.8  FES2007-FES2012 Proportional change in average workers per business by city-based industry sector by village"/>
    <hyperlink ref="A161" location="Table_11.9__FES2007_FES2017_Proportional_change_in_average_workers_per_business_by_city_based_industry_sector_by_village" display="Table 11.9  FES2007-FES2017 Proportional change in average workers per business by city-based industry sector by village"/>
    <hyperlink ref="A164" location="Table_12.1__FES2017_Internal_floor_area_per_business_establishment_by_city_based_industry_sector_by_village" display="Table 12.1  FES2017 Internal floor area per business establishment by city-based industry sector by village"/>
    <hyperlink ref="A165" location="Table_12.2__FES2012_Internal_floor_area_per_business_establishment_by_city_based_industry_sector_by_village" display="Table 12.2  FES2012 Internal floor area per business establishment by city-based industry sector by village"/>
    <hyperlink ref="A166" location="Table_12.3__FES2007_Internal_floor_area_per_business_establishment_by_city_based_industry_sector_by_village" display="Table 12.3  FES2007 Internal floor area per business establishment by city-based industry sector by village"/>
    <hyperlink ref="A167" location="Table_12.4__FES2012_FES2017_Change_in_internal_floor_area_per_business_establishment_by_city_based_industry_sector_by_village" display="Table 12.4  FES2012-FES2017 Change in internal floor area per business establishment by city-based industry sector by village"/>
    <hyperlink ref="A168" location="Table_12.5__FES2007_FES2012_Change_in_internal_floor_area_per_business_establishment_by_city_based_industry_sector_by_village" display="Table 12.5  FES2007-FES2012 Change in internal floor area per business establishment by city-based industry sector by village"/>
    <hyperlink ref="A169" location="Table_12.6__FES2007_FES2017_Change_in_internal_floor_area_per_business_establishment_by_city_based_industry_sector_by_village" display="Table 12.6  FES2007-FES2017 Change in internal floor area per business establishment by city-based industry sector by village"/>
    <hyperlink ref="A170" location="Table_12.7__FES2012_FES2017_Proportional_change_in_internal_floor_area_per_business_establishment_by_city_based_industry_sector_by_village" display="Table 12.7  FES2012-FES2017 Proportional change in internal floor area per business establishment by city-based industry sector by village"/>
    <hyperlink ref="A171" location="Table_12.8__FES2007_FES2012_Proportional_change_in_internal_floor_area_per_business_establishment_by_city_based_industry_sector_by_village" display="Table 12.8  FES2007-FES2012 Proportional change in internal floor area per business establishment by city-based industry sector by village"/>
    <hyperlink ref="A172" location="Table_12.9__FES2007_FES2017_Proportional_change_in_internal_floor_area_per_business_establishment_by_city_based_industry_sector_by_village" display="Table 12.9  FES2007-FES2017 Proportional change in internal floor area per business establishment by city-based industry sector by village"/>
    <hyperlink ref="A175" location="Table_14A.1__FES2017_Summary_of_business_size__by_employment__by_village" display="Table 14A.1  FES2017 Summary of business size (by employment) by village"/>
    <hyperlink ref="A176" location="Table_14A.2__FES2012_Summary_of_business_size__by_employment__by_village" display="Table 14A.2  FES2012 Summary of business size (by employment) by village"/>
    <hyperlink ref="A177" location="Table_14A.3__FES2007_Summary_of_business_size__by_employment__by_village" display="Table 14A.3  FES2007 Summary of business size (by employment) by village"/>
    <hyperlink ref="A178" location="Table_14A.4__FES2012_FES2017_Summary_of_change_in_business_size__by_employment__by_village" display="Table 14A.4  FES2012-FES2017 Summary of change in business size (by employment) by village"/>
    <hyperlink ref="A179" location="Table_14A.5__FES2007_FES2012_Summary_of_change_in_business_size__by_employment__by_village" display="Table 14A.5  FES2007-FES2012 Summary of change in business size (by employment) by village"/>
    <hyperlink ref="A180" location="Table_14A.6__FES2007_FES2017_Summary_of_change_in_business_size__by_employment__by_village" display="Table 14A.6  FES2007-FES2017 Summary of change in business size (by employment) by village"/>
    <hyperlink ref="A181" location="Table_14A.7__FES2012_FES2017_Summary_of_proportional_change_in_business_size__by_employment__by_village" display="Table 14A.7  FES2012-FES2017 Summary of proportional change in business size (by employment) by village"/>
    <hyperlink ref="A182" location="Table_14A.8__FES2007_FES2012_Summary_of_proportional_change_in_business_size__by_employment__by_village" display="Table 14A.8  FES2007-FES2012 Summary of proportional change in business size (by employment) by village"/>
    <hyperlink ref="A183" location="Table_14A.9__FES2007_FES2017_Summary_of_proportional_change_in_business_size__by_employment__by_village" display="Table 14A.9  FES2007-FES2017 Summary of proportional change in business size (by employment) by village"/>
    <hyperlink ref="A184" location="Table_14A.10__FES2017_Summary_of_proportion_by_business_size__by_employment__by_village" display="Table 14A.10  FES2017 Summary of proportion by business size (by employment) by village"/>
    <hyperlink ref="A185" location="Table_14A.11__FES2012_Summary_of_proportion_by_business_size__by_employment__by_village" display="Table 14A.11  FES2012 Summary of proportion by business size (by employment) by village"/>
    <hyperlink ref="A186" location="Table_14A.12__FES2007_Summary_of_proportion_by_business_size__by_employment__by_village" display="Table 14A.12  FES2007 Summary of proportion by business size (by employment) by village"/>
    <hyperlink ref="A187" location="Table_14A.13__FES2017_Summary_of_proportion_by_village_by_business_size__by_employment" display="Table 14A.13  FES2017 Summary of proportion by village by business size (by employment)"/>
    <hyperlink ref="A188" location="Table_14A.14__FES2012_Summary_of_proportion_by_village_by_business_size__by_employment" display="Table 14A.14  FES2012 Summary of proportion by village by business size (by employment)"/>
    <hyperlink ref="A189" location="Table_14A.15__FES2007_Summary_of_proportion_by_village_by_business_size__by_employment" display="Table 14A.15  FES2007 Summary of proportion by village by business size (by employment)"/>
    <hyperlink ref="A192" location="Table_14B.1.1__FES2007_Business_count_for_very_small_businesses__1_4_workers__by_city_based_industry_by_village" display="Table 14B.1.1  FES2007 Business count for very-small businesses (1-4 workers) by city-based industry by village"/>
    <hyperlink ref="A193" location="Table_14B.1.2__FES_2007_Business_count_for_small_businesses__5_19_workers__by_city_based_industry_by_village" display="Table 14B.1.2  FES 2007 Business count for small businesses (5-19 workers) by city-based industry by village"/>
    <hyperlink ref="A194" location="Table_14B.1.3__FES2007_Business_count_for_medium__small__businesses__20_99_workers__by_city_based_industry_by_village" display="Table 14B.1.3  FES2007 Business count for medium (small) businesses (20-99 workers) by city-based industry by village"/>
    <hyperlink ref="A195" location="Table_14B.1.4__FES2007_Business_count_for_medium__large__businesses__100_199_workers__by_city_based_industry_by_village" display="Table 14B.1.4  FES2007 Business count for medium (large) businesses (100-199 workers) by city-based industry by village"/>
    <hyperlink ref="A196" location="Table_14B.1.5__FES2007Business_count_for_large_businesses__200_999_workers__by_city_based_industry_by_village" display="Table 14B.1.5  FES2007Business count for large businesses (200-999 workers) by city-based industry by village"/>
    <hyperlink ref="A197" location="Table_14B.1.6__FES2007Business_count_for_very_large_businesses__1_000__workers__by_city_based_industry_by_village" display="Table 14B.1.6  FES2007Business count for very-large businesses (1,000+ workers) by city-based industry by village"/>
    <hyperlink ref="A198" location="Table_14B.2.1__FES2012_Business_count_for_very_small_businesses__1_4_workers__by_city_based_industry_by_village" display="Table 14B.2.1  FES2012 Business count for very-small businesses (1-4 workers) by city-based industry by village"/>
    <hyperlink ref="A199" location="Table_14B.2.2__FES2012_Business_count_for_small_businesses__5_19_workers__by_city_based_industry_by_village" display="Table 14B.2.2  FES2012 Business count for small businesses (5-19 workers) by city-based industry by village"/>
    <hyperlink ref="A200" location="Table_14B.2.3__FES2012_Business_count_for_medium__small__businesses__20_99_workers__by_city_based_industry_by_village" display="Table 14B.2.3  FES2012 Business count for medium (small) businesses (20-99 workers) by city-based industry by village"/>
    <hyperlink ref="A201" location="Table_14B.2.4__FES2012_Business_count_for_medium__large__businesses__100_199_workers__by_city_based_industry_by_village" display="Table 14B.2.4  FES2012 Business count for medium (large) businesses (100-199 workers) by city-based industry by village"/>
    <hyperlink ref="A202" location="Table_14B.2.5__FES2012_Business_count_for_large_businesses__200_999_workers__by_city_based_industry_by_village" display="Table 14B.2.5  FES2012 Business count for large businesses (200-999 workers) by city-based industry by village"/>
    <hyperlink ref="A203" location="Table_14B.2.6__FES2012_Business_count_for_very_large_businesses__1_000__workers__by_city_based_industry_by_village" display="Table 14B.2.6  FES2012 Business count for very-large businesses (1,000+ workers) by city-based industry by village"/>
    <hyperlink ref="A204" location="Table_14B.3.1__FES2017_Business_count_for_very_small_businesses__1_4_workers__by_city_based_industry_by_village" display="Table 14B.3.1  FES2017 Business count for very-small businesses (1-4 workers) by city-based industry by village"/>
    <hyperlink ref="A205" location="Table_14B.3.2__FES2017_Business_count_for_small_businesses__5_19_workers__by_city_based_industry_by_village" display="Table 14B.3.2  FES2017 Business count for small businesses (5-19 workers) by city-based industry by village"/>
    <hyperlink ref="A206" location="Table_14B.3.3__FES2017_Business_count_for_medium__small__businesses__20_99_workers__by_city_based_industry_by_village" display="Table 14B.3.3  FES2017 Business count for medium (small) businesses (20-99 workers) by city-based industry by village"/>
    <hyperlink ref="A207" location="Table_14B.3.4__FES2017_Business_count_for_medium__large__businesses__100_199_workers__by_city_based_industry_by_village" display="Table 14B.3.4  FES2017 Business count for medium (large) businesses (100-199 workers) by city-based industry by village"/>
    <hyperlink ref="A208" location="Table_14B.3.5__FES2017_Business_count_for_large_businesses__200_999_workers__by_city_based_industry_by_village" display="Table 14B.3.5  FES2017 Business count for large businesses (200-999 workers) by city-based industry by village"/>
    <hyperlink ref="A209" location="Table_14B.3.6__FES2017_Business_count_for_very_large_businesses__1_000__workers__by_city_based_industry_by_village" display="Table 14B.3.6  FES2017 Business count for very-large businesses (1,000+ workers) by city-based industry by village"/>
    <hyperlink ref="A212" location="Table_14C.1.1__FES2007_Employment_in_very_small_businesses__1_4_workers__by_city_based_industry_by_village" display="Table 14C.1.1  FES2007 Employment in very-small businesses (1-4 workers) by city-based industry by village"/>
    <hyperlink ref="A213" location="Table_14C.1.2__FES2007_Employment_in_small_businesses__5_19_workers__by_city_based_industry_by_village" display="Table 14C.1.2  FES2007 Employment in small businesses (5-19 workers) by city-based industry by village"/>
    <hyperlink ref="A214" location="Table_14C.1.3__FES2007_Employment_in_medium__small__businesses__20_99_workers__by_city_based_industry_by_village" display="Table 14C.1.3  FES2007 Employment in medium (small) businesses (20-99 workers) by city-based industry by village"/>
    <hyperlink ref="A215" location="Table_14C.1.4__FES2007_Employment_in_medium__large__businesses__100_199_workers__by_city_based_industry_by_village" display="Table 14C.1.4  FES2007 Employment in medium (large) businesses (100-199 workers) by city-based industry by village"/>
    <hyperlink ref="A216" location="Table_14C.1.5__FES2007_Employment_in_large_businesses__200_999_workers__by_city_based_industry_by_village" display="Table 14C.1.5  FES2007 Employment in large businesses (200-999 workers) by city-based industry by village"/>
    <hyperlink ref="A217" location="Table_14C.1.6__FES2007_Employment_in_very_lerge_businesses__1_000__workers__by_city_based_industry_by_village" display="Table 14C.1.6  FES2007 Employment in very-lerge businesses (1,000+ workers) by city-based industry by village"/>
    <hyperlink ref="A218" location="Table_14C.2.1__FES2012_Employment_in_very_small_businesses__1_4_workers__by_city_based_industry_by_village" display="Table 14C.2.1  FES2012 Employment in very-small businesses (1-4 workers) by city-based industry by village"/>
    <hyperlink ref="A219" location="Table_14C.2.2__FES2012_Employment_in_small_businesses__5_19_workers__by_city_based_industry_by_village" display="Table 14C.2.2  FES2012 Employment in small businesses (5-19 workers) by city-based industry by village"/>
    <hyperlink ref="A220" location="Table_14C.2.3__FES2012_Employment_in_medium__small__businesses__20_99_workers__by_city_based_industry_by_village" display="Table 14C.2.3  FES2012 Employment in medium (small) businesses (20-99 workers) by city-based industry by village"/>
    <hyperlink ref="A221" location="Table_14C.2.4__FES2012_Employment_in_medium__large__businesses__100_199_workers__by_city_based_industry_by_village" display="Table 14C.2.4  FES2012 Employment in medium (large) businesses (100-199 workers) by city-based industry by village"/>
    <hyperlink ref="A222" location="Table_14C.2.5__FES2012_Employment_in_large_businesses__200_999_workers__by_city_based_industry_by_village" display="Table 14C.2.5  FES2012 Employment in large businesses (200-999 workers) by city-based industry by village"/>
    <hyperlink ref="A223" location="Table_14C.2.6__FES2012_Employment_in_very_lerge_businesses__1_000__workers__by_city_based_industry_by_village" display="Table 14C.2.6  FES2012 Employment in very-lerge businesses (1,000+ workers) by city-based industry by village"/>
    <hyperlink ref="A224" location="Table_14C.3.1__FES2017_Employment_in_very_small_businesses__1_4_workers__by_city_based_industry_by_village" display="Table 14C.3.1  FES2017 Employment in very-small businesses (1-4 workers) by city-based industry by village"/>
    <hyperlink ref="A225" location="Table_14C.3.2__FES2017_Employment_in_small_businesses__5_19_workers__by_city_based_industry_by_village" display="Table 14C.3.2  FES2017 Employment in small businesses (5-19 workers) by city-based industry by village"/>
    <hyperlink ref="A226" location="Table_14C.3.3__FES2017_Employment_in_medium__small__businesses__20_99_workers__by_city_based_industry_by_village" display="Table 14C.3.3  FES2017 Employment in medium (small) businesses (20-99 workers) by city-based industry by village"/>
    <hyperlink ref="A227" location="Table_14C.3.4__FES2017_Employment_in_medium__large__businesses__100_199_workers__by_city_based_industry_by_village" display="Table 14C.3.4  FES2017 Employment in medium (large) businesses (100-199 workers) by city-based industry by village"/>
    <hyperlink ref="A228" location="Table_14C.3.5__FES2017_Employment_in_large_businesses__200_999_workers__by_city_based_industry_by_village" display="Table 14C.3.5  FES2017 Employment in large businesses (200-999 workers) by city-based industry by village"/>
    <hyperlink ref="A229" location="Table_14C.3.6__FES2017_Employment_in_very_lerge_businesses__1_000__workers__by_city_based_industry_by_village" display="Table 14C.3.6  FES2017 Employment in very-large businesses (1,000+ workers) by city-based industry by village"/>
    <hyperlink ref="A232" location="Table_14D.1.1__FES2007_Internal_floor_area_in_very_small_businesses__1_4_workers__by_city_based_industry_by_village__m²" display="Table 14D.1.1  FES2007 Internal floor area in very-small businesses (1-4 workers) by city-based industry by village (m²)"/>
    <hyperlink ref="A233" location="Table_14D.1.2__FES2007_Internal_floor_area_in_small_businesses__5_19_workers__by_city_based_industry_by_village__m²" display="Table 14D.1.2  FES2007 Internal floor area in small businesses (5-19 workers) by city-based industry by village (m²)"/>
    <hyperlink ref="A234" location="Table_14D.1.3__FES2007_Internal_floor_area_in_medium__small__businesses__20_99_workers__by_city_based_industry_by_village__m²" display="Table 14D.1.3  FES2007 Internal floor area in medium (small) businesses (20-99 workers) by city-based industry by village (m²)"/>
    <hyperlink ref="A235" location="Table_14D.1.4__FES2007_Internal_floor_area_in_medium__large__businesses__100_199_workers__by_city_based_industry_by_village__m²" display="Table 14D.1.4  FES2007 Internal floor area in medium (large) businesses (100-199 workers) by city-based industry by village (m²)"/>
    <hyperlink ref="A236" location="Table_14D.1.4__FES2007_Internal_floor_area_in_medium__large__businesses__100_199_workers__by_city_based_industry_by_village__m²" display="Table 14D.1.5  FES2007 Internal floor area in large businesses (200-999 workers) by city-based industry by village (m²)"/>
    <hyperlink ref="A237" location="Table_14D.1.5__FES2007_Internal_floor_area_in_large_businesses__200_999_workers__by_city_based_industry_by_village__m²" display="Table 14D.1.6  FES2007 Internal floor area in very-large businesses (1,000+ workers) by city-based industry by village (m²)"/>
    <hyperlink ref="A238" location="Table_14D.2.1__FES2012_Internal_floor_area_in_very_small_businesses__1_4_workers__by_city_based_industry_by_village__m²" display="Table 14D.2.1  FES2012 Internal floor area in very-small businesses (1-4 workers) by city-based industry by village (m²)"/>
    <hyperlink ref="A239" location="Table_14D.2.2__FES2012_Internal_floor_area_in_small_businesses__5_19_workers__by_city_based_industry_by_village__m²" display="Table 14D.2.2  FES2012 Internal floor area in small businesses (5-19 workers) by city-based industry by village (m²)"/>
    <hyperlink ref="A240" location="Table_14D.2.3__FES2012_Internal_floor_area_in_medium__small__businesses__20_99_workers__by_city_based_industry_by_village__m²" display="Table 14D.2.3  FES2012 Internal floor area in medium (small) businesses (20-99 workers) by city-based industry by village (m²)"/>
    <hyperlink ref="A241" location="Table_14D.2.4__FES2012_Internal_floor_area_in_medium__large__businesses__100_199_workers__by_city_based_industry_by_village__m²" display="Table 14D.2.4  FES2012 Internal floor area in medium (large) businesses (100-199 workers) by city-based industry by village (m²)"/>
    <hyperlink ref="A242" location="Table_14D.2.5__FES2012_Internal_floor_area_in_large_businesses__200_999_workers__by_city_based_industry_by_village__m²" display="Table 14D.2.5  FES2012 Internal floor area in large businesses (200-999 workers) by city-based industry by village (m²)"/>
    <hyperlink ref="A243" location="Table_14D.2.6__FES2012_Internal_floor_area_in_very_large_businesses__1_000__workers__by_city_based_industry_by_village__m²" display="Table 14D.2.6  FES2012 Internal floor area in very-large businesses (1,000+ workers) by city-based industry by village (m²)"/>
    <hyperlink ref="A244" location="Table_14D.3.1__FES2017_Internal_floor_area_in_very_small_businesses__1_4_workers__by_city_based_industry_by_village__m²" display="Table 14D.3.1  FES2017 Internal floor area in very-small businesses (1-4 workers) by city-based industry by village (m²)"/>
    <hyperlink ref="A245" location="Table_14D.3.2__FES2017_Internal_floor_area_in_small_businesses__5_19_workers__by_city_based_industry_by_village__m²" display="Table 14D.3.2  FES2017 Internal floor area in small businesses (5-19 workers) by city-based industry by village (m²)"/>
    <hyperlink ref="A246" location="Table_14D.3.3__FES2017_Internal_floor_area_in_medium__small__businesses__20_99_workers__by_city_based_industry_by_village__m²" display="Table 14D.3.3  FES2017 Internal floor area in medium (small) businesses (20-99 workers) by city-based industry by village (m²)"/>
    <hyperlink ref="A247" location="Table_14D.3.4__FES2017_Internal_floor_area_in_medium__large__businesses__100_199_workers__by_city_based_industry_by_village__m²" display="Table 14D.3.4  FES2017 Internal floor area in medium (large) businesses (100-199 workers) by city-based industry by village (m²)"/>
    <hyperlink ref="A248" location="Table_14D.3.5__FES2017_Internal_floor_area_in_large_businesses__200_999_workers__by_city_based_industry_by_village__m²" display="Table 14D.3.5  FES2017 Internal floor area in large businesses (200-999 workers) by city-based industry by village (m²)"/>
    <hyperlink ref="A249" location="Table_14D.3.6__FES2017_Internal_floor_area_in_very_large_businesses__1_000__workers__by_city_based_industry_by_village__m²" display="Table 14D.3.6  FES2017 Internal floor area in very-large businesses (1,000+ workers) by city-based industry by village (m²)"/>
    <hyperlink ref="A252" location="Table_14E.1.1__FES2007_Work_space_ratio__WSR__for_very_small_businesses__1_4_workers__by_city_based_industry_by_village__m²_worker" display="Table 14E.1.1  FES2007 Work space ratio (WSR) for very-small businesses (1-4 workers) by city-based industry by village (m²/worker)"/>
    <hyperlink ref="A253" location="Table_14E.1.2__FES2007_Work_space_ratio__WSR__for_small_businesses__5_19_workers__by_city_based_industry_by_village__m²_worker" display="Table 14E.1.2  FES2007 Work space ratio (WSR) for small businesses (5-19 workers) by city-based industry by village (m²/worker)"/>
    <hyperlink ref="A254" location="Table_14E.1.3__FES2007_Work_space_ratio__WSR__for_medium__small__businesses__20_99_workers__by_city_based_industry_by_village__m²_worker" display="Table 14E.1.3  FES2007 Work space ratio (WSR) for medium (small) businesses (20-99 workers) by city-based industry by village (m²/worker)"/>
    <hyperlink ref="A255" location="Table_14E.1.4__FES2007_Work_space_ratio__WSR__for_medium__large__businesses__100_199_workers__by_city_based_industry_by_village__m²_worker" display="Table 14E.1.4  FES2007 Work space ratio (WSR) for medium (large) businesses (100-199 workers) by city-based industry by village (m²/worker)"/>
    <hyperlink ref="A256" location="Table_14E.1.5__FES2007_Work_space_ratio__WSR__for_large_businesses__200_999_workers__by_city_based_industry_by_village__m²_worker" display="Table 14E.1.5  FES2007 Work space ratio (WSR) for large businesses (200-999 workers) by city-based industry by village (m²/worker)"/>
    <hyperlink ref="A257" location="Table_14E.1.6__FES2007_Work_space_ratio__WSR__for_very_large_businesses__1_000__workers__by_city_based_industry_by_village__m²_worker" display="Table 14E.1.6  FES2007 Work space ratio (WSR) for very-large businesses (1,000+ workers) by city-based industry by village (m²/worker)"/>
    <hyperlink ref="A258" location="Table_14E.2.1__FES2012_Work_space_ratio__WSR__for_very_small_businesses__1_4_workers__by_city_based_industry_by_village__m²_worker" display="Table 14E.2.1  FES2012 Work space ratio (WSR) for very-small businesses (1-4 workers) by city-based industry by village (m²/worker)"/>
    <hyperlink ref="A259" location="Table_14E.2.2__FES2012_Work_space_ratio__WSR__for_small_businesses__5_19_workers__by_city_based_industry_by_village__m²_worker" display="Table 14E.2.2  FES2012 Work space ratio (WSR) for small businesses (5-19 workers) by city-based industry by village (m²/worker)"/>
    <hyperlink ref="A260" location="Table_14E.2.3__FES2012_Work_space_ratio__WSR__for_medium__small__businesses__20_99_workers__by_city_based_industry_by_village__m²_worker" display="Table 14E.2.3  FES2012 Work space ratio (WSR) for medium (small) businesses (20-99 workers) by city-based industry by village (m²/worker)"/>
    <hyperlink ref="A261" location="Table_14E.2.4__FES2012_Work_space_ratio__WSR__for_medium__large__businesses__100_199_workers__by_city_based_industry_by_village__m²_worker" display="Table 14E.2.4  FES2012 Work space ratio (WSR) for medium (large) businesses (100-199 workers) by city-based industry by village (m²/worker)"/>
    <hyperlink ref="A262" location="Table_14E.2.5__FES2012_Work_space_ratio__WSR__for_large_businesses__200_999_workers__by_city_based_industry_by_village__m²_worker" display="Table 14E.2.5  FES2012 Work space ratio (WSR) for large businesses (200-999 workers) by city-based industry by village (m²/worker)"/>
    <hyperlink ref="A263" location="Table_14E.2.6__FES2012_Work_space_ratio__WSR__for_very_large_businesses__1_000__workers__by_city_based_industry_by_village__m²_worker" display="Table 14E.2.6  FES2012 Work space ratio (WSR) for very-large businesses (1,000+ workers) by city-based industry by village (m²/worker)"/>
    <hyperlink ref="A264" location="Table_14E.3.1__FES2017_Work_space_ratio__WSR__for_very_small_businesses__1_4_workers__by_city_based_industry_by_village__m²_worker" display="Table 14E.3.1  FES2017 Work space ratio (WSR) for very-small businesses (1-4 workers) by city-based industry by village (m²/worker)"/>
    <hyperlink ref="A265" location="Table_14E.3.2__FES2017_Work_space_ratio__WSR__for_small_businesses__5_19_workers__by_city_based_industry_by_village__m²_worker" display="Table 14E.3.2  FES2017 Work space ratio (WSR) for small businesses (5-19 workers) by city-based industry by village (m²/worker)"/>
    <hyperlink ref="A266" location="Table_14E.3.3__FES2017_Work_space_ratio__WSR__for_medium__small__businesses__20_99_workers__by_city_based_industry_by_village__m²_worker" display="Table 14E.3.3  FES2017 Work space ratio (WSR) for medium (small) businesses (20-99 workers) by city-based industry by village (m²/worker)"/>
    <hyperlink ref="A267" location="Table_14E.3.4__FES2017_Work_space_ratio__WSR__for_medium__large__businesses__100_199_workers__by_city_based_industry_by_village__m²_worker" display="Table 14E.3.4  FES2017 Work space ratio (WSR) for medium (large) businesses (100-199 workers) by city-based industry by village (m²/worker)"/>
    <hyperlink ref="A268" location="Table_14E.3.5__FES2017_Work_space_ratio__WSR__for_large_businesses__200_999_workers__by_city_based_industry_by_village__m²_worker" display="Table 14E.3.5  FES2017 Work space ratio (WSR) for large businesses (200-999 workers) by city-based industry by village (m²/worker)"/>
    <hyperlink ref="A269" location="Table_14E.3.6__FES2017_Work_space_ratio__WSR__for_very_large_businesses__1_000__workers__by_city_based_industry_by_village__m²_worker" display="Table 14E.3.6  FES2017 Work space ratio (WSR) for very-large businesses (1,000+ workers) by city-based industry by village (m²/worker)"/>
    <hyperlink ref="A17" location="Table_14B.1.1__FES2007_Business_count_for_very_small_businesses__1_4_workers__by_city_based_industry_by_village" display="T14B - Business count by business size (by employment) by village"/>
  </hyperlinks>
  <pageMargins left="0.70866141732283472" right="0.70866141732283472" top="0.55118110236220474" bottom="0.35433070866141736" header="0.31496062992125984" footer="0.31496062992125984"/>
  <pageSetup paperSize="9" fitToHeight="15" orientation="landscape" r:id="rId1"/>
  <headerFooter>
    <oddFooter>&amp;L&amp;D&amp;CPage &amp;P of &amp;N&amp;R&amp;F</oddFooter>
  </headerFooter>
  <rowBreaks count="12" manualBreakCount="12">
    <brk id="21" man="1"/>
    <brk id="50" man="1"/>
    <brk id="67" man="1"/>
    <brk id="84" man="1"/>
    <brk id="101" man="1"/>
    <brk id="129" man="1"/>
    <brk id="151" man="1"/>
    <brk id="173" man="1"/>
    <brk id="190" man="1"/>
    <brk id="210" man="1"/>
    <brk id="230" man="1"/>
    <brk id="25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AM127"/>
  <sheetViews>
    <sheetView zoomScale="80" zoomScaleNormal="80" workbookViewId="0">
      <selection activeCell="C29" sqref="C29"/>
    </sheetView>
  </sheetViews>
  <sheetFormatPr defaultColWidth="9.140625" defaultRowHeight="14.25"/>
  <cols>
    <col min="1" max="1" width="2.85546875" style="4" customWidth="1"/>
    <col min="2" max="2" width="27.140625" style="96" customWidth="1"/>
    <col min="3" max="13" width="11.42578125" style="3" customWidth="1"/>
    <col min="14" max="14" width="2.85546875" style="4" customWidth="1"/>
    <col min="15" max="15" width="27.140625" style="4" customWidth="1"/>
    <col min="16" max="16" width="12.140625" style="3" bestFit="1" customWidth="1"/>
    <col min="17" max="26" width="11.42578125" style="3" customWidth="1"/>
    <col min="27" max="27" width="2.85546875" style="4" customWidth="1"/>
    <col min="28" max="28" width="27.140625" style="4" customWidth="1"/>
    <col min="29" max="39" width="11.42578125" style="3" customWidth="1"/>
    <col min="40" max="16384" width="9.140625" style="4"/>
  </cols>
  <sheetData>
    <row r="1" spans="2:39">
      <c r="B1" s="417" t="s">
        <v>324</v>
      </c>
    </row>
    <row r="2" spans="2:39" ht="15">
      <c r="B2" s="2" t="s">
        <v>169</v>
      </c>
      <c r="O2" s="2" t="s">
        <v>172</v>
      </c>
      <c r="AB2" s="2" t="s">
        <v>175</v>
      </c>
    </row>
    <row r="3" spans="2:39" s="18" customFormat="1" ht="57">
      <c r="B3" s="6" t="s">
        <v>168</v>
      </c>
      <c r="C3" s="7" t="s">
        <v>38</v>
      </c>
      <c r="D3" s="8" t="s">
        <v>45</v>
      </c>
      <c r="E3" s="9" t="s">
        <v>46</v>
      </c>
      <c r="F3" s="10" t="s">
        <v>47</v>
      </c>
      <c r="G3" s="11" t="s">
        <v>39</v>
      </c>
      <c r="H3" s="12" t="s">
        <v>48</v>
      </c>
      <c r="I3" s="13" t="s">
        <v>40</v>
      </c>
      <c r="J3" s="14" t="s">
        <v>41</v>
      </c>
      <c r="K3" s="15" t="s">
        <v>49</v>
      </c>
      <c r="L3" s="16" t="s">
        <v>42</v>
      </c>
      <c r="M3" s="17" t="s">
        <v>43</v>
      </c>
      <c r="O3" s="6" t="s">
        <v>168</v>
      </c>
      <c r="P3" s="19" t="s">
        <v>38</v>
      </c>
      <c r="Q3" s="20" t="s">
        <v>45</v>
      </c>
      <c r="R3" s="21" t="s">
        <v>46</v>
      </c>
      <c r="S3" s="22" t="s">
        <v>47</v>
      </c>
      <c r="T3" s="23" t="s">
        <v>39</v>
      </c>
      <c r="U3" s="24" t="s">
        <v>48</v>
      </c>
      <c r="V3" s="25" t="s">
        <v>40</v>
      </c>
      <c r="W3" s="26" t="s">
        <v>41</v>
      </c>
      <c r="X3" s="27" t="s">
        <v>49</v>
      </c>
      <c r="Y3" s="28" t="s">
        <v>42</v>
      </c>
      <c r="Z3" s="29" t="s">
        <v>43</v>
      </c>
      <c r="AB3" s="6" t="s">
        <v>168</v>
      </c>
      <c r="AC3" s="30" t="s">
        <v>38</v>
      </c>
      <c r="AD3" s="20" t="s">
        <v>45</v>
      </c>
      <c r="AE3" s="21" t="s">
        <v>46</v>
      </c>
      <c r="AF3" s="22" t="s">
        <v>47</v>
      </c>
      <c r="AG3" s="23" t="s">
        <v>39</v>
      </c>
      <c r="AH3" s="24" t="s">
        <v>48</v>
      </c>
      <c r="AI3" s="25" t="s">
        <v>40</v>
      </c>
      <c r="AJ3" s="26" t="s">
        <v>41</v>
      </c>
      <c r="AK3" s="27" t="s">
        <v>49</v>
      </c>
      <c r="AL3" s="28" t="s">
        <v>42</v>
      </c>
      <c r="AM3" s="29" t="s">
        <v>43</v>
      </c>
    </row>
    <row r="4" spans="2:39">
      <c r="B4" s="31" t="s">
        <v>0</v>
      </c>
      <c r="C4" s="32"/>
      <c r="D4" s="33"/>
      <c r="E4" s="33"/>
      <c r="F4" s="33"/>
      <c r="G4" s="33"/>
      <c r="H4" s="33"/>
      <c r="I4" s="33"/>
      <c r="J4" s="33"/>
      <c r="K4" s="33"/>
      <c r="L4" s="33"/>
      <c r="M4" s="34"/>
      <c r="O4" s="31" t="s">
        <v>0</v>
      </c>
      <c r="P4" s="326"/>
      <c r="Q4" s="327"/>
      <c r="R4" s="327"/>
      <c r="S4" s="327"/>
      <c r="T4" s="327"/>
      <c r="U4" s="327"/>
      <c r="V4" s="327"/>
      <c r="W4" s="327"/>
      <c r="X4" s="327"/>
      <c r="Y4" s="327"/>
      <c r="Z4" s="328"/>
      <c r="AB4" s="31" t="s">
        <v>0</v>
      </c>
      <c r="AC4" s="101"/>
      <c r="AD4" s="102"/>
      <c r="AE4" s="102"/>
      <c r="AF4" s="102"/>
      <c r="AG4" s="102"/>
      <c r="AH4" s="102"/>
      <c r="AI4" s="102"/>
      <c r="AJ4" s="102"/>
      <c r="AK4" s="102"/>
      <c r="AL4" s="102"/>
      <c r="AM4" s="103"/>
    </row>
    <row r="5" spans="2:39">
      <c r="B5" s="41" t="s">
        <v>57</v>
      </c>
      <c r="C5" s="42">
        <v>67329</v>
      </c>
      <c r="D5" s="43">
        <v>34697</v>
      </c>
      <c r="E5" s="43">
        <v>7588</v>
      </c>
      <c r="F5" s="43">
        <v>3510</v>
      </c>
      <c r="G5" s="43">
        <v>1130</v>
      </c>
      <c r="H5" s="43">
        <v>3876</v>
      </c>
      <c r="I5" s="43">
        <v>4697</v>
      </c>
      <c r="J5" s="43">
        <v>4314</v>
      </c>
      <c r="K5" s="43">
        <v>1123</v>
      </c>
      <c r="L5" s="43">
        <v>3053</v>
      </c>
      <c r="M5" s="44">
        <v>3341</v>
      </c>
      <c r="O5" s="41" t="s">
        <v>57</v>
      </c>
      <c r="P5" s="45">
        <f t="shared" ref="P5:Z7" si="0">C5-C26</f>
        <v>-4501</v>
      </c>
      <c r="Q5" s="46">
        <f t="shared" si="0"/>
        <v>-3343</v>
      </c>
      <c r="R5" s="46">
        <f t="shared" si="0"/>
        <v>504</v>
      </c>
      <c r="S5" s="46">
        <f t="shared" si="0"/>
        <v>615</v>
      </c>
      <c r="T5" s="46">
        <f t="shared" si="0"/>
        <v>-92</v>
      </c>
      <c r="U5" s="46">
        <f t="shared" si="0"/>
        <v>-832</v>
      </c>
      <c r="V5" s="46">
        <f t="shared" si="0"/>
        <v>-145</v>
      </c>
      <c r="W5" s="46">
        <f t="shared" si="0"/>
        <v>-685</v>
      </c>
      <c r="X5" s="46">
        <f t="shared" si="0"/>
        <v>46</v>
      </c>
      <c r="Y5" s="46">
        <f t="shared" si="0"/>
        <v>67</v>
      </c>
      <c r="Z5" s="47">
        <f t="shared" si="0"/>
        <v>-636</v>
      </c>
      <c r="AB5" s="41" t="s">
        <v>57</v>
      </c>
      <c r="AC5" s="48">
        <f t="shared" ref="AC5:AM7" si="1">P5/C26</f>
        <v>-6.2661840456633713E-2</v>
      </c>
      <c r="AD5" s="49">
        <f t="shared" si="1"/>
        <v>-8.7881177707676131E-2</v>
      </c>
      <c r="AE5" s="49">
        <f t="shared" si="1"/>
        <v>7.1146245059288543E-2</v>
      </c>
      <c r="AF5" s="49">
        <f t="shared" si="1"/>
        <v>0.21243523316062177</v>
      </c>
      <c r="AG5" s="49">
        <f t="shared" si="1"/>
        <v>-7.5286415711947621E-2</v>
      </c>
      <c r="AH5" s="49">
        <f t="shared" si="1"/>
        <v>-0.17672047578589634</v>
      </c>
      <c r="AI5" s="49">
        <f t="shared" si="1"/>
        <v>-2.9946303180503925E-2</v>
      </c>
      <c r="AJ5" s="49">
        <f t="shared" si="1"/>
        <v>-0.13702740548109621</v>
      </c>
      <c r="AK5" s="49">
        <f t="shared" si="1"/>
        <v>4.2711234911792018E-2</v>
      </c>
      <c r="AL5" s="49">
        <f t="shared" si="1"/>
        <v>2.2438044206296047E-2</v>
      </c>
      <c r="AM5" s="50">
        <f t="shared" si="1"/>
        <v>-0.15991953733970329</v>
      </c>
    </row>
    <row r="6" spans="2:39">
      <c r="B6" s="41" t="s">
        <v>58</v>
      </c>
      <c r="C6" s="42">
        <v>337233</v>
      </c>
      <c r="D6" s="43">
        <v>205895</v>
      </c>
      <c r="E6" s="43">
        <v>45163</v>
      </c>
      <c r="F6" s="43">
        <v>18651</v>
      </c>
      <c r="G6" s="43">
        <v>4725</v>
      </c>
      <c r="H6" s="43">
        <v>12855</v>
      </c>
      <c r="I6" s="43">
        <v>19865</v>
      </c>
      <c r="J6" s="43">
        <v>4950</v>
      </c>
      <c r="K6" s="43">
        <v>5594</v>
      </c>
      <c r="L6" s="43">
        <v>7881</v>
      </c>
      <c r="M6" s="44">
        <v>11654</v>
      </c>
      <c r="O6" s="41" t="s">
        <v>58</v>
      </c>
      <c r="P6" s="45">
        <f t="shared" si="0"/>
        <v>80225</v>
      </c>
      <c r="Q6" s="46">
        <f t="shared" si="0"/>
        <v>54194</v>
      </c>
      <c r="R6" s="46">
        <f t="shared" si="0"/>
        <v>9158</v>
      </c>
      <c r="S6" s="46">
        <f t="shared" si="0"/>
        <v>6031</v>
      </c>
      <c r="T6" s="46">
        <f t="shared" si="0"/>
        <v>90</v>
      </c>
      <c r="U6" s="46">
        <f t="shared" si="0"/>
        <v>787</v>
      </c>
      <c r="V6" s="46">
        <f t="shared" si="0"/>
        <v>4022</v>
      </c>
      <c r="W6" s="46">
        <f t="shared" si="0"/>
        <v>-411</v>
      </c>
      <c r="X6" s="46">
        <f t="shared" si="0"/>
        <v>1717</v>
      </c>
      <c r="Y6" s="46">
        <f t="shared" si="0"/>
        <v>1253</v>
      </c>
      <c r="Z6" s="47">
        <f t="shared" si="0"/>
        <v>3384</v>
      </c>
      <c r="AB6" s="41" t="s">
        <v>58</v>
      </c>
      <c r="AC6" s="48">
        <f t="shared" si="1"/>
        <v>0.31214981634812922</v>
      </c>
      <c r="AD6" s="49">
        <f t="shared" si="1"/>
        <v>0.35724220670925044</v>
      </c>
      <c r="AE6" s="49">
        <f t="shared" si="1"/>
        <v>0.25435356200527703</v>
      </c>
      <c r="AF6" s="49">
        <f t="shared" si="1"/>
        <v>0.47789223454833596</v>
      </c>
      <c r="AG6" s="49">
        <f t="shared" si="1"/>
        <v>1.9417475728155338E-2</v>
      </c>
      <c r="AH6" s="49">
        <f t="shared" si="1"/>
        <v>6.5213788531653966E-2</v>
      </c>
      <c r="AI6" s="49">
        <f t="shared" si="1"/>
        <v>0.25386606072082307</v>
      </c>
      <c r="AJ6" s="49">
        <f t="shared" si="1"/>
        <v>-7.6664801343033009E-2</v>
      </c>
      <c r="AK6" s="49">
        <f t="shared" si="1"/>
        <v>0.44286819705958214</v>
      </c>
      <c r="AL6" s="49">
        <f t="shared" si="1"/>
        <v>0.18904646952323476</v>
      </c>
      <c r="AM6" s="50">
        <f t="shared" si="1"/>
        <v>0.40918984280532045</v>
      </c>
    </row>
    <row r="7" spans="2:39">
      <c r="B7" s="41" t="s">
        <v>21</v>
      </c>
      <c r="C7" s="51">
        <f>C5+C6</f>
        <v>404562</v>
      </c>
      <c r="D7" s="52">
        <f t="shared" ref="D7:M7" si="2">D5+D6</f>
        <v>240592</v>
      </c>
      <c r="E7" s="52">
        <f t="shared" si="2"/>
        <v>52751</v>
      </c>
      <c r="F7" s="52">
        <f t="shared" si="2"/>
        <v>22161</v>
      </c>
      <c r="G7" s="52">
        <f t="shared" si="2"/>
        <v>5855</v>
      </c>
      <c r="H7" s="52">
        <f t="shared" si="2"/>
        <v>16731</v>
      </c>
      <c r="I7" s="52">
        <f t="shared" si="2"/>
        <v>24562</v>
      </c>
      <c r="J7" s="52">
        <f t="shared" si="2"/>
        <v>9264</v>
      </c>
      <c r="K7" s="52">
        <f t="shared" si="2"/>
        <v>6717</v>
      </c>
      <c r="L7" s="52">
        <f t="shared" si="2"/>
        <v>10934</v>
      </c>
      <c r="M7" s="53">
        <f t="shared" si="2"/>
        <v>14995</v>
      </c>
      <c r="O7" s="41" t="s">
        <v>21</v>
      </c>
      <c r="P7" s="45">
        <f t="shared" si="0"/>
        <v>75724</v>
      </c>
      <c r="Q7" s="46">
        <f t="shared" si="0"/>
        <v>50851</v>
      </c>
      <c r="R7" s="46">
        <f t="shared" si="0"/>
        <v>9662</v>
      </c>
      <c r="S7" s="46">
        <f t="shared" si="0"/>
        <v>6646</v>
      </c>
      <c r="T7" s="46">
        <f t="shared" si="0"/>
        <v>-2</v>
      </c>
      <c r="U7" s="46">
        <f t="shared" si="0"/>
        <v>-45</v>
      </c>
      <c r="V7" s="46">
        <f t="shared" si="0"/>
        <v>3877</v>
      </c>
      <c r="W7" s="46">
        <f t="shared" si="0"/>
        <v>-1096</v>
      </c>
      <c r="X7" s="46">
        <f t="shared" si="0"/>
        <v>1763</v>
      </c>
      <c r="Y7" s="46">
        <f t="shared" si="0"/>
        <v>1320</v>
      </c>
      <c r="Z7" s="47">
        <f t="shared" si="0"/>
        <v>2748</v>
      </c>
      <c r="AB7" s="41" t="s">
        <v>21</v>
      </c>
      <c r="AC7" s="48">
        <f t="shared" si="1"/>
        <v>0.23027752267073756</v>
      </c>
      <c r="AD7" s="49">
        <f t="shared" si="1"/>
        <v>0.26800217138098775</v>
      </c>
      <c r="AE7" s="49">
        <f t="shared" si="1"/>
        <v>0.22423356309034789</v>
      </c>
      <c r="AF7" s="49">
        <f t="shared" si="1"/>
        <v>0.42835965194972608</v>
      </c>
      <c r="AG7" s="49">
        <f t="shared" si="1"/>
        <v>-3.4147174321324912E-4</v>
      </c>
      <c r="AH7" s="49">
        <f t="shared" si="1"/>
        <v>-2.6824034334763948E-3</v>
      </c>
      <c r="AI7" s="49">
        <f t="shared" si="1"/>
        <v>0.18743050519700266</v>
      </c>
      <c r="AJ7" s="49">
        <f t="shared" si="1"/>
        <v>-0.10579150579150579</v>
      </c>
      <c r="AK7" s="49">
        <f t="shared" si="1"/>
        <v>0.35587404117884536</v>
      </c>
      <c r="AL7" s="49">
        <f t="shared" si="1"/>
        <v>0.13729977116704806</v>
      </c>
      <c r="AM7" s="50">
        <f t="shared" si="1"/>
        <v>0.22438148117906426</v>
      </c>
    </row>
    <row r="8" spans="2:39">
      <c r="B8" s="54"/>
      <c r="C8" s="432"/>
      <c r="D8" s="56"/>
      <c r="E8" s="56"/>
      <c r="F8" s="56"/>
      <c r="G8" s="56"/>
      <c r="H8" s="56"/>
      <c r="I8" s="56"/>
      <c r="J8" s="56"/>
      <c r="K8" s="56"/>
      <c r="L8" s="56"/>
      <c r="M8" s="57"/>
      <c r="O8" s="54"/>
      <c r="P8" s="45"/>
      <c r="Q8" s="46"/>
      <c r="R8" s="46"/>
      <c r="S8" s="46"/>
      <c r="T8" s="46"/>
      <c r="U8" s="46"/>
      <c r="V8" s="46"/>
      <c r="W8" s="46"/>
      <c r="X8" s="46"/>
      <c r="Y8" s="46"/>
      <c r="Z8" s="47"/>
      <c r="AB8" s="54"/>
      <c r="AC8" s="48"/>
      <c r="AD8" s="49"/>
      <c r="AE8" s="49"/>
      <c r="AF8" s="49"/>
      <c r="AG8" s="49"/>
      <c r="AH8" s="49"/>
      <c r="AI8" s="49"/>
      <c r="AJ8" s="49"/>
      <c r="AK8" s="49"/>
      <c r="AL8" s="49"/>
      <c r="AM8" s="50"/>
    </row>
    <row r="9" spans="2:39">
      <c r="B9" s="54" t="s">
        <v>59</v>
      </c>
      <c r="C9" s="55"/>
      <c r="D9" s="56"/>
      <c r="E9" s="56"/>
      <c r="F9" s="56"/>
      <c r="G9" s="56"/>
      <c r="H9" s="56"/>
      <c r="I9" s="56"/>
      <c r="J9" s="56"/>
      <c r="K9" s="56"/>
      <c r="L9" s="56"/>
      <c r="M9" s="57"/>
      <c r="O9" s="54" t="s">
        <v>59</v>
      </c>
      <c r="P9" s="45"/>
      <c r="Q9" s="46"/>
      <c r="R9" s="46"/>
      <c r="S9" s="46"/>
      <c r="T9" s="46"/>
      <c r="U9" s="46"/>
      <c r="V9" s="46"/>
      <c r="W9" s="46"/>
      <c r="X9" s="46"/>
      <c r="Y9" s="46"/>
      <c r="Z9" s="47"/>
      <c r="AB9" s="54" t="s">
        <v>59</v>
      </c>
      <c r="AC9" s="48"/>
      <c r="AD9" s="49"/>
      <c r="AE9" s="49"/>
      <c r="AF9" s="49"/>
      <c r="AG9" s="49"/>
      <c r="AH9" s="49"/>
      <c r="AI9" s="49"/>
      <c r="AJ9" s="49"/>
      <c r="AK9" s="49"/>
      <c r="AL9" s="49"/>
      <c r="AM9" s="50"/>
    </row>
    <row r="10" spans="2:39">
      <c r="B10" s="41" t="s">
        <v>57</v>
      </c>
      <c r="C10" s="42">
        <v>994471.19273670658</v>
      </c>
      <c r="D10" s="43">
        <v>465967.56669566437</v>
      </c>
      <c r="E10" s="43">
        <v>104504.33177613223</v>
      </c>
      <c r="F10" s="43">
        <v>46816.913005572591</v>
      </c>
      <c r="G10" s="43">
        <v>20699.430585689071</v>
      </c>
      <c r="H10" s="43">
        <v>95174.202058973955</v>
      </c>
      <c r="I10" s="43">
        <v>64394.766452096723</v>
      </c>
      <c r="J10" s="43">
        <v>64730.903411072461</v>
      </c>
      <c r="K10" s="43">
        <v>20432.172158194036</v>
      </c>
      <c r="L10" s="43">
        <v>58893.691072194139</v>
      </c>
      <c r="M10" s="44">
        <v>52857.215521117003</v>
      </c>
      <c r="O10" s="41" t="s">
        <v>57</v>
      </c>
      <c r="P10" s="45">
        <f t="shared" ref="P10:Z12" si="3">C10-C31</f>
        <v>-134192.01498125086</v>
      </c>
      <c r="Q10" s="46">
        <f t="shared" si="3"/>
        <v>-84903.766044831078</v>
      </c>
      <c r="R10" s="46">
        <f t="shared" si="3"/>
        <v>-8981.819171443698</v>
      </c>
      <c r="S10" s="46">
        <f t="shared" si="3"/>
        <v>524.09896160890639</v>
      </c>
      <c r="T10" s="46">
        <f t="shared" si="3"/>
        <v>-2285.261943222733</v>
      </c>
      <c r="U10" s="46">
        <f t="shared" si="3"/>
        <v>-21199.564808495605</v>
      </c>
      <c r="V10" s="46">
        <f t="shared" si="3"/>
        <v>-1928.6271115581185</v>
      </c>
      <c r="W10" s="46">
        <f t="shared" si="3"/>
        <v>-5230.0244660720928</v>
      </c>
      <c r="X10" s="46">
        <f t="shared" si="3"/>
        <v>1322.5453707831257</v>
      </c>
      <c r="Y10" s="46">
        <f t="shared" si="3"/>
        <v>-2231.4754522704825</v>
      </c>
      <c r="Z10" s="47">
        <f t="shared" si="3"/>
        <v>-9278.1203157491618</v>
      </c>
      <c r="AB10" s="41" t="s">
        <v>57</v>
      </c>
      <c r="AC10" s="48">
        <f t="shared" ref="AC10:AM12" si="4">P10/C31</f>
        <v>-0.1188946481675198</v>
      </c>
      <c r="AD10" s="49">
        <f t="shared" si="4"/>
        <v>-0.15412631044430761</v>
      </c>
      <c r="AE10" s="49">
        <f t="shared" si="4"/>
        <v>-7.9144627749272972E-2</v>
      </c>
      <c r="AF10" s="49">
        <f t="shared" si="4"/>
        <v>1.1321389127720264E-2</v>
      </c>
      <c r="AG10" s="49">
        <f t="shared" si="4"/>
        <v>-9.9425386715448358E-2</v>
      </c>
      <c r="AH10" s="49">
        <f t="shared" si="4"/>
        <v>-0.18216790071458627</v>
      </c>
      <c r="AI10" s="49">
        <f t="shared" si="4"/>
        <v>-2.9079137962189625E-2</v>
      </c>
      <c r="AJ10" s="49">
        <f t="shared" si="4"/>
        <v>-7.4756362226303219E-2</v>
      </c>
      <c r="AK10" s="49">
        <f t="shared" si="4"/>
        <v>6.9208330727546993E-2</v>
      </c>
      <c r="AL10" s="49">
        <f t="shared" si="4"/>
        <v>-3.6506656409309918E-2</v>
      </c>
      <c r="AM10" s="50">
        <f t="shared" si="4"/>
        <v>-0.14932115825540068</v>
      </c>
    </row>
    <row r="11" spans="2:39">
      <c r="B11" s="41" t="s">
        <v>58</v>
      </c>
      <c r="C11" s="42">
        <v>3100643.1200239775</v>
      </c>
      <c r="D11" s="43">
        <v>1647988.6247542379</v>
      </c>
      <c r="E11" s="43">
        <v>376523.48332164605</v>
      </c>
      <c r="F11" s="43">
        <v>171292.66608160644</v>
      </c>
      <c r="G11" s="43">
        <v>55972.210347698114</v>
      </c>
      <c r="H11" s="43">
        <v>276166.25200516876</v>
      </c>
      <c r="I11" s="43">
        <v>178984.49050992148</v>
      </c>
      <c r="J11" s="43">
        <v>67517.063090984244</v>
      </c>
      <c r="K11" s="43">
        <v>102402.47495119841</v>
      </c>
      <c r="L11" s="43">
        <v>97305.860750505803</v>
      </c>
      <c r="M11" s="44">
        <v>126489.99421101023</v>
      </c>
      <c r="O11" s="41" t="s">
        <v>58</v>
      </c>
      <c r="P11" s="45">
        <f t="shared" si="3"/>
        <v>-85466.430760722607</v>
      </c>
      <c r="Q11" s="46">
        <f t="shared" si="3"/>
        <v>6706.5513391031418</v>
      </c>
      <c r="R11" s="46">
        <f t="shared" si="3"/>
        <v>-21064.877955356555</v>
      </c>
      <c r="S11" s="46">
        <f t="shared" si="3"/>
        <v>-2377.4447114477807</v>
      </c>
      <c r="T11" s="46">
        <f t="shared" si="3"/>
        <v>-4169.1817604950484</v>
      </c>
      <c r="U11" s="46">
        <f t="shared" si="3"/>
        <v>-14654.99744946172</v>
      </c>
      <c r="V11" s="46">
        <f t="shared" si="3"/>
        <v>-17299.144814775151</v>
      </c>
      <c r="W11" s="46">
        <f t="shared" si="3"/>
        <v>-17172.99168772476</v>
      </c>
      <c r="X11" s="46">
        <f t="shared" si="3"/>
        <v>8593.424085149556</v>
      </c>
      <c r="Y11" s="46">
        <f t="shared" si="3"/>
        <v>-17183.56101347231</v>
      </c>
      <c r="Z11" s="47">
        <f t="shared" si="3"/>
        <v>-6844.2067922421556</v>
      </c>
      <c r="AB11" s="41" t="s">
        <v>58</v>
      </c>
      <c r="AC11" s="48">
        <f t="shared" si="4"/>
        <v>-2.6824699338939322E-2</v>
      </c>
      <c r="AD11" s="49">
        <f t="shared" si="4"/>
        <v>4.0861662036851066E-3</v>
      </c>
      <c r="AE11" s="49">
        <f t="shared" si="4"/>
        <v>-5.2981626242022982E-2</v>
      </c>
      <c r="AF11" s="49">
        <f t="shared" si="4"/>
        <v>-1.3689429347348953E-2</v>
      </c>
      <c r="AG11" s="49">
        <f t="shared" si="4"/>
        <v>-6.9323000588259978E-2</v>
      </c>
      <c r="AH11" s="49">
        <f t="shared" si="4"/>
        <v>-5.0391769779353661E-2</v>
      </c>
      <c r="AI11" s="49">
        <f t="shared" si="4"/>
        <v>-8.8133403409604322E-2</v>
      </c>
      <c r="AJ11" s="49">
        <f t="shared" si="4"/>
        <v>-0.20277459652844659</v>
      </c>
      <c r="AK11" s="49">
        <f t="shared" si="4"/>
        <v>9.1605490150627536E-2</v>
      </c>
      <c r="AL11" s="49">
        <f t="shared" si="4"/>
        <v>-0.15008863481638079</v>
      </c>
      <c r="AM11" s="50">
        <f t="shared" si="4"/>
        <v>-5.1331216902670056E-2</v>
      </c>
    </row>
    <row r="12" spans="2:39">
      <c r="B12" s="41" t="s">
        <v>21</v>
      </c>
      <c r="C12" s="51">
        <f>C10+C11</f>
        <v>4095114.3127606842</v>
      </c>
      <c r="D12" s="52">
        <f t="shared" ref="D12" si="5">D10+D11</f>
        <v>2113956.1914499025</v>
      </c>
      <c r="E12" s="52">
        <f t="shared" ref="E12" si="6">E10+E11</f>
        <v>481027.81509777828</v>
      </c>
      <c r="F12" s="52">
        <f t="shared" ref="F12" si="7">F10+F11</f>
        <v>218109.57908717904</v>
      </c>
      <c r="G12" s="52">
        <f t="shared" ref="G12" si="8">G10+G11</f>
        <v>76671.640933387185</v>
      </c>
      <c r="H12" s="52">
        <f t="shared" ref="H12" si="9">H10+H11</f>
        <v>371340.45406414272</v>
      </c>
      <c r="I12" s="52">
        <f t="shared" ref="I12" si="10">I10+I11</f>
        <v>243379.2569620182</v>
      </c>
      <c r="J12" s="52">
        <f t="shared" ref="J12" si="11">J10+J11</f>
        <v>132247.96650205669</v>
      </c>
      <c r="K12" s="52">
        <f t="shared" ref="K12" si="12">K10+K11</f>
        <v>122834.64710939245</v>
      </c>
      <c r="L12" s="52">
        <f t="shared" ref="L12" si="13">L10+L11</f>
        <v>156199.55182269996</v>
      </c>
      <c r="M12" s="53">
        <f t="shared" ref="M12" si="14">M10+M11</f>
        <v>179347.20973212723</v>
      </c>
      <c r="O12" s="41" t="s">
        <v>21</v>
      </c>
      <c r="P12" s="45">
        <f t="shared" si="3"/>
        <v>-219658.44574197335</v>
      </c>
      <c r="Q12" s="46">
        <f t="shared" si="3"/>
        <v>-78197.214705727529</v>
      </c>
      <c r="R12" s="46">
        <f t="shared" si="3"/>
        <v>-30046.697126800253</v>
      </c>
      <c r="S12" s="46">
        <f t="shared" si="3"/>
        <v>-1853.3457498388598</v>
      </c>
      <c r="T12" s="46">
        <f t="shared" si="3"/>
        <v>-6454.443703717785</v>
      </c>
      <c r="U12" s="46">
        <f t="shared" si="3"/>
        <v>-35854.562257957354</v>
      </c>
      <c r="V12" s="46">
        <f t="shared" si="3"/>
        <v>-19227.771926333255</v>
      </c>
      <c r="W12" s="46">
        <f t="shared" si="3"/>
        <v>-22403.016153796867</v>
      </c>
      <c r="X12" s="46">
        <f t="shared" si="3"/>
        <v>9915.9694559326745</v>
      </c>
      <c r="Y12" s="46">
        <f t="shared" si="3"/>
        <v>-19415.036465742771</v>
      </c>
      <c r="Z12" s="47">
        <f t="shared" si="3"/>
        <v>-16122.327107991325</v>
      </c>
      <c r="AB12" s="41" t="s">
        <v>21</v>
      </c>
      <c r="AC12" s="48">
        <f t="shared" si="4"/>
        <v>-5.0908462168515398E-2</v>
      </c>
      <c r="AD12" s="49">
        <f t="shared" si="4"/>
        <v>-3.5671415369995317E-2</v>
      </c>
      <c r="AE12" s="49">
        <f t="shared" si="4"/>
        <v>-5.8791225952580871E-2</v>
      </c>
      <c r="AF12" s="49">
        <f t="shared" si="4"/>
        <v>-8.4257187942563556E-3</v>
      </c>
      <c r="AG12" s="49">
        <f t="shared" si="4"/>
        <v>-7.76464299009786E-2</v>
      </c>
      <c r="AH12" s="49">
        <f t="shared" si="4"/>
        <v>-8.8052556688453229E-2</v>
      </c>
      <c r="AI12" s="49">
        <f t="shared" si="4"/>
        <v>-7.3218801521523727E-2</v>
      </c>
      <c r="AJ12" s="49">
        <f t="shared" si="4"/>
        <v>-0.14486177694486774</v>
      </c>
      <c r="AK12" s="49">
        <f t="shared" si="4"/>
        <v>8.7815139727053418E-2</v>
      </c>
      <c r="AL12" s="49">
        <f t="shared" si="4"/>
        <v>-0.11055480444400236</v>
      </c>
      <c r="AM12" s="50">
        <f t="shared" si="4"/>
        <v>-8.2479998513417183E-2</v>
      </c>
    </row>
    <row r="13" spans="2:39">
      <c r="B13" s="54"/>
      <c r="C13" s="55"/>
      <c r="D13" s="56"/>
      <c r="E13" s="56"/>
      <c r="F13" s="56"/>
      <c r="G13" s="56"/>
      <c r="H13" s="56"/>
      <c r="I13" s="56"/>
      <c r="J13" s="56"/>
      <c r="K13" s="56"/>
      <c r="L13" s="56"/>
      <c r="M13" s="57"/>
      <c r="O13" s="54"/>
      <c r="P13" s="329"/>
      <c r="Q13" s="249"/>
      <c r="R13" s="249"/>
      <c r="S13" s="249"/>
      <c r="T13" s="249"/>
      <c r="U13" s="249"/>
      <c r="V13" s="249"/>
      <c r="W13" s="249"/>
      <c r="X13" s="249"/>
      <c r="Y13" s="249"/>
      <c r="Z13" s="250"/>
      <c r="AB13" s="54"/>
      <c r="AC13" s="48"/>
      <c r="AD13" s="49"/>
      <c r="AE13" s="49"/>
      <c r="AF13" s="49"/>
      <c r="AG13" s="49"/>
      <c r="AH13" s="49"/>
      <c r="AI13" s="49"/>
      <c r="AJ13" s="49"/>
      <c r="AK13" s="49"/>
      <c r="AL13" s="49"/>
      <c r="AM13" s="50"/>
    </row>
    <row r="14" spans="2:39">
      <c r="B14" s="54" t="s">
        <v>60</v>
      </c>
      <c r="C14" s="65"/>
      <c r="D14" s="66"/>
      <c r="E14" s="66"/>
      <c r="F14" s="66"/>
      <c r="G14" s="66"/>
      <c r="H14" s="66"/>
      <c r="I14" s="66"/>
      <c r="J14" s="66"/>
      <c r="K14" s="66"/>
      <c r="L14" s="66"/>
      <c r="M14" s="67"/>
      <c r="O14" s="54" t="s">
        <v>60</v>
      </c>
      <c r="P14" s="329"/>
      <c r="Q14" s="249"/>
      <c r="R14" s="249"/>
      <c r="S14" s="249"/>
      <c r="T14" s="249"/>
      <c r="U14" s="249"/>
      <c r="V14" s="249"/>
      <c r="W14" s="249"/>
      <c r="X14" s="249"/>
      <c r="Y14" s="249"/>
      <c r="Z14" s="250"/>
      <c r="AB14" s="54" t="s">
        <v>60</v>
      </c>
      <c r="AC14" s="48"/>
      <c r="AD14" s="49"/>
      <c r="AE14" s="49"/>
      <c r="AF14" s="49"/>
      <c r="AG14" s="49"/>
      <c r="AH14" s="49"/>
      <c r="AI14" s="49"/>
      <c r="AJ14" s="49"/>
      <c r="AK14" s="49"/>
      <c r="AL14" s="49"/>
      <c r="AM14" s="50"/>
    </row>
    <row r="15" spans="2:39">
      <c r="B15" s="41" t="s">
        <v>57</v>
      </c>
      <c r="C15" s="276">
        <f>C10/C5</f>
        <v>14.770324715007003</v>
      </c>
      <c r="D15" s="277">
        <f t="shared" ref="D15:M15" si="15">D10/D5</f>
        <v>13.429621197673123</v>
      </c>
      <c r="E15" s="277">
        <f t="shared" si="15"/>
        <v>13.772315732226176</v>
      </c>
      <c r="F15" s="277">
        <f t="shared" si="15"/>
        <v>13.338151853439484</v>
      </c>
      <c r="G15" s="277">
        <f t="shared" si="15"/>
        <v>18.318080164326613</v>
      </c>
      <c r="H15" s="277">
        <f t="shared" si="15"/>
        <v>24.554747693233736</v>
      </c>
      <c r="I15" s="277">
        <f t="shared" si="15"/>
        <v>13.70976505260735</v>
      </c>
      <c r="J15" s="277">
        <f t="shared" si="15"/>
        <v>15.004845482399736</v>
      </c>
      <c r="K15" s="277">
        <f t="shared" si="15"/>
        <v>18.194276187171894</v>
      </c>
      <c r="L15" s="277">
        <f t="shared" si="15"/>
        <v>19.290432712805156</v>
      </c>
      <c r="M15" s="278">
        <f t="shared" si="15"/>
        <v>15.82077686953517</v>
      </c>
      <c r="O15" s="41" t="s">
        <v>57</v>
      </c>
      <c r="P15" s="329">
        <f t="shared" ref="P15:Z17" si="16">C15-C36</f>
        <v>-0.94265325684260581</v>
      </c>
      <c r="Q15" s="249">
        <f t="shared" si="16"/>
        <v>-1.0517492739487331</v>
      </c>
      <c r="R15" s="249">
        <f t="shared" si="16"/>
        <v>-2.2477507482334396</v>
      </c>
      <c r="S15" s="330">
        <f t="shared" si="16"/>
        <v>-2.6524574881714607</v>
      </c>
      <c r="T15" s="330">
        <f t="shared" si="16"/>
        <v>-0.49099719157502619</v>
      </c>
      <c r="U15" s="330">
        <f t="shared" si="16"/>
        <v>-0.16355453010304544</v>
      </c>
      <c r="V15" s="249">
        <f t="shared" si="16"/>
        <v>1.2244696627416118E-2</v>
      </c>
      <c r="W15" s="249">
        <f t="shared" si="16"/>
        <v>1.0098609100563571</v>
      </c>
      <c r="X15" s="249">
        <f t="shared" si="16"/>
        <v>0.45089012643752824</v>
      </c>
      <c r="Y15" s="330">
        <f t="shared" si="16"/>
        <v>-1.1801521915701372</v>
      </c>
      <c r="Z15" s="331">
        <f t="shared" si="16"/>
        <v>0.19710680746170617</v>
      </c>
      <c r="AB15" s="41" t="s">
        <v>57</v>
      </c>
      <c r="AC15" s="48">
        <f t="shared" ref="AC15:AM17" si="17">P15/C36</f>
        <v>-5.9992017969566595E-2</v>
      </c>
      <c r="AD15" s="49">
        <f t="shared" si="17"/>
        <v>-7.2627744453453047E-2</v>
      </c>
      <c r="AE15" s="49">
        <f t="shared" si="17"/>
        <v>-0.14030845321242086</v>
      </c>
      <c r="AF15" s="49">
        <f t="shared" si="17"/>
        <v>-0.16587594828354699</v>
      </c>
      <c r="AG15" s="49">
        <f t="shared" si="17"/>
        <v>-2.6104267757767939E-2</v>
      </c>
      <c r="AH15" s="49">
        <f t="shared" si="17"/>
        <v>-6.6167380196780696E-3</v>
      </c>
      <c r="AI15" s="49">
        <f t="shared" si="17"/>
        <v>8.9393527508578911E-4</v>
      </c>
      <c r="AJ15" s="49">
        <f t="shared" si="17"/>
        <v>7.215877265431396E-2</v>
      </c>
      <c r="AK15" s="49">
        <f t="shared" si="17"/>
        <v>2.5411729468894098E-2</v>
      </c>
      <c r="AL15" s="49">
        <f t="shared" si="17"/>
        <v>-5.7651122187422042E-2</v>
      </c>
      <c r="AM15" s="50">
        <f t="shared" si="17"/>
        <v>1.2615909493646049E-2</v>
      </c>
    </row>
    <row r="16" spans="2:39">
      <c r="B16" s="41" t="s">
        <v>58</v>
      </c>
      <c r="C16" s="276">
        <f t="shared" ref="C16:M16" si="18">C11/C6</f>
        <v>9.1943644899045385</v>
      </c>
      <c r="D16" s="277">
        <f t="shared" si="18"/>
        <v>8.0040245015869154</v>
      </c>
      <c r="E16" s="277">
        <f t="shared" si="18"/>
        <v>8.336990087497421</v>
      </c>
      <c r="F16" s="277">
        <f t="shared" si="18"/>
        <v>9.1841009104930809</v>
      </c>
      <c r="G16" s="277">
        <f t="shared" si="18"/>
        <v>11.845970443957272</v>
      </c>
      <c r="H16" s="277">
        <f t="shared" si="18"/>
        <v>21.483177907831099</v>
      </c>
      <c r="I16" s="277">
        <f t="shared" si="18"/>
        <v>9.0100423110959724</v>
      </c>
      <c r="J16" s="277">
        <f t="shared" si="18"/>
        <v>13.639810725451362</v>
      </c>
      <c r="K16" s="277">
        <f t="shared" si="18"/>
        <v>18.305769565820238</v>
      </c>
      <c r="L16" s="277">
        <f t="shared" si="18"/>
        <v>12.346892621558915</v>
      </c>
      <c r="M16" s="278">
        <f t="shared" si="18"/>
        <v>10.853783611722175</v>
      </c>
      <c r="O16" s="41" t="s">
        <v>58</v>
      </c>
      <c r="P16" s="329">
        <f t="shared" si="16"/>
        <v>-3.2025630406964556</v>
      </c>
      <c r="Q16" s="249">
        <f t="shared" si="16"/>
        <v>-2.8151663634379354</v>
      </c>
      <c r="R16" s="249">
        <f t="shared" si="16"/>
        <v>-2.7055973663840565</v>
      </c>
      <c r="S16" s="249">
        <f t="shared" si="16"/>
        <v>-4.5773975675619294</v>
      </c>
      <c r="T16" s="249">
        <f t="shared" si="16"/>
        <v>-1.1295186840239921</v>
      </c>
      <c r="U16" s="249">
        <f t="shared" si="16"/>
        <v>-2.6153677877796468</v>
      </c>
      <c r="V16" s="249">
        <f t="shared" si="16"/>
        <v>-3.3792548753394644</v>
      </c>
      <c r="W16" s="249">
        <f t="shared" si="16"/>
        <v>-2.1576253459362533</v>
      </c>
      <c r="X16" s="249">
        <f t="shared" si="16"/>
        <v>-5.890529342110856</v>
      </c>
      <c r="Y16" s="249">
        <f t="shared" si="16"/>
        <v>-4.9267075238813547</v>
      </c>
      <c r="Z16" s="250">
        <f t="shared" si="16"/>
        <v>-5.2688525434473981</v>
      </c>
      <c r="AB16" s="41" t="s">
        <v>58</v>
      </c>
      <c r="AC16" s="48">
        <f t="shared" si="17"/>
        <v>-0.25833522320681002</v>
      </c>
      <c r="AD16" s="49">
        <f t="shared" si="17"/>
        <v>-0.26020119235889544</v>
      </c>
      <c r="AE16" s="49">
        <f t="shared" si="17"/>
        <v>-0.24501480089551267</v>
      </c>
      <c r="AF16" s="49">
        <f t="shared" si="17"/>
        <v>-0.33262348390775526</v>
      </c>
      <c r="AG16" s="49">
        <f t="shared" si="17"/>
        <v>-8.7050181529435985E-2</v>
      </c>
      <c r="AH16" s="49">
        <f t="shared" si="17"/>
        <v>-0.10852803404879341</v>
      </c>
      <c r="AI16" s="49">
        <f t="shared" si="17"/>
        <v>-0.27275597836488097</v>
      </c>
      <c r="AJ16" s="49">
        <f t="shared" si="17"/>
        <v>-0.13658072969474799</v>
      </c>
      <c r="AK16" s="49">
        <f t="shared" si="17"/>
        <v>-0.24344753569646349</v>
      </c>
      <c r="AL16" s="49">
        <f t="shared" si="17"/>
        <v>-0.28521602227673787</v>
      </c>
      <c r="AM16" s="50">
        <f t="shared" si="17"/>
        <v>-0.32679845235842464</v>
      </c>
    </row>
    <row r="17" spans="2:39">
      <c r="B17" s="68" t="s">
        <v>21</v>
      </c>
      <c r="C17" s="319">
        <f t="shared" ref="C17:M17" si="19">C12/C7</f>
        <v>10.122340488628899</v>
      </c>
      <c r="D17" s="320">
        <f t="shared" si="19"/>
        <v>8.7864774865743769</v>
      </c>
      <c r="E17" s="320">
        <f t="shared" si="19"/>
        <v>9.118837843790228</v>
      </c>
      <c r="F17" s="320">
        <f t="shared" si="19"/>
        <v>9.8420458953647874</v>
      </c>
      <c r="G17" s="320">
        <f t="shared" si="19"/>
        <v>13.095071039007205</v>
      </c>
      <c r="H17" s="320">
        <f t="shared" si="19"/>
        <v>22.194755487666171</v>
      </c>
      <c r="I17" s="320">
        <f t="shared" si="19"/>
        <v>9.9087719632773474</v>
      </c>
      <c r="J17" s="320">
        <f t="shared" si="19"/>
        <v>14.275471340895583</v>
      </c>
      <c r="K17" s="320">
        <f t="shared" si="19"/>
        <v>18.28712924064202</v>
      </c>
      <c r="L17" s="320">
        <f t="shared" si="19"/>
        <v>14.285673296387412</v>
      </c>
      <c r="M17" s="332">
        <f t="shared" si="19"/>
        <v>11.960467471298916</v>
      </c>
      <c r="O17" s="68" t="s">
        <v>21</v>
      </c>
      <c r="P17" s="333">
        <f t="shared" si="16"/>
        <v>-2.9989312576493834</v>
      </c>
      <c r="Q17" s="334">
        <f t="shared" si="16"/>
        <v>-2.76692112603771</v>
      </c>
      <c r="R17" s="334">
        <f t="shared" si="16"/>
        <v>-2.7420666149945792</v>
      </c>
      <c r="S17" s="334">
        <f t="shared" si="16"/>
        <v>-4.3353904460479029</v>
      </c>
      <c r="T17" s="334">
        <f t="shared" si="16"/>
        <v>-1.0975334747549539</v>
      </c>
      <c r="U17" s="334">
        <f t="shared" si="16"/>
        <v>-2.0777180651533378</v>
      </c>
      <c r="V17" s="334">
        <f t="shared" si="16"/>
        <v>-2.786757593809984</v>
      </c>
      <c r="W17" s="334">
        <f t="shared" si="16"/>
        <v>-0.65222968766170908</v>
      </c>
      <c r="X17" s="334">
        <f t="shared" si="16"/>
        <v>-4.5063058932820361</v>
      </c>
      <c r="Y17" s="334">
        <f t="shared" si="16"/>
        <v>-3.9808742684599707</v>
      </c>
      <c r="Z17" s="335">
        <f t="shared" si="16"/>
        <v>-4.000138133348635</v>
      </c>
      <c r="AB17" s="68" t="s">
        <v>21</v>
      </c>
      <c r="AC17" s="72">
        <f t="shared" si="17"/>
        <v>-0.22855492330611935</v>
      </c>
      <c r="AD17" s="73">
        <f t="shared" si="17"/>
        <v>-0.23948980025818931</v>
      </c>
      <c r="AE17" s="73">
        <f t="shared" si="17"/>
        <v>-0.23118528814753761</v>
      </c>
      <c r="AF17" s="73">
        <f t="shared" si="17"/>
        <v>-0.30579509169680458</v>
      </c>
      <c r="AG17" s="73">
        <f t="shared" si="17"/>
        <v>-7.7331364633651797E-2</v>
      </c>
      <c r="AH17" s="73">
        <f t="shared" si="17"/>
        <v>-8.5599766362171537E-2</v>
      </c>
      <c r="AI17" s="73">
        <f t="shared" si="17"/>
        <v>-0.21950699900141346</v>
      </c>
      <c r="AJ17" s="73">
        <f t="shared" si="17"/>
        <v>-4.3692574389985937E-2</v>
      </c>
      <c r="AK17" s="73">
        <f t="shared" si="17"/>
        <v>-0.19770192017153154</v>
      </c>
      <c r="AL17" s="73">
        <f t="shared" si="17"/>
        <v>-0.21793249404834816</v>
      </c>
      <c r="AM17" s="74">
        <f t="shared" si="17"/>
        <v>-0.25062571135670686</v>
      </c>
    </row>
    <row r="19" spans="2:39" s="1" customFormat="1" ht="12.75">
      <c r="B19" s="270" t="s">
        <v>53</v>
      </c>
      <c r="M19" s="424" t="s">
        <v>324</v>
      </c>
      <c r="O19" s="270" t="s">
        <v>53</v>
      </c>
      <c r="Z19" s="424" t="s">
        <v>324</v>
      </c>
      <c r="AB19" s="270" t="s">
        <v>53</v>
      </c>
      <c r="AM19" s="424" t="s">
        <v>324</v>
      </c>
    </row>
    <row r="20" spans="2:39" s="1" customFormat="1" ht="12.75">
      <c r="B20" s="270" t="s">
        <v>54</v>
      </c>
      <c r="O20" s="270" t="s">
        <v>54</v>
      </c>
      <c r="AB20" s="270" t="s">
        <v>54</v>
      </c>
    </row>
    <row r="21" spans="2:39" s="1" customFormat="1" ht="12.75"/>
    <row r="23" spans="2:39" ht="15">
      <c r="B23" s="2" t="s">
        <v>171</v>
      </c>
      <c r="O23" s="2" t="s">
        <v>174</v>
      </c>
      <c r="AB23" s="2" t="s">
        <v>177</v>
      </c>
    </row>
    <row r="24" spans="2:39" s="18" customFormat="1" ht="57">
      <c r="B24" s="6" t="s">
        <v>168</v>
      </c>
      <c r="C24" s="19" t="s">
        <v>38</v>
      </c>
      <c r="D24" s="20" t="s">
        <v>45</v>
      </c>
      <c r="E24" s="21" t="s">
        <v>46</v>
      </c>
      <c r="F24" s="22" t="s">
        <v>47</v>
      </c>
      <c r="G24" s="23" t="s">
        <v>39</v>
      </c>
      <c r="H24" s="24" t="s">
        <v>48</v>
      </c>
      <c r="I24" s="25" t="s">
        <v>40</v>
      </c>
      <c r="J24" s="26" t="s">
        <v>41</v>
      </c>
      <c r="K24" s="27" t="s">
        <v>49</v>
      </c>
      <c r="L24" s="28" t="s">
        <v>42</v>
      </c>
      <c r="M24" s="29" t="s">
        <v>43</v>
      </c>
      <c r="O24" s="6" t="s">
        <v>168</v>
      </c>
      <c r="P24" s="30" t="s">
        <v>38</v>
      </c>
      <c r="Q24" s="20" t="s">
        <v>45</v>
      </c>
      <c r="R24" s="21" t="s">
        <v>46</v>
      </c>
      <c r="S24" s="22" t="s">
        <v>47</v>
      </c>
      <c r="T24" s="23" t="s">
        <v>39</v>
      </c>
      <c r="U24" s="24" t="s">
        <v>48</v>
      </c>
      <c r="V24" s="25" t="s">
        <v>40</v>
      </c>
      <c r="W24" s="26" t="s">
        <v>41</v>
      </c>
      <c r="X24" s="27" t="s">
        <v>49</v>
      </c>
      <c r="Y24" s="28" t="s">
        <v>42</v>
      </c>
      <c r="Z24" s="29" t="s">
        <v>43</v>
      </c>
      <c r="AB24" s="6" t="s">
        <v>168</v>
      </c>
      <c r="AC24" s="30" t="s">
        <v>38</v>
      </c>
      <c r="AD24" s="20" t="s">
        <v>45</v>
      </c>
      <c r="AE24" s="21" t="s">
        <v>46</v>
      </c>
      <c r="AF24" s="22" t="s">
        <v>47</v>
      </c>
      <c r="AG24" s="23" t="s">
        <v>39</v>
      </c>
      <c r="AH24" s="24" t="s">
        <v>48</v>
      </c>
      <c r="AI24" s="25" t="s">
        <v>40</v>
      </c>
      <c r="AJ24" s="26" t="s">
        <v>41</v>
      </c>
      <c r="AK24" s="27" t="s">
        <v>49</v>
      </c>
      <c r="AL24" s="28" t="s">
        <v>42</v>
      </c>
      <c r="AM24" s="29" t="s">
        <v>43</v>
      </c>
    </row>
    <row r="25" spans="2:39">
      <c r="B25" s="31" t="s">
        <v>0</v>
      </c>
      <c r="C25" s="32"/>
      <c r="D25" s="33"/>
      <c r="E25" s="33"/>
      <c r="F25" s="33"/>
      <c r="G25" s="33"/>
      <c r="H25" s="33"/>
      <c r="I25" s="33"/>
      <c r="J25" s="33"/>
      <c r="K25" s="33"/>
      <c r="L25" s="33"/>
      <c r="M25" s="34"/>
      <c r="O25" s="31" t="s">
        <v>0</v>
      </c>
      <c r="P25" s="336"/>
      <c r="Q25" s="337"/>
      <c r="R25" s="337"/>
      <c r="S25" s="337"/>
      <c r="T25" s="337"/>
      <c r="U25" s="337"/>
      <c r="V25" s="337"/>
      <c r="W25" s="337"/>
      <c r="X25" s="337"/>
      <c r="Y25" s="337"/>
      <c r="Z25" s="338"/>
      <c r="AB25" s="31" t="s">
        <v>0</v>
      </c>
      <c r="AC25" s="101"/>
      <c r="AD25" s="102"/>
      <c r="AE25" s="102"/>
      <c r="AF25" s="102"/>
      <c r="AG25" s="102"/>
      <c r="AH25" s="102"/>
      <c r="AI25" s="102"/>
      <c r="AJ25" s="102"/>
      <c r="AK25" s="102"/>
      <c r="AL25" s="102"/>
      <c r="AM25" s="103"/>
    </row>
    <row r="26" spans="2:39">
      <c r="B26" s="41" t="s">
        <v>57</v>
      </c>
      <c r="C26" s="42">
        <v>71830</v>
      </c>
      <c r="D26" s="43">
        <v>38040</v>
      </c>
      <c r="E26" s="43">
        <v>7084</v>
      </c>
      <c r="F26" s="43">
        <v>2895</v>
      </c>
      <c r="G26" s="43">
        <v>1222</v>
      </c>
      <c r="H26" s="43">
        <v>4708</v>
      </c>
      <c r="I26" s="43">
        <v>4842</v>
      </c>
      <c r="J26" s="43">
        <v>4999</v>
      </c>
      <c r="K26" s="43">
        <v>1077</v>
      </c>
      <c r="L26" s="43">
        <v>2986</v>
      </c>
      <c r="M26" s="44">
        <v>3977</v>
      </c>
      <c r="O26" s="41" t="s">
        <v>57</v>
      </c>
      <c r="P26" s="79">
        <f t="shared" ref="P26:Z28" si="20">C26-C47</f>
        <v>-62</v>
      </c>
      <c r="Q26" s="80">
        <f t="shared" si="20"/>
        <v>-3666</v>
      </c>
      <c r="R26" s="80">
        <f t="shared" si="20"/>
        <v>-282</v>
      </c>
      <c r="S26" s="80">
        <f t="shared" si="20"/>
        <v>-165</v>
      </c>
      <c r="T26" s="80">
        <f t="shared" si="20"/>
        <v>134</v>
      </c>
      <c r="U26" s="80">
        <f t="shared" si="20"/>
        <v>1397</v>
      </c>
      <c r="V26" s="80">
        <f t="shared" si="20"/>
        <v>643</v>
      </c>
      <c r="W26" s="80">
        <f t="shared" si="20"/>
        <v>762</v>
      </c>
      <c r="X26" s="80">
        <f t="shared" si="20"/>
        <v>71</v>
      </c>
      <c r="Y26" s="80">
        <f t="shared" si="20"/>
        <v>67</v>
      </c>
      <c r="Z26" s="81">
        <f t="shared" si="20"/>
        <v>977</v>
      </c>
      <c r="AB26" s="41" t="s">
        <v>57</v>
      </c>
      <c r="AC26" s="48">
        <f t="shared" ref="AC26:AM28" si="21">P26/C47</f>
        <v>-8.6240471818839373E-4</v>
      </c>
      <c r="AD26" s="49">
        <f t="shared" si="21"/>
        <v>-8.7901021435764642E-2</v>
      </c>
      <c r="AE26" s="49">
        <f t="shared" si="21"/>
        <v>-3.8284007602497963E-2</v>
      </c>
      <c r="AF26" s="49">
        <f t="shared" si="21"/>
        <v>-5.3921568627450983E-2</v>
      </c>
      <c r="AG26" s="49">
        <f t="shared" si="21"/>
        <v>0.12316176470588236</v>
      </c>
      <c r="AH26" s="49">
        <f t="shared" si="21"/>
        <v>0.42192691029900331</v>
      </c>
      <c r="AI26" s="49">
        <f t="shared" si="21"/>
        <v>0.1531316980233389</v>
      </c>
      <c r="AJ26" s="49">
        <f t="shared" si="21"/>
        <v>0.17984422940759973</v>
      </c>
      <c r="AK26" s="49">
        <f t="shared" si="21"/>
        <v>7.0576540755467196E-2</v>
      </c>
      <c r="AL26" s="49">
        <f t="shared" si="21"/>
        <v>2.2953066118533743E-2</v>
      </c>
      <c r="AM26" s="50">
        <f t="shared" si="21"/>
        <v>0.32566666666666666</v>
      </c>
    </row>
    <row r="27" spans="2:39">
      <c r="B27" s="41" t="s">
        <v>58</v>
      </c>
      <c r="C27" s="42">
        <v>257008</v>
      </c>
      <c r="D27" s="43">
        <v>151701</v>
      </c>
      <c r="E27" s="43">
        <v>36005</v>
      </c>
      <c r="F27" s="43">
        <v>12620</v>
      </c>
      <c r="G27" s="43">
        <v>4635</v>
      </c>
      <c r="H27" s="43">
        <v>12068</v>
      </c>
      <c r="I27" s="43">
        <v>15843</v>
      </c>
      <c r="J27" s="43">
        <v>5361</v>
      </c>
      <c r="K27" s="43">
        <v>3877</v>
      </c>
      <c r="L27" s="43">
        <v>6628</v>
      </c>
      <c r="M27" s="44">
        <v>8270</v>
      </c>
      <c r="O27" s="41" t="s">
        <v>58</v>
      </c>
      <c r="P27" s="79">
        <f t="shared" si="20"/>
        <v>28053</v>
      </c>
      <c r="Q27" s="80">
        <f t="shared" si="20"/>
        <v>11347</v>
      </c>
      <c r="R27" s="80">
        <f t="shared" si="20"/>
        <v>6608</v>
      </c>
      <c r="S27" s="80">
        <f t="shared" si="20"/>
        <v>2888</v>
      </c>
      <c r="T27" s="80">
        <f t="shared" si="20"/>
        <v>2008</v>
      </c>
      <c r="U27" s="80">
        <f t="shared" si="20"/>
        <v>-423</v>
      </c>
      <c r="V27" s="80">
        <f t="shared" si="20"/>
        <v>5089</v>
      </c>
      <c r="W27" s="80">
        <f t="shared" si="20"/>
        <v>-172</v>
      </c>
      <c r="X27" s="80">
        <f t="shared" si="20"/>
        <v>-1243</v>
      </c>
      <c r="Y27" s="80">
        <f t="shared" si="20"/>
        <v>464</v>
      </c>
      <c r="Z27" s="81">
        <f t="shared" si="20"/>
        <v>1487</v>
      </c>
      <c r="AB27" s="41" t="s">
        <v>58</v>
      </c>
      <c r="AC27" s="48">
        <f t="shared" si="21"/>
        <v>0.12252626061889892</v>
      </c>
      <c r="AD27" s="49">
        <f t="shared" si="21"/>
        <v>8.0845576185929857E-2</v>
      </c>
      <c r="AE27" s="49">
        <f t="shared" si="21"/>
        <v>0.22478484199067933</v>
      </c>
      <c r="AF27" s="49">
        <f t="shared" si="21"/>
        <v>0.29675297986025484</v>
      </c>
      <c r="AG27" s="49">
        <f t="shared" si="21"/>
        <v>0.76437000380662357</v>
      </c>
      <c r="AH27" s="49">
        <f t="shared" si="21"/>
        <v>-3.3864382355295812E-2</v>
      </c>
      <c r="AI27" s="49">
        <f t="shared" si="21"/>
        <v>0.47321926724939556</v>
      </c>
      <c r="AJ27" s="49">
        <f t="shared" si="21"/>
        <v>-3.1086210012651366E-2</v>
      </c>
      <c r="AK27" s="49">
        <f t="shared" si="21"/>
        <v>-0.24277343749999999</v>
      </c>
      <c r="AL27" s="49">
        <f t="shared" si="21"/>
        <v>7.5275794938351723E-2</v>
      </c>
      <c r="AM27" s="50">
        <f t="shared" si="21"/>
        <v>0.21922453191803037</v>
      </c>
    </row>
    <row r="28" spans="2:39">
      <c r="B28" s="41" t="s">
        <v>21</v>
      </c>
      <c r="C28" s="51">
        <f>C26+C27</f>
        <v>328838</v>
      </c>
      <c r="D28" s="52">
        <f t="shared" ref="D28" si="22">D26+D27</f>
        <v>189741</v>
      </c>
      <c r="E28" s="52">
        <f t="shared" ref="E28" si="23">E26+E27</f>
        <v>43089</v>
      </c>
      <c r="F28" s="52">
        <f t="shared" ref="F28" si="24">F26+F27</f>
        <v>15515</v>
      </c>
      <c r="G28" s="52">
        <f t="shared" ref="G28" si="25">G26+G27</f>
        <v>5857</v>
      </c>
      <c r="H28" s="52">
        <f t="shared" ref="H28" si="26">H26+H27</f>
        <v>16776</v>
      </c>
      <c r="I28" s="52">
        <f t="shared" ref="I28" si="27">I26+I27</f>
        <v>20685</v>
      </c>
      <c r="J28" s="52">
        <f t="shared" ref="J28" si="28">J26+J27</f>
        <v>10360</v>
      </c>
      <c r="K28" s="52">
        <f t="shared" ref="K28" si="29">K26+K27</f>
        <v>4954</v>
      </c>
      <c r="L28" s="52">
        <f t="shared" ref="L28" si="30">L26+L27</f>
        <v>9614</v>
      </c>
      <c r="M28" s="53">
        <f t="shared" ref="M28" si="31">M26+M27</f>
        <v>12247</v>
      </c>
      <c r="O28" s="41" t="s">
        <v>21</v>
      </c>
      <c r="P28" s="79">
        <f t="shared" si="20"/>
        <v>27991</v>
      </c>
      <c r="Q28" s="80">
        <f t="shared" si="20"/>
        <v>7681</v>
      </c>
      <c r="R28" s="80">
        <f t="shared" si="20"/>
        <v>6326</v>
      </c>
      <c r="S28" s="80">
        <f t="shared" si="20"/>
        <v>2723</v>
      </c>
      <c r="T28" s="80">
        <f t="shared" si="20"/>
        <v>2142</v>
      </c>
      <c r="U28" s="80">
        <f t="shared" si="20"/>
        <v>974</v>
      </c>
      <c r="V28" s="80">
        <f t="shared" si="20"/>
        <v>5732</v>
      </c>
      <c r="W28" s="80">
        <f t="shared" si="20"/>
        <v>590</v>
      </c>
      <c r="X28" s="80">
        <f t="shared" si="20"/>
        <v>-1172</v>
      </c>
      <c r="Y28" s="80">
        <f t="shared" si="20"/>
        <v>531</v>
      </c>
      <c r="Z28" s="81">
        <f t="shared" si="20"/>
        <v>2464</v>
      </c>
      <c r="AB28" s="41" t="s">
        <v>21</v>
      </c>
      <c r="AC28" s="48">
        <f t="shared" si="21"/>
        <v>9.3040648568873882E-2</v>
      </c>
      <c r="AD28" s="49">
        <f t="shared" si="21"/>
        <v>4.2189388113808637E-2</v>
      </c>
      <c r="AE28" s="49">
        <f t="shared" si="21"/>
        <v>0.17207518428855098</v>
      </c>
      <c r="AF28" s="49">
        <f t="shared" si="21"/>
        <v>0.21286741713570981</v>
      </c>
      <c r="AG28" s="49">
        <f t="shared" si="21"/>
        <v>0.57658142664872136</v>
      </c>
      <c r="AH28" s="49">
        <f t="shared" si="21"/>
        <v>6.1637767371218836E-2</v>
      </c>
      <c r="AI28" s="49">
        <f t="shared" si="21"/>
        <v>0.38333444793686888</v>
      </c>
      <c r="AJ28" s="49">
        <f t="shared" si="21"/>
        <v>6.0388945752302969E-2</v>
      </c>
      <c r="AK28" s="49">
        <f t="shared" si="21"/>
        <v>-0.19131570355860267</v>
      </c>
      <c r="AL28" s="49">
        <f t="shared" si="21"/>
        <v>5.8460860949025653E-2</v>
      </c>
      <c r="AM28" s="50">
        <f t="shared" si="21"/>
        <v>0.25186548093631811</v>
      </c>
    </row>
    <row r="29" spans="2:39">
      <c r="B29" s="54"/>
      <c r="C29" s="432"/>
      <c r="D29" s="56"/>
      <c r="E29" s="56"/>
      <c r="F29" s="56"/>
      <c r="G29" s="56"/>
      <c r="H29" s="56"/>
      <c r="I29" s="56"/>
      <c r="J29" s="56"/>
      <c r="K29" s="56"/>
      <c r="L29" s="56"/>
      <c r="M29" s="57"/>
      <c r="O29" s="54"/>
      <c r="P29" s="79"/>
      <c r="Q29" s="80"/>
      <c r="R29" s="80"/>
      <c r="S29" s="80"/>
      <c r="T29" s="80"/>
      <c r="U29" s="80"/>
      <c r="V29" s="80"/>
      <c r="W29" s="80"/>
      <c r="X29" s="80"/>
      <c r="Y29" s="80"/>
      <c r="Z29" s="81"/>
      <c r="AB29" s="54"/>
      <c r="AC29" s="48"/>
      <c r="AD29" s="49"/>
      <c r="AE29" s="49"/>
      <c r="AF29" s="49"/>
      <c r="AG29" s="49"/>
      <c r="AH29" s="49"/>
      <c r="AI29" s="49"/>
      <c r="AJ29" s="49"/>
      <c r="AK29" s="49"/>
      <c r="AL29" s="49"/>
      <c r="AM29" s="50"/>
    </row>
    <row r="30" spans="2:39">
      <c r="B30" s="54" t="s">
        <v>59</v>
      </c>
      <c r="C30" s="55"/>
      <c r="D30" s="56"/>
      <c r="E30" s="56"/>
      <c r="F30" s="56"/>
      <c r="G30" s="56"/>
      <c r="H30" s="56"/>
      <c r="I30" s="56"/>
      <c r="J30" s="56"/>
      <c r="K30" s="56"/>
      <c r="L30" s="56"/>
      <c r="M30" s="57"/>
      <c r="O30" s="54" t="s">
        <v>59</v>
      </c>
      <c r="P30" s="79"/>
      <c r="Q30" s="80"/>
      <c r="R30" s="80"/>
      <c r="S30" s="80"/>
      <c r="T30" s="80"/>
      <c r="U30" s="80"/>
      <c r="V30" s="80"/>
      <c r="W30" s="80"/>
      <c r="X30" s="80"/>
      <c r="Y30" s="80"/>
      <c r="Z30" s="81"/>
      <c r="AB30" s="54" t="s">
        <v>59</v>
      </c>
      <c r="AC30" s="48"/>
      <c r="AD30" s="49"/>
      <c r="AE30" s="49"/>
      <c r="AF30" s="49"/>
      <c r="AG30" s="49"/>
      <c r="AH30" s="49"/>
      <c r="AI30" s="49"/>
      <c r="AJ30" s="49"/>
      <c r="AK30" s="49"/>
      <c r="AL30" s="49"/>
      <c r="AM30" s="50"/>
    </row>
    <row r="31" spans="2:39">
      <c r="B31" s="41" t="s">
        <v>57</v>
      </c>
      <c r="C31" s="42">
        <v>1128663.2077179574</v>
      </c>
      <c r="D31" s="43">
        <v>550871.33274049545</v>
      </c>
      <c r="E31" s="43">
        <v>113486.15094757592</v>
      </c>
      <c r="F31" s="43">
        <v>46292.814043963685</v>
      </c>
      <c r="G31" s="43">
        <v>22984.692528911804</v>
      </c>
      <c r="H31" s="43">
        <v>116373.76686746956</v>
      </c>
      <c r="I31" s="43">
        <v>66323.393563654841</v>
      </c>
      <c r="J31" s="43">
        <v>69960.927877144553</v>
      </c>
      <c r="K31" s="43">
        <v>19109.626787410911</v>
      </c>
      <c r="L31" s="43">
        <v>61125.166524464621</v>
      </c>
      <c r="M31" s="44">
        <v>62135.335836866165</v>
      </c>
      <c r="O31" s="41" t="s">
        <v>57</v>
      </c>
      <c r="P31" s="79">
        <f t="shared" ref="P31:Z33" si="32">C31-C52</f>
        <v>-12834.506401574472</v>
      </c>
      <c r="Q31" s="80">
        <f t="shared" si="32"/>
        <v>-58351.445649909787</v>
      </c>
      <c r="R31" s="80">
        <f t="shared" si="32"/>
        <v>-1471.0946913390944</v>
      </c>
      <c r="S31" s="80">
        <f t="shared" si="32"/>
        <v>-6932.8226643587695</v>
      </c>
      <c r="T31" s="80">
        <f t="shared" si="32"/>
        <v>5764.739469930013</v>
      </c>
      <c r="U31" s="80">
        <f t="shared" si="32"/>
        <v>33279.351670472985</v>
      </c>
      <c r="V31" s="80">
        <f t="shared" si="32"/>
        <v>506.6310494809004</v>
      </c>
      <c r="W31" s="80">
        <f t="shared" si="32"/>
        <v>7636.1659350469345</v>
      </c>
      <c r="X31" s="80">
        <f t="shared" si="32"/>
        <v>2694.5092328826067</v>
      </c>
      <c r="Y31" s="80">
        <f t="shared" si="32"/>
        <v>-10964.088451918382</v>
      </c>
      <c r="Z31" s="81">
        <f t="shared" si="32"/>
        <v>15003.547698138093</v>
      </c>
      <c r="AB31" s="41" t="s">
        <v>57</v>
      </c>
      <c r="AC31" s="48">
        <f t="shared" ref="AC31:AM33" si="33">P31/C52</f>
        <v>-1.1243567326347275E-2</v>
      </c>
      <c r="AD31" s="49">
        <f t="shared" si="33"/>
        <v>-9.5780144340756601E-2</v>
      </c>
      <c r="AE31" s="49">
        <f t="shared" si="33"/>
        <v>-1.2796885339092566E-2</v>
      </c>
      <c r="AF31" s="49">
        <f t="shared" si="33"/>
        <v>-0.13025344726923185</v>
      </c>
      <c r="AG31" s="49">
        <f t="shared" si="33"/>
        <v>0.33477091663285169</v>
      </c>
      <c r="AH31" s="49">
        <f t="shared" si="33"/>
        <v>0.40050046193328115</v>
      </c>
      <c r="AI31" s="49">
        <f t="shared" si="33"/>
        <v>7.6975990633358039E-3</v>
      </c>
      <c r="AJ31" s="49">
        <f t="shared" si="33"/>
        <v>0.12252218375324499</v>
      </c>
      <c r="AK31" s="49">
        <f t="shared" si="33"/>
        <v>0.16414803146745024</v>
      </c>
      <c r="AL31" s="49">
        <f t="shared" si="33"/>
        <v>-0.15209046695669559</v>
      </c>
      <c r="AM31" s="50">
        <f t="shared" si="33"/>
        <v>0.31833181575832714</v>
      </c>
    </row>
    <row r="32" spans="2:39">
      <c r="B32" s="41" t="s">
        <v>58</v>
      </c>
      <c r="C32" s="42">
        <v>3186109.5507847001</v>
      </c>
      <c r="D32" s="43">
        <v>1641282.0734151348</v>
      </c>
      <c r="E32" s="43">
        <v>397588.36127700261</v>
      </c>
      <c r="F32" s="43">
        <v>173670.11079305422</v>
      </c>
      <c r="G32" s="43">
        <v>60141.392108193162</v>
      </c>
      <c r="H32" s="43">
        <v>290821.24945463048</v>
      </c>
      <c r="I32" s="43">
        <v>196283.63532469663</v>
      </c>
      <c r="J32" s="43">
        <v>84690.054778709004</v>
      </c>
      <c r="K32" s="43">
        <v>93809.050866048856</v>
      </c>
      <c r="L32" s="43">
        <v>114489.42176397811</v>
      </c>
      <c r="M32" s="44">
        <v>133334.20100325238</v>
      </c>
      <c r="O32" s="41" t="s">
        <v>58</v>
      </c>
      <c r="P32" s="79">
        <f t="shared" si="32"/>
        <v>188908.86551151518</v>
      </c>
      <c r="Q32" s="80">
        <f t="shared" si="32"/>
        <v>151126.82068035309</v>
      </c>
      <c r="R32" s="80">
        <f t="shared" si="32"/>
        <v>68248.500056105608</v>
      </c>
      <c r="S32" s="80">
        <f t="shared" si="32"/>
        <v>22426.601850002306</v>
      </c>
      <c r="T32" s="80">
        <f t="shared" si="32"/>
        <v>4620.2003746349001</v>
      </c>
      <c r="U32" s="80">
        <f t="shared" si="32"/>
        <v>-19866.473794032296</v>
      </c>
      <c r="V32" s="80">
        <f t="shared" si="32"/>
        <v>-5149.6276941375691</v>
      </c>
      <c r="W32" s="80">
        <f t="shared" si="32"/>
        <v>-12611.864260383882</v>
      </c>
      <c r="X32" s="80">
        <f t="shared" si="32"/>
        <v>-19234.81268661347</v>
      </c>
      <c r="Y32" s="80">
        <f t="shared" si="32"/>
        <v>8298.1692992819007</v>
      </c>
      <c r="Z32" s="81">
        <f t="shared" si="32"/>
        <v>-8948.6483136948373</v>
      </c>
      <c r="AB32" s="41" t="s">
        <v>58</v>
      </c>
      <c r="AC32" s="48">
        <f t="shared" si="33"/>
        <v>6.3028433978319587E-2</v>
      </c>
      <c r="AD32" s="49">
        <f t="shared" si="33"/>
        <v>0.10141682915454628</v>
      </c>
      <c r="AE32" s="49">
        <f t="shared" si="33"/>
        <v>0.20722818004204333</v>
      </c>
      <c r="AF32" s="49">
        <f t="shared" si="33"/>
        <v>0.14828141721074886</v>
      </c>
      <c r="AG32" s="49">
        <f t="shared" si="33"/>
        <v>8.321507933055311E-2</v>
      </c>
      <c r="AH32" s="49">
        <f t="shared" si="33"/>
        <v>-6.3943543009364154E-2</v>
      </c>
      <c r="AI32" s="49">
        <f t="shared" si="33"/>
        <v>-2.5564932111813498E-2</v>
      </c>
      <c r="AJ32" s="49">
        <f t="shared" si="33"/>
        <v>-0.12961578132201923</v>
      </c>
      <c r="AK32" s="49">
        <f t="shared" si="33"/>
        <v>-0.17015353228486205</v>
      </c>
      <c r="AL32" s="49">
        <f t="shared" si="33"/>
        <v>7.8143623949069319E-2</v>
      </c>
      <c r="AM32" s="50">
        <f t="shared" si="33"/>
        <v>-6.2893373000711822E-2</v>
      </c>
    </row>
    <row r="33" spans="2:39">
      <c r="B33" s="41" t="s">
        <v>21</v>
      </c>
      <c r="C33" s="51">
        <f>C31+C32</f>
        <v>4314772.7585026575</v>
      </c>
      <c r="D33" s="52">
        <f t="shared" ref="D33" si="34">D31+D32</f>
        <v>2192153.40615563</v>
      </c>
      <c r="E33" s="52">
        <f t="shared" ref="E33" si="35">E31+E32</f>
        <v>511074.51222457853</v>
      </c>
      <c r="F33" s="52">
        <f t="shared" ref="F33" si="36">F31+F32</f>
        <v>219962.9248370179</v>
      </c>
      <c r="G33" s="52">
        <f t="shared" ref="G33" si="37">G31+G32</f>
        <v>83126.08463710497</v>
      </c>
      <c r="H33" s="52">
        <f t="shared" ref="H33" si="38">H31+H32</f>
        <v>407195.01632210007</v>
      </c>
      <c r="I33" s="52">
        <f t="shared" ref="I33" si="39">I31+I32</f>
        <v>262607.02888835146</v>
      </c>
      <c r="J33" s="52">
        <f t="shared" ref="J33" si="40">J31+J32</f>
        <v>154650.98265585356</v>
      </c>
      <c r="K33" s="52">
        <f t="shared" ref="K33" si="41">K31+K32</f>
        <v>112918.67765345977</v>
      </c>
      <c r="L33" s="52">
        <f t="shared" ref="L33" si="42">L31+L32</f>
        <v>175614.58828844273</v>
      </c>
      <c r="M33" s="53">
        <f t="shared" ref="M33" si="43">M31+M32</f>
        <v>195469.53684011856</v>
      </c>
      <c r="O33" s="41" t="s">
        <v>21</v>
      </c>
      <c r="P33" s="79">
        <f t="shared" si="32"/>
        <v>176074.35910994094</v>
      </c>
      <c r="Q33" s="80">
        <f t="shared" si="32"/>
        <v>92775.375030443072</v>
      </c>
      <c r="R33" s="80">
        <f t="shared" si="32"/>
        <v>66777.405364766484</v>
      </c>
      <c r="S33" s="80">
        <f t="shared" si="32"/>
        <v>15493.779185643536</v>
      </c>
      <c r="T33" s="80">
        <f t="shared" si="32"/>
        <v>10384.939844564913</v>
      </c>
      <c r="U33" s="80">
        <f t="shared" si="32"/>
        <v>13412.877876440703</v>
      </c>
      <c r="V33" s="80">
        <f t="shared" si="32"/>
        <v>-4642.9966446566978</v>
      </c>
      <c r="W33" s="80">
        <f t="shared" si="32"/>
        <v>-4975.6983253369399</v>
      </c>
      <c r="X33" s="80">
        <f t="shared" si="32"/>
        <v>-16540.303453730856</v>
      </c>
      <c r="Y33" s="80">
        <f t="shared" si="32"/>
        <v>-2665.9191526364884</v>
      </c>
      <c r="Z33" s="81">
        <f t="shared" si="32"/>
        <v>6054.8993844432698</v>
      </c>
      <c r="AB33" s="41" t="s">
        <v>21</v>
      </c>
      <c r="AC33" s="48">
        <f t="shared" si="33"/>
        <v>4.2543413923512005E-2</v>
      </c>
      <c r="AD33" s="49">
        <f t="shared" si="33"/>
        <v>4.4191838561213767E-2</v>
      </c>
      <c r="AE33" s="49">
        <f t="shared" si="33"/>
        <v>0.15029898762279492</v>
      </c>
      <c r="AF33" s="49">
        <f t="shared" si="33"/>
        <v>7.5775634197938424E-2</v>
      </c>
      <c r="AG33" s="49">
        <f t="shared" si="33"/>
        <v>0.14276569160662889</v>
      </c>
      <c r="AH33" s="49">
        <f t="shared" si="33"/>
        <v>3.4061671586690406E-2</v>
      </c>
      <c r="AI33" s="49">
        <f t="shared" si="33"/>
        <v>-1.7373231809413765E-2</v>
      </c>
      <c r="AJ33" s="49">
        <f t="shared" si="33"/>
        <v>-3.1170843713296575E-2</v>
      </c>
      <c r="AK33" s="49">
        <f t="shared" si="33"/>
        <v>-0.12776482027180228</v>
      </c>
      <c r="AL33" s="49">
        <f t="shared" si="33"/>
        <v>-1.4953508888331838E-2</v>
      </c>
      <c r="AM33" s="50">
        <f t="shared" si="33"/>
        <v>3.196637528005284E-2</v>
      </c>
    </row>
    <row r="34" spans="2:39">
      <c r="B34" s="54"/>
      <c r="C34" s="55"/>
      <c r="D34" s="56"/>
      <c r="E34" s="56"/>
      <c r="F34" s="56"/>
      <c r="G34" s="56"/>
      <c r="H34" s="56"/>
      <c r="I34" s="56"/>
      <c r="J34" s="56"/>
      <c r="K34" s="56"/>
      <c r="L34" s="56"/>
      <c r="M34" s="57"/>
      <c r="O34" s="54"/>
      <c r="P34" s="339"/>
      <c r="Q34" s="280"/>
      <c r="R34" s="280"/>
      <c r="S34" s="280"/>
      <c r="T34" s="280"/>
      <c r="U34" s="280"/>
      <c r="V34" s="280"/>
      <c r="W34" s="280"/>
      <c r="X34" s="280"/>
      <c r="Y34" s="280"/>
      <c r="Z34" s="281"/>
      <c r="AB34" s="54"/>
      <c r="AC34" s="48"/>
      <c r="AD34" s="49"/>
      <c r="AE34" s="49"/>
      <c r="AF34" s="49"/>
      <c r="AG34" s="49"/>
      <c r="AH34" s="49"/>
      <c r="AI34" s="49"/>
      <c r="AJ34" s="49"/>
      <c r="AK34" s="49"/>
      <c r="AL34" s="49"/>
      <c r="AM34" s="50"/>
    </row>
    <row r="35" spans="2:39">
      <c r="B35" s="54" t="s">
        <v>60</v>
      </c>
      <c r="C35" s="65"/>
      <c r="D35" s="66"/>
      <c r="E35" s="66"/>
      <c r="F35" s="66"/>
      <c r="G35" s="66"/>
      <c r="H35" s="66"/>
      <c r="I35" s="66"/>
      <c r="J35" s="66"/>
      <c r="K35" s="66"/>
      <c r="L35" s="66"/>
      <c r="M35" s="67"/>
      <c r="O35" s="54" t="s">
        <v>60</v>
      </c>
      <c r="P35" s="339"/>
      <c r="Q35" s="280"/>
      <c r="R35" s="280"/>
      <c r="S35" s="280"/>
      <c r="T35" s="280"/>
      <c r="U35" s="280"/>
      <c r="V35" s="280"/>
      <c r="W35" s="280"/>
      <c r="X35" s="280"/>
      <c r="Y35" s="280"/>
      <c r="Z35" s="281"/>
      <c r="AB35" s="54" t="s">
        <v>60</v>
      </c>
      <c r="AC35" s="48"/>
      <c r="AD35" s="49"/>
      <c r="AE35" s="49"/>
      <c r="AF35" s="49"/>
      <c r="AG35" s="49"/>
      <c r="AH35" s="49"/>
      <c r="AI35" s="49"/>
      <c r="AJ35" s="49"/>
      <c r="AK35" s="49"/>
      <c r="AL35" s="49"/>
      <c r="AM35" s="50"/>
    </row>
    <row r="36" spans="2:39">
      <c r="B36" s="41" t="s">
        <v>57</v>
      </c>
      <c r="C36" s="276">
        <f>C31/C26</f>
        <v>15.712977971849609</v>
      </c>
      <c r="D36" s="277">
        <f t="shared" ref="D36:M36" si="44">D31/D26</f>
        <v>14.481370471621856</v>
      </c>
      <c r="E36" s="277">
        <f t="shared" si="44"/>
        <v>16.020066480459615</v>
      </c>
      <c r="F36" s="277">
        <f t="shared" si="44"/>
        <v>15.990609341610945</v>
      </c>
      <c r="G36" s="277">
        <f t="shared" si="44"/>
        <v>18.809077355901639</v>
      </c>
      <c r="H36" s="277">
        <f t="shared" si="44"/>
        <v>24.718302223336782</v>
      </c>
      <c r="I36" s="277">
        <f t="shared" si="44"/>
        <v>13.697520355979934</v>
      </c>
      <c r="J36" s="277">
        <f t="shared" si="44"/>
        <v>13.994984572343379</v>
      </c>
      <c r="K36" s="277">
        <f t="shared" si="44"/>
        <v>17.743386060734366</v>
      </c>
      <c r="L36" s="277">
        <f t="shared" si="44"/>
        <v>20.470584904375293</v>
      </c>
      <c r="M36" s="278">
        <f t="shared" si="44"/>
        <v>15.623670062073463</v>
      </c>
      <c r="O36" s="41" t="s">
        <v>57</v>
      </c>
      <c r="P36" s="339">
        <f t="shared" ref="P36:Z38" si="45">C36-C57</f>
        <v>-0.16497387424636756</v>
      </c>
      <c r="Q36" s="280">
        <f t="shared" si="45"/>
        <v>-0.12618667580070309</v>
      </c>
      <c r="R36" s="280">
        <f t="shared" si="45"/>
        <v>0.41359816130199611</v>
      </c>
      <c r="S36" s="280">
        <f t="shared" si="45"/>
        <v>-1.4033895826774376</v>
      </c>
      <c r="T36" s="280">
        <f t="shared" si="45"/>
        <v>2.981914617866904</v>
      </c>
      <c r="U36" s="280">
        <f t="shared" si="45"/>
        <v>-0.37816869088749527</v>
      </c>
      <c r="V36" s="280">
        <f t="shared" si="45"/>
        <v>-1.9768693830469619</v>
      </c>
      <c r="W36" s="280">
        <f t="shared" si="45"/>
        <v>-0.71465950178870052</v>
      </c>
      <c r="X36" s="280">
        <f t="shared" si="45"/>
        <v>1.4261717918195522</v>
      </c>
      <c r="Y36" s="280">
        <f t="shared" si="45"/>
        <v>-4.2259738405315233</v>
      </c>
      <c r="Z36" s="281">
        <f t="shared" si="45"/>
        <v>-8.6925984169226922E-2</v>
      </c>
      <c r="AB36" s="41" t="s">
        <v>57</v>
      </c>
      <c r="AC36" s="48">
        <f t="shared" ref="AC36:AM38" si="46">P36/C57</f>
        <v>-1.0390123099342365E-2</v>
      </c>
      <c r="AD36" s="49">
        <f t="shared" si="46"/>
        <v>-8.6384516265930328E-3</v>
      </c>
      <c r="AE36" s="49">
        <f t="shared" si="46"/>
        <v>2.6501714086990865E-2</v>
      </c>
      <c r="AF36" s="49">
        <f t="shared" si="46"/>
        <v>-8.0682400222400419E-2</v>
      </c>
      <c r="AG36" s="49">
        <f t="shared" si="46"/>
        <v>0.18840487503808717</v>
      </c>
      <c r="AH36" s="49">
        <f t="shared" si="46"/>
        <v>-1.5068600369351348E-2</v>
      </c>
      <c r="AI36" s="49">
        <f t="shared" si="46"/>
        <v>-0.12612097925094023</v>
      </c>
      <c r="AJ36" s="49">
        <f t="shared" si="46"/>
        <v>-4.8584418371174491E-2</v>
      </c>
      <c r="AK36" s="49">
        <f t="shared" si="46"/>
        <v>8.7402896616764272E-2</v>
      </c>
      <c r="AL36" s="49">
        <f t="shared" si="46"/>
        <v>-0.17111589854206097</v>
      </c>
      <c r="AM36" s="50">
        <f t="shared" si="46"/>
        <v>-5.5329526590441446E-3</v>
      </c>
    </row>
    <row r="37" spans="2:39">
      <c r="B37" s="41" t="s">
        <v>58</v>
      </c>
      <c r="C37" s="276">
        <f t="shared" ref="C37:M37" si="47">C32/C27</f>
        <v>12.396927530600994</v>
      </c>
      <c r="D37" s="277">
        <f t="shared" si="47"/>
        <v>10.819190865024851</v>
      </c>
      <c r="E37" s="277">
        <f t="shared" si="47"/>
        <v>11.042587453881477</v>
      </c>
      <c r="F37" s="277">
        <f t="shared" si="47"/>
        <v>13.76149847805501</v>
      </c>
      <c r="G37" s="277">
        <f t="shared" si="47"/>
        <v>12.975489127981264</v>
      </c>
      <c r="H37" s="277">
        <f t="shared" si="47"/>
        <v>24.098545695610746</v>
      </c>
      <c r="I37" s="277">
        <f t="shared" si="47"/>
        <v>12.389297186435437</v>
      </c>
      <c r="J37" s="277">
        <f t="shared" si="47"/>
        <v>15.797436071387615</v>
      </c>
      <c r="K37" s="277">
        <f t="shared" si="47"/>
        <v>24.196298907931094</v>
      </c>
      <c r="L37" s="277">
        <f t="shared" si="47"/>
        <v>17.27360014544027</v>
      </c>
      <c r="M37" s="278">
        <f t="shared" si="47"/>
        <v>16.122636155169573</v>
      </c>
      <c r="O37" s="41" t="s">
        <v>58</v>
      </c>
      <c r="P37" s="339">
        <f t="shared" si="45"/>
        <v>-0.69385749385003237</v>
      </c>
      <c r="Q37" s="280">
        <f t="shared" si="45"/>
        <v>0.20207092020830331</v>
      </c>
      <c r="R37" s="280">
        <f t="shared" si="45"/>
        <v>-0.16059182362632995</v>
      </c>
      <c r="S37" s="280">
        <f t="shared" si="45"/>
        <v>-1.7793470771291151</v>
      </c>
      <c r="T37" s="280">
        <f t="shared" si="45"/>
        <v>-8.159338330548719</v>
      </c>
      <c r="U37" s="280">
        <f t="shared" si="45"/>
        <v>-0.77438067126642807</v>
      </c>
      <c r="V37" s="280">
        <f t="shared" si="45"/>
        <v>-6.3417110913062604</v>
      </c>
      <c r="W37" s="280">
        <f t="shared" si="45"/>
        <v>-1.7883074744451868</v>
      </c>
      <c r="X37" s="280">
        <f t="shared" si="45"/>
        <v>2.1174193078017325</v>
      </c>
      <c r="Y37" s="280">
        <f t="shared" si="45"/>
        <v>4.5947247209216613E-2</v>
      </c>
      <c r="Z37" s="281">
        <f t="shared" si="45"/>
        <v>-4.8537532472994265</v>
      </c>
      <c r="AB37" s="41" t="s">
        <v>58</v>
      </c>
      <c r="AC37" s="48">
        <f t="shared" si="46"/>
        <v>-5.3003505332494746E-2</v>
      </c>
      <c r="AD37" s="49">
        <f t="shared" si="46"/>
        <v>1.9032555086368565E-2</v>
      </c>
      <c r="AE37" s="49">
        <f t="shared" si="46"/>
        <v>-1.4334486635302176E-2</v>
      </c>
      <c r="AF37" s="49">
        <f t="shared" si="46"/>
        <v>-0.11449486907329565</v>
      </c>
      <c r="AG37" s="49">
        <f t="shared" si="46"/>
        <v>-0.38606127003206847</v>
      </c>
      <c r="AH37" s="49">
        <f t="shared" si="46"/>
        <v>-3.1133476610040418E-2</v>
      </c>
      <c r="AI37" s="49">
        <f t="shared" si="46"/>
        <v>-0.33856752382316752</v>
      </c>
      <c r="AJ37" s="49">
        <f t="shared" si="46"/>
        <v>-0.10169075136256904</v>
      </c>
      <c r="AK37" s="49">
        <f t="shared" si="46"/>
        <v>9.5902479933326248E-2</v>
      </c>
      <c r="AL37" s="49">
        <f t="shared" si="46"/>
        <v>2.6670636726105917E-3</v>
      </c>
      <c r="AM37" s="50">
        <f t="shared" si="46"/>
        <v>-0.23139126349018491</v>
      </c>
    </row>
    <row r="38" spans="2:39">
      <c r="B38" s="68" t="s">
        <v>21</v>
      </c>
      <c r="C38" s="319">
        <f t="shared" ref="C38:M38" si="48">C33/C28</f>
        <v>13.121271746278282</v>
      </c>
      <c r="D38" s="320">
        <f t="shared" si="48"/>
        <v>11.553398612612087</v>
      </c>
      <c r="E38" s="320">
        <f t="shared" si="48"/>
        <v>11.860904458784807</v>
      </c>
      <c r="F38" s="320">
        <f t="shared" si="48"/>
        <v>14.17743634141269</v>
      </c>
      <c r="G38" s="320">
        <f t="shared" si="48"/>
        <v>14.192604513762159</v>
      </c>
      <c r="H38" s="320">
        <f t="shared" si="48"/>
        <v>24.272473552819509</v>
      </c>
      <c r="I38" s="320">
        <f t="shared" si="48"/>
        <v>12.695529557087331</v>
      </c>
      <c r="J38" s="320">
        <f t="shared" si="48"/>
        <v>14.927701028557292</v>
      </c>
      <c r="K38" s="320">
        <f t="shared" si="48"/>
        <v>22.793435133924056</v>
      </c>
      <c r="L38" s="320">
        <f t="shared" si="48"/>
        <v>18.266547564847382</v>
      </c>
      <c r="M38" s="332">
        <f t="shared" si="48"/>
        <v>15.960605604647551</v>
      </c>
      <c r="O38" s="68" t="s">
        <v>21</v>
      </c>
      <c r="P38" s="340">
        <f t="shared" si="45"/>
        <v>-0.63554949306502806</v>
      </c>
      <c r="Q38" s="341">
        <f t="shared" si="45"/>
        <v>2.2155994106171306E-2</v>
      </c>
      <c r="R38" s="341">
        <f t="shared" si="45"/>
        <v>-0.22453761231417957</v>
      </c>
      <c r="S38" s="341">
        <f t="shared" si="45"/>
        <v>-1.8067057514089448</v>
      </c>
      <c r="T38" s="341">
        <f t="shared" si="45"/>
        <v>-5.3877843940548154</v>
      </c>
      <c r="U38" s="341">
        <f t="shared" si="45"/>
        <v>-0.64729220124069542</v>
      </c>
      <c r="V38" s="341">
        <f t="shared" si="45"/>
        <v>-5.1771398425654578</v>
      </c>
      <c r="W38" s="341">
        <f t="shared" si="45"/>
        <v>-1.4107514771940384</v>
      </c>
      <c r="X38" s="341">
        <f t="shared" si="45"/>
        <v>1.6607251915161818</v>
      </c>
      <c r="Y38" s="341">
        <f t="shared" si="45"/>
        <v>-1.3613845546152632</v>
      </c>
      <c r="Z38" s="342">
        <f t="shared" si="45"/>
        <v>-3.4010050930602382</v>
      </c>
      <c r="AB38" s="68" t="s">
        <v>21</v>
      </c>
      <c r="AC38" s="72">
        <f t="shared" si="46"/>
        <v>-4.6198862513922322E-2</v>
      </c>
      <c r="AD38" s="73">
        <f t="shared" si="46"/>
        <v>1.921388252694836E-3</v>
      </c>
      <c r="AE38" s="73">
        <f t="shared" si="46"/>
        <v>-1.8579180719515153E-2</v>
      </c>
      <c r="AF38" s="73">
        <f t="shared" si="46"/>
        <v>-0.11303113679277936</v>
      </c>
      <c r="AG38" s="73">
        <f t="shared" si="46"/>
        <v>-0.27516227687918288</v>
      </c>
      <c r="AH38" s="73">
        <f t="shared" si="46"/>
        <v>-2.5975051596752324E-2</v>
      </c>
      <c r="AI38" s="73">
        <f t="shared" si="46"/>
        <v>-0.28966796882988466</v>
      </c>
      <c r="AJ38" s="73">
        <f t="shared" si="46"/>
        <v>-8.634547713116876E-2</v>
      </c>
      <c r="AK38" s="73">
        <f t="shared" si="46"/>
        <v>7.8585529070435811E-2</v>
      </c>
      <c r="AL38" s="73">
        <f t="shared" si="46"/>
        <v>-6.9359550783515439E-2</v>
      </c>
      <c r="AM38" s="74">
        <f t="shared" si="46"/>
        <v>-0.17565713649344689</v>
      </c>
    </row>
    <row r="40" spans="2:39" s="1" customFormat="1" ht="12.75">
      <c r="B40" s="270" t="s">
        <v>53</v>
      </c>
      <c r="M40" s="424" t="s">
        <v>324</v>
      </c>
      <c r="O40" s="270" t="s">
        <v>53</v>
      </c>
      <c r="Z40" s="424" t="s">
        <v>324</v>
      </c>
      <c r="AB40" s="270" t="s">
        <v>53</v>
      </c>
      <c r="AM40" s="424" t="s">
        <v>324</v>
      </c>
    </row>
    <row r="41" spans="2:39" s="1" customFormat="1" ht="12.75">
      <c r="B41" s="270" t="s">
        <v>54</v>
      </c>
      <c r="O41" s="270" t="s">
        <v>54</v>
      </c>
      <c r="AB41" s="270" t="s">
        <v>54</v>
      </c>
    </row>
    <row r="42" spans="2:39" s="1" customFormat="1" ht="12.75"/>
    <row r="44" spans="2:39" ht="15">
      <c r="B44" s="2" t="s">
        <v>170</v>
      </c>
      <c r="O44" s="2" t="s">
        <v>173</v>
      </c>
      <c r="AB44" s="2" t="s">
        <v>176</v>
      </c>
    </row>
    <row r="45" spans="2:39" s="18" customFormat="1" ht="57">
      <c r="B45" s="6" t="s">
        <v>168</v>
      </c>
      <c r="C45" s="19" t="s">
        <v>38</v>
      </c>
      <c r="D45" s="20" t="s">
        <v>45</v>
      </c>
      <c r="E45" s="21" t="s">
        <v>46</v>
      </c>
      <c r="F45" s="22" t="s">
        <v>47</v>
      </c>
      <c r="G45" s="23" t="s">
        <v>39</v>
      </c>
      <c r="H45" s="24" t="s">
        <v>48</v>
      </c>
      <c r="I45" s="25" t="s">
        <v>40</v>
      </c>
      <c r="J45" s="26" t="s">
        <v>41</v>
      </c>
      <c r="K45" s="27" t="s">
        <v>49</v>
      </c>
      <c r="L45" s="28" t="s">
        <v>42</v>
      </c>
      <c r="M45" s="29" t="s">
        <v>43</v>
      </c>
      <c r="O45" s="6" t="s">
        <v>168</v>
      </c>
      <c r="P45" s="30" t="s">
        <v>38</v>
      </c>
      <c r="Q45" s="20" t="s">
        <v>45</v>
      </c>
      <c r="R45" s="21" t="s">
        <v>46</v>
      </c>
      <c r="S45" s="22" t="s">
        <v>47</v>
      </c>
      <c r="T45" s="23" t="s">
        <v>39</v>
      </c>
      <c r="U45" s="24" t="s">
        <v>48</v>
      </c>
      <c r="V45" s="25" t="s">
        <v>40</v>
      </c>
      <c r="W45" s="26" t="s">
        <v>41</v>
      </c>
      <c r="X45" s="27" t="s">
        <v>49</v>
      </c>
      <c r="Y45" s="28" t="s">
        <v>42</v>
      </c>
      <c r="Z45" s="29" t="s">
        <v>43</v>
      </c>
      <c r="AB45" s="6" t="s">
        <v>168</v>
      </c>
      <c r="AC45" s="30" t="s">
        <v>38</v>
      </c>
      <c r="AD45" s="20" t="s">
        <v>45</v>
      </c>
      <c r="AE45" s="21" t="s">
        <v>46</v>
      </c>
      <c r="AF45" s="22" t="s">
        <v>47</v>
      </c>
      <c r="AG45" s="23" t="s">
        <v>39</v>
      </c>
      <c r="AH45" s="24" t="s">
        <v>48</v>
      </c>
      <c r="AI45" s="25" t="s">
        <v>40</v>
      </c>
      <c r="AJ45" s="26" t="s">
        <v>41</v>
      </c>
      <c r="AK45" s="27" t="s">
        <v>49</v>
      </c>
      <c r="AL45" s="28" t="s">
        <v>42</v>
      </c>
      <c r="AM45" s="29" t="s">
        <v>43</v>
      </c>
    </row>
    <row r="46" spans="2:39">
      <c r="B46" s="31" t="s">
        <v>0</v>
      </c>
      <c r="C46" s="32"/>
      <c r="D46" s="33"/>
      <c r="E46" s="33"/>
      <c r="F46" s="33"/>
      <c r="G46" s="33"/>
      <c r="H46" s="33"/>
      <c r="I46" s="33"/>
      <c r="J46" s="33"/>
      <c r="K46" s="33"/>
      <c r="L46" s="33"/>
      <c r="M46" s="34"/>
      <c r="O46" s="31" t="s">
        <v>0</v>
      </c>
      <c r="P46" s="336"/>
      <c r="Q46" s="343"/>
      <c r="R46" s="343"/>
      <c r="S46" s="343"/>
      <c r="T46" s="343"/>
      <c r="U46" s="343"/>
      <c r="V46" s="343"/>
      <c r="W46" s="343"/>
      <c r="X46" s="343"/>
      <c r="Y46" s="343"/>
      <c r="Z46" s="344"/>
      <c r="AB46" s="31" t="s">
        <v>0</v>
      </c>
      <c r="AC46" s="101"/>
      <c r="AD46" s="102"/>
      <c r="AE46" s="102"/>
      <c r="AF46" s="102"/>
      <c r="AG46" s="102"/>
      <c r="AH46" s="102"/>
      <c r="AI46" s="102"/>
      <c r="AJ46" s="102"/>
      <c r="AK46" s="102"/>
      <c r="AL46" s="102"/>
      <c r="AM46" s="103"/>
    </row>
    <row r="47" spans="2:39">
      <c r="B47" s="41" t="s">
        <v>57</v>
      </c>
      <c r="C47" s="42">
        <v>71892</v>
      </c>
      <c r="D47" s="43">
        <v>41706</v>
      </c>
      <c r="E47" s="43">
        <v>7366</v>
      </c>
      <c r="F47" s="43">
        <v>3060</v>
      </c>
      <c r="G47" s="43">
        <v>1088</v>
      </c>
      <c r="H47" s="43">
        <v>3311</v>
      </c>
      <c r="I47" s="43">
        <v>4199</v>
      </c>
      <c r="J47" s="43">
        <v>4237</v>
      </c>
      <c r="K47" s="43">
        <v>1006</v>
      </c>
      <c r="L47" s="43">
        <v>2919</v>
      </c>
      <c r="M47" s="44">
        <v>3000</v>
      </c>
      <c r="O47" s="41" t="s">
        <v>57</v>
      </c>
      <c r="P47" s="90">
        <f t="shared" ref="P47:Z49" si="49">C5-C47</f>
        <v>-4563</v>
      </c>
      <c r="Q47" s="91">
        <f t="shared" si="49"/>
        <v>-7009</v>
      </c>
      <c r="R47" s="91">
        <f t="shared" si="49"/>
        <v>222</v>
      </c>
      <c r="S47" s="91">
        <f t="shared" si="49"/>
        <v>450</v>
      </c>
      <c r="T47" s="91">
        <f t="shared" si="49"/>
        <v>42</v>
      </c>
      <c r="U47" s="91">
        <f t="shared" si="49"/>
        <v>565</v>
      </c>
      <c r="V47" s="91">
        <f t="shared" si="49"/>
        <v>498</v>
      </c>
      <c r="W47" s="91">
        <f t="shared" si="49"/>
        <v>77</v>
      </c>
      <c r="X47" s="91">
        <f t="shared" si="49"/>
        <v>117</v>
      </c>
      <c r="Y47" s="91">
        <f t="shared" si="49"/>
        <v>134</v>
      </c>
      <c r="Z47" s="92">
        <f t="shared" si="49"/>
        <v>341</v>
      </c>
      <c r="AB47" s="41" t="s">
        <v>57</v>
      </c>
      <c r="AC47" s="48">
        <f t="shared" ref="AC47:AM49" si="50">P47/C47</f>
        <v>-6.3470205307961949E-2</v>
      </c>
      <c r="AD47" s="49">
        <f t="shared" si="50"/>
        <v>-0.16805735385795809</v>
      </c>
      <c r="AE47" s="49">
        <f t="shared" si="50"/>
        <v>3.0138474070051588E-2</v>
      </c>
      <c r="AF47" s="49">
        <f t="shared" si="50"/>
        <v>0.14705882352941177</v>
      </c>
      <c r="AG47" s="49">
        <f t="shared" si="50"/>
        <v>3.860294117647059E-2</v>
      </c>
      <c r="AH47" s="49">
        <f t="shared" si="50"/>
        <v>0.1706433101781939</v>
      </c>
      <c r="AI47" s="49">
        <f t="shared" si="50"/>
        <v>0.11859966658728269</v>
      </c>
      <c r="AJ47" s="49">
        <f t="shared" si="50"/>
        <v>1.8173235780033041E-2</v>
      </c>
      <c r="AK47" s="49">
        <f t="shared" si="50"/>
        <v>0.11630218687872763</v>
      </c>
      <c r="AL47" s="49">
        <f t="shared" si="50"/>
        <v>4.5906132237067486E-2</v>
      </c>
      <c r="AM47" s="50">
        <f t="shared" si="50"/>
        <v>0.11366666666666667</v>
      </c>
    </row>
    <row r="48" spans="2:39">
      <c r="B48" s="41" t="s">
        <v>58</v>
      </c>
      <c r="C48" s="42">
        <v>228955</v>
      </c>
      <c r="D48" s="43">
        <v>140354</v>
      </c>
      <c r="E48" s="43">
        <v>29397</v>
      </c>
      <c r="F48" s="43">
        <v>9732</v>
      </c>
      <c r="G48" s="43">
        <v>2627</v>
      </c>
      <c r="H48" s="43">
        <v>12491</v>
      </c>
      <c r="I48" s="43">
        <v>10754</v>
      </c>
      <c r="J48" s="43">
        <v>5533</v>
      </c>
      <c r="K48" s="43">
        <v>5120</v>
      </c>
      <c r="L48" s="43">
        <v>6164</v>
      </c>
      <c r="M48" s="44">
        <v>6783</v>
      </c>
      <c r="O48" s="41" t="s">
        <v>58</v>
      </c>
      <c r="P48" s="90">
        <f t="shared" si="49"/>
        <v>108278</v>
      </c>
      <c r="Q48" s="91">
        <f t="shared" si="49"/>
        <v>65541</v>
      </c>
      <c r="R48" s="91">
        <f t="shared" si="49"/>
        <v>15766</v>
      </c>
      <c r="S48" s="91">
        <f t="shared" si="49"/>
        <v>8919</v>
      </c>
      <c r="T48" s="91">
        <f t="shared" si="49"/>
        <v>2098</v>
      </c>
      <c r="U48" s="91">
        <f t="shared" si="49"/>
        <v>364</v>
      </c>
      <c r="V48" s="91">
        <f t="shared" si="49"/>
        <v>9111</v>
      </c>
      <c r="W48" s="91">
        <f t="shared" si="49"/>
        <v>-583</v>
      </c>
      <c r="X48" s="91">
        <f t="shared" si="49"/>
        <v>474</v>
      </c>
      <c r="Y48" s="91">
        <f t="shared" si="49"/>
        <v>1717</v>
      </c>
      <c r="Z48" s="92">
        <f t="shared" si="49"/>
        <v>4871</v>
      </c>
      <c r="AB48" s="41" t="s">
        <v>58</v>
      </c>
      <c r="AC48" s="48">
        <f t="shared" si="50"/>
        <v>0.47292262671704044</v>
      </c>
      <c r="AD48" s="49">
        <f t="shared" si="50"/>
        <v>0.46696923493452269</v>
      </c>
      <c r="AE48" s="49">
        <f t="shared" si="50"/>
        <v>0.53631322924107905</v>
      </c>
      <c r="AF48" s="49">
        <f t="shared" si="50"/>
        <v>0.91646115906288528</v>
      </c>
      <c r="AG48" s="49">
        <f t="shared" si="50"/>
        <v>0.79862961553102396</v>
      </c>
      <c r="AH48" s="49">
        <f t="shared" si="50"/>
        <v>2.9140981506684812E-2</v>
      </c>
      <c r="AI48" s="49">
        <f t="shared" si="50"/>
        <v>0.84721963920401711</v>
      </c>
      <c r="AJ48" s="49">
        <f t="shared" si="50"/>
        <v>-0.10536779324055666</v>
      </c>
      <c r="AK48" s="49">
        <f t="shared" si="50"/>
        <v>9.2578124999999997E-2</v>
      </c>
      <c r="AL48" s="49">
        <f t="shared" si="50"/>
        <v>0.27855288773523684</v>
      </c>
      <c r="AM48" s="50">
        <f t="shared" si="50"/>
        <v>0.71811882647795966</v>
      </c>
    </row>
    <row r="49" spans="2:39">
      <c r="B49" s="41" t="s">
        <v>21</v>
      </c>
      <c r="C49" s="51">
        <f>C47+C48</f>
        <v>300847</v>
      </c>
      <c r="D49" s="52">
        <f t="shared" ref="D49" si="51">D47+D48</f>
        <v>182060</v>
      </c>
      <c r="E49" s="52">
        <f t="shared" ref="E49" si="52">E47+E48</f>
        <v>36763</v>
      </c>
      <c r="F49" s="52">
        <f t="shared" ref="F49" si="53">F47+F48</f>
        <v>12792</v>
      </c>
      <c r="G49" s="52">
        <f t="shared" ref="G49" si="54">G47+G48</f>
        <v>3715</v>
      </c>
      <c r="H49" s="52">
        <f t="shared" ref="H49" si="55">H47+H48</f>
        <v>15802</v>
      </c>
      <c r="I49" s="52">
        <f t="shared" ref="I49" si="56">I47+I48</f>
        <v>14953</v>
      </c>
      <c r="J49" s="52">
        <f t="shared" ref="J49" si="57">J47+J48</f>
        <v>9770</v>
      </c>
      <c r="K49" s="52">
        <f t="shared" ref="K49" si="58">K47+K48</f>
        <v>6126</v>
      </c>
      <c r="L49" s="52">
        <f t="shared" ref="L49" si="59">L47+L48</f>
        <v>9083</v>
      </c>
      <c r="M49" s="53">
        <f t="shared" ref="M49" si="60">M47+M48</f>
        <v>9783</v>
      </c>
      <c r="O49" s="41" t="s">
        <v>21</v>
      </c>
      <c r="P49" s="90">
        <f t="shared" si="49"/>
        <v>103715</v>
      </c>
      <c r="Q49" s="91">
        <f t="shared" si="49"/>
        <v>58532</v>
      </c>
      <c r="R49" s="91">
        <f t="shared" si="49"/>
        <v>15988</v>
      </c>
      <c r="S49" s="91">
        <f t="shared" si="49"/>
        <v>9369</v>
      </c>
      <c r="T49" s="91">
        <f t="shared" si="49"/>
        <v>2140</v>
      </c>
      <c r="U49" s="91">
        <f t="shared" si="49"/>
        <v>929</v>
      </c>
      <c r="V49" s="91">
        <f t="shared" si="49"/>
        <v>9609</v>
      </c>
      <c r="W49" s="91">
        <f t="shared" si="49"/>
        <v>-506</v>
      </c>
      <c r="X49" s="91">
        <f t="shared" si="49"/>
        <v>591</v>
      </c>
      <c r="Y49" s="91">
        <f t="shared" si="49"/>
        <v>1851</v>
      </c>
      <c r="Z49" s="92">
        <f t="shared" si="49"/>
        <v>5212</v>
      </c>
      <c r="AB49" s="41" t="s">
        <v>21</v>
      </c>
      <c r="AC49" s="48">
        <f t="shared" si="50"/>
        <v>0.34474334129973044</v>
      </c>
      <c r="AD49" s="49">
        <f t="shared" si="50"/>
        <v>0.32149840711853234</v>
      </c>
      <c r="AE49" s="49">
        <f t="shared" si="50"/>
        <v>0.43489377907134891</v>
      </c>
      <c r="AF49" s="49">
        <f t="shared" si="50"/>
        <v>0.73241088180112568</v>
      </c>
      <c r="AG49" s="49">
        <f t="shared" si="50"/>
        <v>0.57604306864064603</v>
      </c>
      <c r="AH49" s="49">
        <f t="shared" si="50"/>
        <v>5.8790026578914065E-2</v>
      </c>
      <c r="AI49" s="49">
        <f t="shared" si="50"/>
        <v>0.64261352237009295</v>
      </c>
      <c r="AJ49" s="49">
        <f t="shared" si="50"/>
        <v>-5.1791197543500513E-2</v>
      </c>
      <c r="AK49" s="49">
        <f t="shared" si="50"/>
        <v>9.6474045053868751E-2</v>
      </c>
      <c r="AL49" s="49">
        <f t="shared" si="50"/>
        <v>0.20378729494660355</v>
      </c>
      <c r="AM49" s="50">
        <f t="shared" si="50"/>
        <v>0.5327609117857508</v>
      </c>
    </row>
    <row r="50" spans="2:39">
      <c r="B50" s="54"/>
      <c r="C50" s="55"/>
      <c r="D50" s="56"/>
      <c r="E50" s="56"/>
      <c r="F50" s="56"/>
      <c r="G50" s="56"/>
      <c r="H50" s="56"/>
      <c r="I50" s="56"/>
      <c r="J50" s="56"/>
      <c r="K50" s="56"/>
      <c r="L50" s="56"/>
      <c r="M50" s="57"/>
      <c r="O50" s="54"/>
      <c r="P50" s="90"/>
      <c r="Q50" s="91"/>
      <c r="R50" s="91"/>
      <c r="S50" s="91"/>
      <c r="T50" s="91"/>
      <c r="U50" s="91"/>
      <c r="V50" s="91"/>
      <c r="W50" s="91"/>
      <c r="X50" s="91"/>
      <c r="Y50" s="91"/>
      <c r="Z50" s="92"/>
      <c r="AB50" s="54"/>
      <c r="AC50" s="48"/>
      <c r="AD50" s="49"/>
      <c r="AE50" s="49"/>
      <c r="AF50" s="49"/>
      <c r="AG50" s="49"/>
      <c r="AH50" s="49"/>
      <c r="AI50" s="49"/>
      <c r="AJ50" s="49"/>
      <c r="AK50" s="49"/>
      <c r="AL50" s="49"/>
      <c r="AM50" s="50"/>
    </row>
    <row r="51" spans="2:39">
      <c r="B51" s="54" t="s">
        <v>59</v>
      </c>
      <c r="C51" s="55"/>
      <c r="D51" s="56"/>
      <c r="E51" s="56"/>
      <c r="F51" s="56"/>
      <c r="G51" s="56"/>
      <c r="H51" s="56"/>
      <c r="I51" s="56"/>
      <c r="J51" s="56"/>
      <c r="K51" s="56"/>
      <c r="L51" s="56"/>
      <c r="M51" s="57"/>
      <c r="O51" s="54" t="s">
        <v>59</v>
      </c>
      <c r="P51" s="90"/>
      <c r="Q51" s="91"/>
      <c r="R51" s="91"/>
      <c r="S51" s="91"/>
      <c r="T51" s="91"/>
      <c r="U51" s="91"/>
      <c r="V51" s="91"/>
      <c r="W51" s="91"/>
      <c r="X51" s="91"/>
      <c r="Y51" s="91"/>
      <c r="Z51" s="92"/>
      <c r="AB51" s="54" t="s">
        <v>59</v>
      </c>
      <c r="AC51" s="48"/>
      <c r="AD51" s="49"/>
      <c r="AE51" s="49"/>
      <c r="AF51" s="49"/>
      <c r="AG51" s="49"/>
      <c r="AH51" s="49"/>
      <c r="AI51" s="49"/>
      <c r="AJ51" s="49"/>
      <c r="AK51" s="49"/>
      <c r="AL51" s="49"/>
      <c r="AM51" s="50"/>
    </row>
    <row r="52" spans="2:39">
      <c r="B52" s="41" t="s">
        <v>57</v>
      </c>
      <c r="C52" s="42">
        <v>1141497.7141195319</v>
      </c>
      <c r="D52" s="43">
        <v>609222.77839040523</v>
      </c>
      <c r="E52" s="43">
        <v>114957.24563891502</v>
      </c>
      <c r="F52" s="43">
        <v>53225.636708322454</v>
      </c>
      <c r="G52" s="43">
        <v>17219.953058981791</v>
      </c>
      <c r="H52" s="43">
        <v>83094.415196996575</v>
      </c>
      <c r="I52" s="43">
        <v>65816.762514173941</v>
      </c>
      <c r="J52" s="43">
        <v>62324.761942097619</v>
      </c>
      <c r="K52" s="43">
        <v>16415.117554528304</v>
      </c>
      <c r="L52" s="43">
        <v>72089.254976383003</v>
      </c>
      <c r="M52" s="44">
        <v>47131.788138728072</v>
      </c>
      <c r="O52" s="41" t="s">
        <v>57</v>
      </c>
      <c r="P52" s="90">
        <f t="shared" ref="P52:Z54" si="61">C10-C52</f>
        <v>-147026.52138282533</v>
      </c>
      <c r="Q52" s="91">
        <f t="shared" si="61"/>
        <v>-143255.21169474086</v>
      </c>
      <c r="R52" s="91">
        <f t="shared" si="61"/>
        <v>-10452.913862782792</v>
      </c>
      <c r="S52" s="91">
        <f t="shared" si="61"/>
        <v>-6408.7237027498632</v>
      </c>
      <c r="T52" s="91">
        <f t="shared" si="61"/>
        <v>3479.47752670728</v>
      </c>
      <c r="U52" s="91">
        <f t="shared" si="61"/>
        <v>12079.78686197738</v>
      </c>
      <c r="V52" s="91">
        <f t="shared" si="61"/>
        <v>-1421.9960620772181</v>
      </c>
      <c r="W52" s="91">
        <f t="shared" si="61"/>
        <v>2406.1414689748417</v>
      </c>
      <c r="X52" s="91">
        <f t="shared" si="61"/>
        <v>4017.0546036657324</v>
      </c>
      <c r="Y52" s="91">
        <f t="shared" si="61"/>
        <v>-13195.563904188864</v>
      </c>
      <c r="Z52" s="92">
        <f t="shared" si="61"/>
        <v>5725.4273823889307</v>
      </c>
      <c r="AB52" s="41" t="s">
        <v>57</v>
      </c>
      <c r="AC52" s="48">
        <f t="shared" ref="AC52:AM54" si="62">P52/C52</f>
        <v>-0.12880141551245319</v>
      </c>
      <c r="AD52" s="49">
        <f t="shared" si="62"/>
        <v>-0.23514421452400017</v>
      </c>
      <c r="AE52" s="49">
        <f t="shared" si="62"/>
        <v>-9.092870836185292E-2</v>
      </c>
      <c r="AF52" s="49">
        <f t="shared" si="62"/>
        <v>-0.12040670810327354</v>
      </c>
      <c r="AG52" s="49">
        <f t="shared" si="62"/>
        <v>0.20206080207009694</v>
      </c>
      <c r="AH52" s="49">
        <f t="shared" si="62"/>
        <v>0.14537423283308695</v>
      </c>
      <c r="AI52" s="49">
        <f t="shared" si="62"/>
        <v>-2.1605378443994183E-2</v>
      </c>
      <c r="AJ52" s="49">
        <f t="shared" si="62"/>
        <v>3.8606508777526506E-2</v>
      </c>
      <c r="AK52" s="49">
        <f t="shared" si="62"/>
        <v>0.24471677344507231</v>
      </c>
      <c r="AL52" s="49">
        <f t="shared" si="62"/>
        <v>-0.18304480894568592</v>
      </c>
      <c r="AM52" s="50">
        <f t="shared" si="62"/>
        <v>0.12147698206434823</v>
      </c>
    </row>
    <row r="53" spans="2:39">
      <c r="B53" s="41" t="s">
        <v>58</v>
      </c>
      <c r="C53" s="42">
        <v>2997200.6852731849</v>
      </c>
      <c r="D53" s="43">
        <v>1490155.2527347817</v>
      </c>
      <c r="E53" s="43">
        <v>329339.861220897</v>
      </c>
      <c r="F53" s="43">
        <v>151243.50894305191</v>
      </c>
      <c r="G53" s="43">
        <v>55521.191733558262</v>
      </c>
      <c r="H53" s="43">
        <v>310687.72324866278</v>
      </c>
      <c r="I53" s="43">
        <v>201433.2630188342</v>
      </c>
      <c r="J53" s="43">
        <v>97301.919039092885</v>
      </c>
      <c r="K53" s="43">
        <v>113043.86355266233</v>
      </c>
      <c r="L53" s="43">
        <v>106191.25246469621</v>
      </c>
      <c r="M53" s="44">
        <v>142282.84931694722</v>
      </c>
      <c r="O53" s="41" t="s">
        <v>58</v>
      </c>
      <c r="P53" s="90">
        <f t="shared" si="61"/>
        <v>103442.43475079257</v>
      </c>
      <c r="Q53" s="91">
        <f t="shared" si="61"/>
        <v>157833.37201945623</v>
      </c>
      <c r="R53" s="91">
        <f t="shared" si="61"/>
        <v>47183.622100749053</v>
      </c>
      <c r="S53" s="91">
        <f t="shared" si="61"/>
        <v>20049.157138554525</v>
      </c>
      <c r="T53" s="91">
        <f t="shared" si="61"/>
        <v>451.01861413985171</v>
      </c>
      <c r="U53" s="91">
        <f t="shared" si="61"/>
        <v>-34521.471243494016</v>
      </c>
      <c r="V53" s="91">
        <f t="shared" si="61"/>
        <v>-22448.77250891272</v>
      </c>
      <c r="W53" s="91">
        <f t="shared" si="61"/>
        <v>-29784.855948108641</v>
      </c>
      <c r="X53" s="91">
        <f t="shared" si="61"/>
        <v>-10641.388601463914</v>
      </c>
      <c r="Y53" s="91">
        <f t="shared" si="61"/>
        <v>-8885.3917141904094</v>
      </c>
      <c r="Z53" s="92">
        <f t="shared" si="61"/>
        <v>-15792.855105936993</v>
      </c>
      <c r="AB53" s="41" t="s">
        <v>58</v>
      </c>
      <c r="AC53" s="48">
        <f t="shared" si="62"/>
        <v>3.4513015848107662E-2</v>
      </c>
      <c r="AD53" s="49">
        <f t="shared" si="62"/>
        <v>0.10591740137800761</v>
      </c>
      <c r="AE53" s="49">
        <f t="shared" si="62"/>
        <v>0.14326726781821816</v>
      </c>
      <c r="AF53" s="49">
        <f t="shared" si="62"/>
        <v>0.13256209987896858</v>
      </c>
      <c r="AG53" s="49">
        <f t="shared" si="62"/>
        <v>8.1233597489090981E-3</v>
      </c>
      <c r="AH53" s="49">
        <f t="shared" si="62"/>
        <v>-0.11111308449051374</v>
      </c>
      <c r="AI53" s="49">
        <f t="shared" si="62"/>
        <v>-0.11144521104646822</v>
      </c>
      <c r="AJ53" s="49">
        <f t="shared" si="62"/>
        <v>-0.30610759008917399</v>
      </c>
      <c r="AK53" s="49">
        <f t="shared" si="62"/>
        <v>-9.4135039860049938E-2</v>
      </c>
      <c r="AL53" s="49">
        <f t="shared" si="62"/>
        <v>-8.367348070543193E-2</v>
      </c>
      <c r="AM53" s="50">
        <f t="shared" si="62"/>
        <v>-0.11099619653214181</v>
      </c>
    </row>
    <row r="54" spans="2:39">
      <c r="B54" s="41" t="s">
        <v>21</v>
      </c>
      <c r="C54" s="51">
        <f>C52+C53</f>
        <v>4138698.3993927166</v>
      </c>
      <c r="D54" s="52">
        <f t="shared" ref="D54" si="63">D52+D53</f>
        <v>2099378.0311251869</v>
      </c>
      <c r="E54" s="52">
        <f t="shared" ref="E54" si="64">E52+E53</f>
        <v>444297.10685981205</v>
      </c>
      <c r="F54" s="52">
        <f t="shared" ref="F54" si="65">F52+F53</f>
        <v>204469.14565137436</v>
      </c>
      <c r="G54" s="52">
        <f t="shared" ref="G54" si="66">G52+G53</f>
        <v>72741.144792540057</v>
      </c>
      <c r="H54" s="52">
        <f t="shared" ref="H54" si="67">H52+H53</f>
        <v>393782.13844565937</v>
      </c>
      <c r="I54" s="52">
        <f t="shared" ref="I54" si="68">I52+I53</f>
        <v>267250.02553300816</v>
      </c>
      <c r="J54" s="52">
        <f t="shared" ref="J54" si="69">J52+J53</f>
        <v>159626.6809811905</v>
      </c>
      <c r="K54" s="52">
        <f t="shared" ref="K54" si="70">K52+K53</f>
        <v>129458.98110719063</v>
      </c>
      <c r="L54" s="52">
        <f t="shared" ref="L54" si="71">L52+L53</f>
        <v>178280.50744107921</v>
      </c>
      <c r="M54" s="53">
        <f t="shared" ref="M54" si="72">M52+M53</f>
        <v>189414.63745567529</v>
      </c>
      <c r="O54" s="41" t="s">
        <v>21</v>
      </c>
      <c r="P54" s="90">
        <f t="shared" si="61"/>
        <v>-43584.086632032413</v>
      </c>
      <c r="Q54" s="91">
        <f t="shared" si="61"/>
        <v>14578.160324715544</v>
      </c>
      <c r="R54" s="91">
        <f t="shared" si="61"/>
        <v>36730.708237966232</v>
      </c>
      <c r="S54" s="91">
        <f t="shared" si="61"/>
        <v>13640.433435804676</v>
      </c>
      <c r="T54" s="91">
        <f t="shared" si="61"/>
        <v>3930.4961408471281</v>
      </c>
      <c r="U54" s="91">
        <f t="shared" si="61"/>
        <v>-22441.68438151665</v>
      </c>
      <c r="V54" s="91">
        <f t="shared" si="61"/>
        <v>-23870.768570989952</v>
      </c>
      <c r="W54" s="91">
        <f t="shared" si="61"/>
        <v>-27378.714479133807</v>
      </c>
      <c r="X54" s="91">
        <f t="shared" si="61"/>
        <v>-6624.3339977981814</v>
      </c>
      <c r="Y54" s="91">
        <f t="shared" si="61"/>
        <v>-22080.955618379259</v>
      </c>
      <c r="Z54" s="92">
        <f t="shared" si="61"/>
        <v>-10067.427723548055</v>
      </c>
      <c r="AB54" s="41" t="s">
        <v>21</v>
      </c>
      <c r="AC54" s="48">
        <f t="shared" si="62"/>
        <v>-1.0530868023247994E-2</v>
      </c>
      <c r="AD54" s="49">
        <f t="shared" si="62"/>
        <v>6.9440377619376164E-3</v>
      </c>
      <c r="AE54" s="49">
        <f t="shared" si="62"/>
        <v>8.2671499928438155E-2</v>
      </c>
      <c r="AF54" s="49">
        <f t="shared" si="62"/>
        <v>6.67114512184738E-2</v>
      </c>
      <c r="AG54" s="49">
        <f t="shared" si="62"/>
        <v>5.4034015440051458E-2</v>
      </c>
      <c r="AH54" s="49">
        <f t="shared" si="62"/>
        <v>-5.6990102370053357E-2</v>
      </c>
      <c r="AI54" s="49">
        <f t="shared" si="62"/>
        <v>-8.9319986119296604E-2</v>
      </c>
      <c r="AJ54" s="49">
        <f t="shared" si="62"/>
        <v>-0.17151715684898541</v>
      </c>
      <c r="AK54" s="49">
        <f t="shared" si="62"/>
        <v>-5.1169366089119032E-2</v>
      </c>
      <c r="AL54" s="49">
        <f t="shared" si="62"/>
        <v>-0.12385513108143301</v>
      </c>
      <c r="AM54" s="50">
        <f t="shared" si="62"/>
        <v>-5.3150209818942439E-2</v>
      </c>
    </row>
    <row r="55" spans="2:39">
      <c r="B55" s="54"/>
      <c r="C55" s="55"/>
      <c r="D55" s="56"/>
      <c r="E55" s="56"/>
      <c r="F55" s="56"/>
      <c r="G55" s="56"/>
      <c r="H55" s="56"/>
      <c r="I55" s="56"/>
      <c r="J55" s="56"/>
      <c r="K55" s="56"/>
      <c r="L55" s="56"/>
      <c r="M55" s="57"/>
      <c r="O55" s="54"/>
      <c r="P55" s="345"/>
      <c r="Q55" s="273"/>
      <c r="R55" s="273"/>
      <c r="S55" s="273"/>
      <c r="T55" s="273"/>
      <c r="U55" s="273"/>
      <c r="V55" s="273"/>
      <c r="W55" s="273"/>
      <c r="X55" s="273"/>
      <c r="Y55" s="273"/>
      <c r="Z55" s="346"/>
      <c r="AB55" s="54"/>
      <c r="AC55" s="48"/>
      <c r="AD55" s="49"/>
      <c r="AE55" s="49"/>
      <c r="AF55" s="49"/>
      <c r="AG55" s="49"/>
      <c r="AH55" s="49"/>
      <c r="AI55" s="49"/>
      <c r="AJ55" s="49"/>
      <c r="AK55" s="49"/>
      <c r="AL55" s="49"/>
      <c r="AM55" s="50"/>
    </row>
    <row r="56" spans="2:39">
      <c r="B56" s="54" t="s">
        <v>60</v>
      </c>
      <c r="C56" s="65"/>
      <c r="D56" s="66"/>
      <c r="E56" s="66"/>
      <c r="F56" s="66"/>
      <c r="G56" s="66"/>
      <c r="H56" s="66"/>
      <c r="I56" s="66"/>
      <c r="J56" s="66"/>
      <c r="K56" s="66"/>
      <c r="L56" s="66"/>
      <c r="M56" s="67"/>
      <c r="O56" s="54" t="s">
        <v>60</v>
      </c>
      <c r="P56" s="345"/>
      <c r="Q56" s="273"/>
      <c r="R56" s="273"/>
      <c r="S56" s="273"/>
      <c r="T56" s="273"/>
      <c r="U56" s="273"/>
      <c r="V56" s="273"/>
      <c r="W56" s="273"/>
      <c r="X56" s="273"/>
      <c r="Y56" s="273"/>
      <c r="Z56" s="346"/>
      <c r="AB56" s="54" t="s">
        <v>60</v>
      </c>
      <c r="AC56" s="48"/>
      <c r="AD56" s="49"/>
      <c r="AE56" s="49"/>
      <c r="AF56" s="49"/>
      <c r="AG56" s="49"/>
      <c r="AH56" s="49"/>
      <c r="AI56" s="49"/>
      <c r="AJ56" s="49"/>
      <c r="AK56" s="49"/>
      <c r="AL56" s="49"/>
      <c r="AM56" s="50"/>
    </row>
    <row r="57" spans="2:39">
      <c r="B57" s="41" t="s">
        <v>57</v>
      </c>
      <c r="C57" s="276">
        <f>C52/C47</f>
        <v>15.877951846095977</v>
      </c>
      <c r="D57" s="277">
        <f t="shared" ref="D57:M57" si="73">D52/D47</f>
        <v>14.607557147422559</v>
      </c>
      <c r="E57" s="277">
        <f t="shared" si="73"/>
        <v>15.606468319157619</v>
      </c>
      <c r="F57" s="277">
        <f t="shared" si="73"/>
        <v>17.393998924288383</v>
      </c>
      <c r="G57" s="277">
        <f t="shared" si="73"/>
        <v>15.827162738034735</v>
      </c>
      <c r="H57" s="277">
        <f t="shared" si="73"/>
        <v>25.096470914224277</v>
      </c>
      <c r="I57" s="277">
        <f t="shared" si="73"/>
        <v>15.674389739026896</v>
      </c>
      <c r="J57" s="277">
        <f t="shared" si="73"/>
        <v>14.709644074132079</v>
      </c>
      <c r="K57" s="277">
        <f t="shared" si="73"/>
        <v>16.317214268914814</v>
      </c>
      <c r="L57" s="277">
        <f t="shared" si="73"/>
        <v>24.696558744906817</v>
      </c>
      <c r="M57" s="278">
        <f t="shared" si="73"/>
        <v>15.71059604624269</v>
      </c>
      <c r="O57" s="41" t="s">
        <v>57</v>
      </c>
      <c r="P57" s="345">
        <f t="shared" ref="P57:Z59" si="74">C15-C57</f>
        <v>-1.1076271310889734</v>
      </c>
      <c r="Q57" s="273">
        <f t="shared" si="74"/>
        <v>-1.1779359497494362</v>
      </c>
      <c r="R57" s="273">
        <f t="shared" si="74"/>
        <v>-1.8341525869314435</v>
      </c>
      <c r="S57" s="273">
        <f t="shared" si="74"/>
        <v>-4.0558470708488983</v>
      </c>
      <c r="T57" s="273">
        <f t="shared" si="74"/>
        <v>2.4909174262918778</v>
      </c>
      <c r="U57" s="273">
        <f t="shared" si="74"/>
        <v>-0.54172322099054071</v>
      </c>
      <c r="V57" s="273">
        <f t="shared" si="74"/>
        <v>-1.9646246864195458</v>
      </c>
      <c r="W57" s="273">
        <f t="shared" si="74"/>
        <v>0.29520140826765662</v>
      </c>
      <c r="X57" s="273">
        <f t="shared" si="74"/>
        <v>1.8770619182570805</v>
      </c>
      <c r="Y57" s="273">
        <f t="shared" si="74"/>
        <v>-5.4061260321016604</v>
      </c>
      <c r="Z57" s="346">
        <f t="shared" si="74"/>
        <v>0.11018082329247925</v>
      </c>
      <c r="AB57" s="41" t="s">
        <v>57</v>
      </c>
      <c r="AC57" s="48">
        <f t="shared" ref="AC57:AM59" si="75">P57/C57</f>
        <v>-6.9758816617227201E-2</v>
      </c>
      <c r="AD57" s="49">
        <f t="shared" si="75"/>
        <v>-8.0638804822836363E-2</v>
      </c>
      <c r="AE57" s="49">
        <f t="shared" si="75"/>
        <v>-0.11752515363645351</v>
      </c>
      <c r="AF57" s="49">
        <f t="shared" si="75"/>
        <v>-0.23317507885926408</v>
      </c>
      <c r="AG57" s="49">
        <f t="shared" si="75"/>
        <v>0.1573824359754562</v>
      </c>
      <c r="AH57" s="49">
        <f t="shared" si="75"/>
        <v>-2.1585633408062195E-2</v>
      </c>
      <c r="AI57" s="49">
        <f t="shared" si="75"/>
        <v>-0.12533978796813525</v>
      </c>
      <c r="AJ57" s="49">
        <f t="shared" si="75"/>
        <v>2.0068562283351819E-2</v>
      </c>
      <c r="AK57" s="49">
        <f t="shared" si="75"/>
        <v>0.1150356848492813</v>
      </c>
      <c r="AL57" s="49">
        <f t="shared" si="75"/>
        <v>-0.21890199715442413</v>
      </c>
      <c r="AM57" s="50">
        <f t="shared" si="75"/>
        <v>7.0131536046227757E-3</v>
      </c>
    </row>
    <row r="58" spans="2:39">
      <c r="B58" s="41" t="s">
        <v>58</v>
      </c>
      <c r="C58" s="276">
        <f t="shared" ref="C58:M58" si="76">C53/C48</f>
        <v>13.090785024451026</v>
      </c>
      <c r="D58" s="277">
        <f t="shared" si="76"/>
        <v>10.617119944816547</v>
      </c>
      <c r="E58" s="277">
        <f t="shared" si="76"/>
        <v>11.203179277507807</v>
      </c>
      <c r="F58" s="277">
        <f t="shared" si="76"/>
        <v>15.540845555184125</v>
      </c>
      <c r="G58" s="277">
        <f t="shared" si="76"/>
        <v>21.134827458529983</v>
      </c>
      <c r="H58" s="277">
        <f t="shared" si="76"/>
        <v>24.872926366877174</v>
      </c>
      <c r="I58" s="277">
        <f t="shared" si="76"/>
        <v>18.731008277741697</v>
      </c>
      <c r="J58" s="277">
        <f t="shared" si="76"/>
        <v>17.585743545832802</v>
      </c>
      <c r="K58" s="277">
        <f t="shared" si="76"/>
        <v>22.078879600129362</v>
      </c>
      <c r="L58" s="277">
        <f t="shared" si="76"/>
        <v>17.227652898231053</v>
      </c>
      <c r="M58" s="278">
        <f t="shared" si="76"/>
        <v>20.976389402469</v>
      </c>
      <c r="O58" s="41" t="s">
        <v>58</v>
      </c>
      <c r="P58" s="345">
        <f t="shared" si="74"/>
        <v>-3.896420534546488</v>
      </c>
      <c r="Q58" s="273">
        <f t="shared" si="74"/>
        <v>-2.6130954432296321</v>
      </c>
      <c r="R58" s="273">
        <f t="shared" si="74"/>
        <v>-2.8661891900103864</v>
      </c>
      <c r="S58" s="273">
        <f t="shared" si="74"/>
        <v>-6.3567446446910445</v>
      </c>
      <c r="T58" s="273">
        <f t="shared" si="74"/>
        <v>-9.2888570145727112</v>
      </c>
      <c r="U58" s="273">
        <f t="shared" si="74"/>
        <v>-3.3897484590460749</v>
      </c>
      <c r="V58" s="273">
        <f t="shared" si="74"/>
        <v>-9.7209659666457249</v>
      </c>
      <c r="W58" s="273">
        <f t="shared" si="74"/>
        <v>-3.9459328203814401</v>
      </c>
      <c r="X58" s="273">
        <f t="shared" si="74"/>
        <v>-3.7731100343091235</v>
      </c>
      <c r="Y58" s="273">
        <f t="shared" si="74"/>
        <v>-4.8807602766721381</v>
      </c>
      <c r="Z58" s="346">
        <f t="shared" si="74"/>
        <v>-10.122605790746825</v>
      </c>
      <c r="AB58" s="41" t="s">
        <v>58</v>
      </c>
      <c r="AC58" s="48">
        <f t="shared" si="75"/>
        <v>-0.29764605615849138</v>
      </c>
      <c r="AD58" s="49">
        <f t="shared" si="75"/>
        <v>-0.24612093079963632</v>
      </c>
      <c r="AE58" s="49">
        <f t="shared" si="75"/>
        <v>-0.25583712614192688</v>
      </c>
      <c r="AF58" s="49">
        <f t="shared" si="75"/>
        <v>-0.40903467074032901</v>
      </c>
      <c r="AG58" s="49">
        <f t="shared" si="75"/>
        <v>-0.43950474792372829</v>
      </c>
      <c r="AH58" s="49">
        <f t="shared" si="75"/>
        <v>-0.13628265564924205</v>
      </c>
      <c r="AI58" s="49">
        <f t="shared" si="75"/>
        <v>-0.51897718598508524</v>
      </c>
      <c r="AJ58" s="49">
        <f t="shared" si="75"/>
        <v>-0.22438248403301014</v>
      </c>
      <c r="AK58" s="49">
        <f t="shared" si="75"/>
        <v>-0.17089227817008507</v>
      </c>
      <c r="AL58" s="49">
        <f t="shared" si="75"/>
        <v>-0.28330964789598806</v>
      </c>
      <c r="AM58" s="50">
        <f t="shared" si="75"/>
        <v>-0.48257140905075663</v>
      </c>
    </row>
    <row r="59" spans="2:39">
      <c r="B59" s="68" t="s">
        <v>21</v>
      </c>
      <c r="C59" s="319">
        <f t="shared" ref="C59:M59" si="77">C54/C49</f>
        <v>13.75682123934331</v>
      </c>
      <c r="D59" s="320">
        <f t="shared" si="77"/>
        <v>11.531242618505916</v>
      </c>
      <c r="E59" s="320">
        <f t="shared" si="77"/>
        <v>12.085442071098987</v>
      </c>
      <c r="F59" s="320">
        <f t="shared" si="77"/>
        <v>15.984142092821635</v>
      </c>
      <c r="G59" s="320">
        <f t="shared" si="77"/>
        <v>19.580388907816975</v>
      </c>
      <c r="H59" s="320">
        <f t="shared" si="77"/>
        <v>24.919765754060204</v>
      </c>
      <c r="I59" s="320">
        <f t="shared" si="77"/>
        <v>17.872669399652789</v>
      </c>
      <c r="J59" s="320">
        <f t="shared" si="77"/>
        <v>16.338452505751331</v>
      </c>
      <c r="K59" s="320">
        <f t="shared" si="77"/>
        <v>21.132709942407875</v>
      </c>
      <c r="L59" s="320">
        <f t="shared" si="77"/>
        <v>19.627932119462645</v>
      </c>
      <c r="M59" s="332">
        <f t="shared" si="77"/>
        <v>19.361610697707789</v>
      </c>
      <c r="O59" s="68" t="s">
        <v>21</v>
      </c>
      <c r="P59" s="347">
        <f t="shared" si="74"/>
        <v>-3.6344807507144115</v>
      </c>
      <c r="Q59" s="348">
        <f t="shared" si="74"/>
        <v>-2.7447651319315387</v>
      </c>
      <c r="R59" s="348">
        <f t="shared" si="74"/>
        <v>-2.9666042273087587</v>
      </c>
      <c r="S59" s="348">
        <f t="shared" si="74"/>
        <v>-6.1420961974568478</v>
      </c>
      <c r="T59" s="348">
        <f t="shared" si="74"/>
        <v>-6.4853178688097692</v>
      </c>
      <c r="U59" s="348">
        <f t="shared" si="74"/>
        <v>-2.7250102663940332</v>
      </c>
      <c r="V59" s="348">
        <f t="shared" si="74"/>
        <v>-7.9638974363754418</v>
      </c>
      <c r="W59" s="348">
        <f t="shared" si="74"/>
        <v>-2.0629811648557475</v>
      </c>
      <c r="X59" s="348">
        <f t="shared" si="74"/>
        <v>-2.8455807017658543</v>
      </c>
      <c r="Y59" s="348">
        <f t="shared" si="74"/>
        <v>-5.3422588230752339</v>
      </c>
      <c r="Z59" s="349">
        <f t="shared" si="74"/>
        <v>-7.4011432264088732</v>
      </c>
      <c r="AB59" s="68" t="s">
        <v>21</v>
      </c>
      <c r="AC59" s="72">
        <f t="shared" si="75"/>
        <v>-0.26419480834134218</v>
      </c>
      <c r="AD59" s="73">
        <f t="shared" si="75"/>
        <v>-0.23802856489435079</v>
      </c>
      <c r="AE59" s="73">
        <f t="shared" si="75"/>
        <v>-0.24546923561886647</v>
      </c>
      <c r="AF59" s="73">
        <f t="shared" si="75"/>
        <v>-0.38426186164944187</v>
      </c>
      <c r="AG59" s="73">
        <f t="shared" si="75"/>
        <v>-0.33121496714606474</v>
      </c>
      <c r="AH59" s="73">
        <f t="shared" si="75"/>
        <v>-0.10935135961099651</v>
      </c>
      <c r="AI59" s="73">
        <f t="shared" si="75"/>
        <v>-0.4455908212866152</v>
      </c>
      <c r="AJ59" s="73">
        <f t="shared" si="75"/>
        <v>-0.12626539533836226</v>
      </c>
      <c r="AK59" s="73">
        <f t="shared" si="75"/>
        <v>-0.1346529010960166</v>
      </c>
      <c r="AL59" s="73">
        <f t="shared" si="75"/>
        <v>-0.27217634494353904</v>
      </c>
      <c r="AM59" s="74">
        <f t="shared" si="75"/>
        <v>-0.38225865306160145</v>
      </c>
    </row>
    <row r="61" spans="2:39" s="1" customFormat="1" ht="12.75">
      <c r="B61" s="270" t="s">
        <v>53</v>
      </c>
      <c r="M61" s="424" t="s">
        <v>324</v>
      </c>
      <c r="O61" s="270" t="s">
        <v>53</v>
      </c>
      <c r="Z61" s="424" t="s">
        <v>324</v>
      </c>
      <c r="AB61" s="270" t="s">
        <v>53</v>
      </c>
      <c r="AM61" s="424" t="s">
        <v>324</v>
      </c>
    </row>
    <row r="62" spans="2:39" s="1" customFormat="1" ht="12.75">
      <c r="B62" s="270" t="s">
        <v>54</v>
      </c>
      <c r="O62" s="270" t="s">
        <v>54</v>
      </c>
      <c r="AB62" s="270" t="s">
        <v>54</v>
      </c>
    </row>
    <row r="63" spans="2:39" s="1" customFormat="1" ht="12.75"/>
    <row r="66" s="18" customFormat="1"/>
    <row r="90" s="18" customFormat="1"/>
    <row r="118" spans="2:28" s="3" customFormat="1">
      <c r="B118" s="96"/>
      <c r="H118" s="305"/>
      <c r="N118" s="4"/>
      <c r="O118" s="4"/>
      <c r="AA118" s="4"/>
      <c r="AB118" s="4"/>
    </row>
    <row r="119" spans="2:28" s="3" customFormat="1">
      <c r="B119" s="96"/>
      <c r="H119" s="306"/>
      <c r="N119" s="4"/>
      <c r="O119" s="4"/>
      <c r="AA119" s="4"/>
      <c r="AB119" s="4"/>
    </row>
    <row r="120" spans="2:28" s="3" customFormat="1">
      <c r="B120" s="96"/>
      <c r="H120" s="307"/>
      <c r="N120" s="4"/>
      <c r="O120" s="4"/>
      <c r="AA120" s="4"/>
      <c r="AB120" s="4"/>
    </row>
    <row r="121" spans="2:28" s="3" customFormat="1">
      <c r="B121" s="96"/>
      <c r="H121" s="308"/>
      <c r="N121" s="4"/>
      <c r="O121" s="4"/>
      <c r="AA121" s="4"/>
      <c r="AB121" s="4"/>
    </row>
    <row r="122" spans="2:28" s="3" customFormat="1">
      <c r="B122" s="96"/>
      <c r="H122" s="309"/>
      <c r="N122" s="4"/>
      <c r="O122" s="4"/>
      <c r="AA122" s="4"/>
      <c r="AB122" s="4"/>
    </row>
    <row r="123" spans="2:28" s="3" customFormat="1">
      <c r="B123" s="96"/>
      <c r="H123" s="310"/>
      <c r="N123" s="4"/>
      <c r="O123" s="4"/>
      <c r="AA123" s="4"/>
      <c r="AB123" s="4"/>
    </row>
    <row r="124" spans="2:28" s="3" customFormat="1">
      <c r="B124" s="96"/>
      <c r="H124" s="311"/>
      <c r="N124" s="4"/>
      <c r="O124" s="4"/>
      <c r="AA124" s="4"/>
      <c r="AB124" s="4"/>
    </row>
    <row r="125" spans="2:28" s="3" customFormat="1">
      <c r="B125" s="96"/>
      <c r="H125" s="312"/>
      <c r="N125" s="4"/>
      <c r="O125" s="4"/>
      <c r="AA125" s="4"/>
      <c r="AB125" s="4"/>
    </row>
    <row r="126" spans="2:28" s="3" customFormat="1">
      <c r="B126" s="96"/>
      <c r="H126" s="313"/>
      <c r="N126" s="4"/>
      <c r="O126" s="4"/>
      <c r="AA126" s="4"/>
      <c r="AB126" s="4"/>
    </row>
    <row r="127" spans="2:28" s="3" customFormat="1">
      <c r="B127" s="96"/>
      <c r="H127" s="314"/>
      <c r="N127" s="4"/>
      <c r="O127" s="4"/>
      <c r="AA127" s="4"/>
      <c r="AB127" s="4"/>
    </row>
  </sheetData>
  <hyperlinks>
    <hyperlink ref="B1" location="'List of tables'!A1" display="Return to List of tables"/>
    <hyperlink ref="M19" location="'List of tables'!A1" display="Return to List of tables"/>
    <hyperlink ref="M40" location="'List of tables'!A1" display="Return to List of tables"/>
    <hyperlink ref="M61" location="'List of tables'!A1" display="Return to List of tables"/>
    <hyperlink ref="Z61" location="'List of tables'!A1" display="Return to List of tables"/>
    <hyperlink ref="Z40" location="'List of tables'!A1" display="Return to List of tables"/>
    <hyperlink ref="Z19" location="'List of tables'!A1" display="Return to List of tables"/>
    <hyperlink ref="AM19" location="'List of tables'!A1" display="Return to List of tables"/>
    <hyperlink ref="AM40" location="'List of tables'!A1" display="Return to List of tables"/>
    <hyperlink ref="AM61" location="'List of tables'!A1" display="Return to List of tables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57" fitToWidth="3" orientation="portrait" r:id="rId1"/>
  <headerFooter>
    <oddFooter>&amp;L&amp;D&amp;CPage &amp;P of &amp;N&amp;R&amp;F</oddFooter>
  </headerFooter>
  <colBreaks count="2" manualBreakCount="2">
    <brk id="14" min="1" max="63" man="1"/>
    <brk id="27" min="1" max="6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M145"/>
  <sheetViews>
    <sheetView zoomScale="80" zoomScaleNormal="80" workbookViewId="0">
      <selection activeCell="C6" sqref="C6"/>
    </sheetView>
  </sheetViews>
  <sheetFormatPr defaultColWidth="9.140625" defaultRowHeight="14.25"/>
  <cols>
    <col min="1" max="1" width="3.7109375" style="4" customWidth="1"/>
    <col min="2" max="2" width="38.7109375" style="96" customWidth="1"/>
    <col min="3" max="13" width="11.42578125" style="3" customWidth="1"/>
    <col min="14" max="14" width="2.28515625" style="4" customWidth="1"/>
    <col min="15" max="15" width="38.7109375" style="4" customWidth="1"/>
    <col min="16" max="26" width="11.42578125" style="3" customWidth="1"/>
    <col min="27" max="27" width="2.28515625" style="4" customWidth="1"/>
    <col min="28" max="28" width="40" style="4" customWidth="1"/>
    <col min="29" max="39" width="11.42578125" style="3" customWidth="1"/>
    <col min="40" max="16384" width="9.140625" style="4"/>
  </cols>
  <sheetData>
    <row r="1" spans="2:39">
      <c r="B1" s="417" t="s">
        <v>324</v>
      </c>
    </row>
    <row r="2" spans="2:39" ht="15">
      <c r="B2" s="2" t="s">
        <v>219</v>
      </c>
      <c r="O2" s="2" t="s">
        <v>220</v>
      </c>
      <c r="AB2" s="2" t="s">
        <v>221</v>
      </c>
    </row>
    <row r="3" spans="2:39" s="18" customFormat="1" ht="57">
      <c r="B3" s="6" t="s">
        <v>92</v>
      </c>
      <c r="C3" s="7" t="s">
        <v>38</v>
      </c>
      <c r="D3" s="8" t="s">
        <v>45</v>
      </c>
      <c r="E3" s="9" t="s">
        <v>46</v>
      </c>
      <c r="F3" s="10" t="s">
        <v>47</v>
      </c>
      <c r="G3" s="11" t="s">
        <v>39</v>
      </c>
      <c r="H3" s="12" t="s">
        <v>48</v>
      </c>
      <c r="I3" s="13" t="s">
        <v>40</v>
      </c>
      <c r="J3" s="14" t="s">
        <v>41</v>
      </c>
      <c r="K3" s="15" t="s">
        <v>49</v>
      </c>
      <c r="L3" s="16" t="s">
        <v>42</v>
      </c>
      <c r="M3" s="17" t="s">
        <v>43</v>
      </c>
      <c r="O3" s="6" t="s">
        <v>92</v>
      </c>
      <c r="P3" s="19" t="s">
        <v>38</v>
      </c>
      <c r="Q3" s="20" t="s">
        <v>45</v>
      </c>
      <c r="R3" s="21" t="s">
        <v>46</v>
      </c>
      <c r="S3" s="22" t="s">
        <v>47</v>
      </c>
      <c r="T3" s="23" t="s">
        <v>39</v>
      </c>
      <c r="U3" s="24" t="s">
        <v>48</v>
      </c>
      <c r="V3" s="25" t="s">
        <v>40</v>
      </c>
      <c r="W3" s="26" t="s">
        <v>41</v>
      </c>
      <c r="X3" s="27" t="s">
        <v>49</v>
      </c>
      <c r="Y3" s="28" t="s">
        <v>42</v>
      </c>
      <c r="Z3" s="29" t="s">
        <v>43</v>
      </c>
      <c r="AB3" s="6" t="s">
        <v>92</v>
      </c>
      <c r="AC3" s="30" t="s">
        <v>38</v>
      </c>
      <c r="AD3" s="20" t="s">
        <v>45</v>
      </c>
      <c r="AE3" s="21" t="s">
        <v>46</v>
      </c>
      <c r="AF3" s="22" t="s">
        <v>47</v>
      </c>
      <c r="AG3" s="23" t="s">
        <v>39</v>
      </c>
      <c r="AH3" s="24" t="s">
        <v>48</v>
      </c>
      <c r="AI3" s="25" t="s">
        <v>40</v>
      </c>
      <c r="AJ3" s="26" t="s">
        <v>41</v>
      </c>
      <c r="AK3" s="27" t="s">
        <v>49</v>
      </c>
      <c r="AL3" s="28" t="s">
        <v>42</v>
      </c>
      <c r="AM3" s="29" t="s">
        <v>43</v>
      </c>
    </row>
    <row r="4" spans="2:39">
      <c r="B4" s="31" t="s">
        <v>2</v>
      </c>
      <c r="C4" s="315">
        <f>'T4'!C4/'T3'!C4</f>
        <v>28.43</v>
      </c>
      <c r="D4" s="316">
        <f>'T4'!D4/'T3'!D4</f>
        <v>25.44</v>
      </c>
      <c r="E4" s="316">
        <f>'T4'!E4/'T3'!E4</f>
        <v>98.2</v>
      </c>
      <c r="F4" s="316">
        <f>'T4'!F4/'T3'!F4</f>
        <v>52.3</v>
      </c>
      <c r="G4" s="316">
        <f>'T4'!G4/'T3'!G4</f>
        <v>19</v>
      </c>
      <c r="H4" s="316">
        <f>'T4'!H4/'T3'!H4</f>
        <v>13.214285714285714</v>
      </c>
      <c r="I4" s="316">
        <f>'T4'!I4/'T3'!I4</f>
        <v>35.666666666666664</v>
      </c>
      <c r="J4" s="316">
        <f>'T4'!J4/'T3'!J4</f>
        <v>14.136363636363637</v>
      </c>
      <c r="K4" s="316">
        <f>'T4'!K4/'T3'!K4</f>
        <v>35.333333333333336</v>
      </c>
      <c r="L4" s="316">
        <f>'T4'!L4/'T3'!L4</f>
        <v>16.657142857142858</v>
      </c>
      <c r="M4" s="317">
        <f>'T4'!M4/'T3'!M4</f>
        <v>39.92307692307692</v>
      </c>
      <c r="O4" s="31" t="s">
        <v>2</v>
      </c>
      <c r="P4" s="245">
        <f t="shared" ref="P4:Z23" si="0">C4-C31</f>
        <v>-1.2813402061855683</v>
      </c>
      <c r="Q4" s="246">
        <f t="shared" si="0"/>
        <v>-5.2822222222222202</v>
      </c>
      <c r="R4" s="246">
        <f t="shared" si="0"/>
        <v>34.305263157894743</v>
      </c>
      <c r="S4" s="246">
        <f t="shared" si="0"/>
        <v>2.0142857142857125</v>
      </c>
      <c r="T4" s="246">
        <f t="shared" si="0"/>
        <v>-1.0384615384615401</v>
      </c>
      <c r="U4" s="246">
        <f t="shared" si="0"/>
        <v>2.7360248447204967</v>
      </c>
      <c r="V4" s="246">
        <f t="shared" si="0"/>
        <v>20.777777777777775</v>
      </c>
      <c r="W4" s="246">
        <f t="shared" si="0"/>
        <v>3.536363636363637</v>
      </c>
      <c r="X4" s="246">
        <f t="shared" si="0"/>
        <v>-10.55555555555555</v>
      </c>
      <c r="Y4" s="246">
        <f t="shared" si="0"/>
        <v>-0.2857142857142847</v>
      </c>
      <c r="Z4" s="247">
        <f t="shared" si="0"/>
        <v>-19.14835164835165</v>
      </c>
      <c r="AB4" s="31" t="s">
        <v>2</v>
      </c>
      <c r="AC4" s="101">
        <f t="shared" ref="AC4:AM23" si="1">P4/C31</f>
        <v>-4.3126301179736336E-2</v>
      </c>
      <c r="AD4" s="102">
        <f t="shared" si="1"/>
        <v>-0.17193490054249541</v>
      </c>
      <c r="AE4" s="102">
        <f t="shared" si="1"/>
        <v>0.53690280065897866</v>
      </c>
      <c r="AF4" s="102">
        <f t="shared" si="1"/>
        <v>4.0056818181818145E-2</v>
      </c>
      <c r="AG4" s="102">
        <f t="shared" si="1"/>
        <v>-5.1823416506717929E-2</v>
      </c>
      <c r="AH4" s="102">
        <f t="shared" si="1"/>
        <v>0.26111440426793125</v>
      </c>
      <c r="AI4" s="102">
        <f t="shared" si="1"/>
        <v>1.3955223880597012</v>
      </c>
      <c r="AJ4" s="102">
        <f t="shared" si="1"/>
        <v>0.33361921097770164</v>
      </c>
      <c r="AK4" s="102">
        <f t="shared" si="1"/>
        <v>-0.23002421307506044</v>
      </c>
      <c r="AL4" s="102">
        <f t="shared" si="1"/>
        <v>-1.6863406408094375E-2</v>
      </c>
      <c r="AM4" s="103">
        <f t="shared" si="1"/>
        <v>-0.32415589247511861</v>
      </c>
    </row>
    <row r="5" spans="2:39">
      <c r="B5" s="54" t="s">
        <v>3</v>
      </c>
      <c r="C5" s="276">
        <f>'T4'!C5/'T3'!C5</f>
        <v>17.804312668463613</v>
      </c>
      <c r="D5" s="277">
        <f>'T4'!D5/'T3'!D5</f>
        <v>21.22608695652174</v>
      </c>
      <c r="E5" s="277">
        <f>'T4'!E5/'T3'!E5</f>
        <v>27.225352112676056</v>
      </c>
      <c r="F5" s="277">
        <f>'T4'!F5/'T3'!F5</f>
        <v>12.514541387024609</v>
      </c>
      <c r="G5" s="277">
        <f>'T4'!G5/'T3'!G5</f>
        <v>18.446153846153845</v>
      </c>
      <c r="H5" s="277">
        <f>'T4'!H5/'T3'!H5</f>
        <v>9.7234042553191493</v>
      </c>
      <c r="I5" s="277">
        <f>'T4'!I5/'T3'!I5</f>
        <v>49.156716417910445</v>
      </c>
      <c r="J5" s="277">
        <f>'T4'!J5/'T3'!J5</f>
        <v>7.3260869565217392</v>
      </c>
      <c r="K5" s="277">
        <f>'T4'!K5/'T3'!K5</f>
        <v>12.164179104477611</v>
      </c>
      <c r="L5" s="277">
        <f>'T4'!L5/'T3'!L5</f>
        <v>12.281105990783409</v>
      </c>
      <c r="M5" s="278">
        <f>'T4'!M5/'T3'!M5</f>
        <v>14.40625</v>
      </c>
      <c r="O5" s="54" t="s">
        <v>3</v>
      </c>
      <c r="P5" s="248">
        <f t="shared" si="0"/>
        <v>-0.90134972469877894</v>
      </c>
      <c r="Q5" s="249">
        <f t="shared" si="0"/>
        <v>0.15846400570206853</v>
      </c>
      <c r="R5" s="249">
        <f t="shared" si="0"/>
        <v>-2.1944009737436971</v>
      </c>
      <c r="S5" s="249">
        <f t="shared" si="0"/>
        <v>-0.34876796549337641</v>
      </c>
      <c r="T5" s="249">
        <f t="shared" si="0"/>
        <v>0.70931174089068705</v>
      </c>
      <c r="U5" s="249">
        <f t="shared" si="0"/>
        <v>-5.702732108317214</v>
      </c>
      <c r="V5" s="249">
        <f t="shared" si="0"/>
        <v>7.9606379865378969</v>
      </c>
      <c r="W5" s="249">
        <f t="shared" si="0"/>
        <v>-6.7759538598047913</v>
      </c>
      <c r="X5" s="249">
        <f t="shared" si="0"/>
        <v>6.4179104477611659E-2</v>
      </c>
      <c r="Y5" s="249">
        <f t="shared" si="0"/>
        <v>-1.2014810738932074</v>
      </c>
      <c r="Z5" s="250">
        <f t="shared" si="0"/>
        <v>-0.19024122807017463</v>
      </c>
      <c r="AB5" s="54" t="s">
        <v>3</v>
      </c>
      <c r="AC5" s="48">
        <f t="shared" si="1"/>
        <v>-4.818592925253775E-2</v>
      </c>
      <c r="AD5" s="49">
        <f t="shared" si="1"/>
        <v>7.5216841535462936E-3</v>
      </c>
      <c r="AE5" s="49">
        <f t="shared" si="1"/>
        <v>-7.4589374264892774E-2</v>
      </c>
      <c r="AF5" s="49">
        <f t="shared" si="1"/>
        <v>-2.7113393290592463E-2</v>
      </c>
      <c r="AG5" s="49">
        <f t="shared" si="1"/>
        <v>3.9990869664460103E-2</v>
      </c>
      <c r="AH5" s="49">
        <f t="shared" si="1"/>
        <v>-0.36967987147839032</v>
      </c>
      <c r="AI5" s="49">
        <f t="shared" si="1"/>
        <v>0.19323776169130544</v>
      </c>
      <c r="AJ5" s="49">
        <f t="shared" si="1"/>
        <v>-0.48049455735229346</v>
      </c>
      <c r="AK5" s="49">
        <f t="shared" si="1"/>
        <v>5.30405822129022E-3</v>
      </c>
      <c r="AL5" s="49">
        <f t="shared" si="1"/>
        <v>-8.9113540904994348E-2</v>
      </c>
      <c r="AM5" s="50">
        <f t="shared" si="1"/>
        <v>-1.303335336538456E-2</v>
      </c>
    </row>
    <row r="6" spans="2:39">
      <c r="B6" s="54" t="s">
        <v>4</v>
      </c>
      <c r="C6" s="276">
        <f>'T4'!C6/'T3'!C6</f>
        <v>54.087424029920527</v>
      </c>
      <c r="D6" s="277">
        <f>'T4'!D6/'T3'!D6</f>
        <v>62.855990068280569</v>
      </c>
      <c r="E6" s="277">
        <f>'T4'!E6/'T3'!E6</f>
        <v>46.132295719844358</v>
      </c>
      <c r="F6" s="277">
        <f>'T4'!F6/'T3'!F6</f>
        <v>12</v>
      </c>
      <c r="G6" s="277">
        <f>'T4'!G6/'T3'!G6</f>
        <v>8.5652173913043477</v>
      </c>
      <c r="H6" s="277">
        <f>'T4'!H6/'T3'!H6</f>
        <v>9.1951219512195124</v>
      </c>
      <c r="I6" s="277">
        <f>'T4'!I6/'T3'!I6</f>
        <v>7.5671641791044779</v>
      </c>
      <c r="J6" s="277">
        <f>'T4'!J6/'T3'!J6</f>
        <v>7.1111111111111107</v>
      </c>
      <c r="K6" s="277">
        <f>'T4'!K6/'T3'!K6</f>
        <v>8.8965517241379306</v>
      </c>
      <c r="L6" s="277">
        <f>'T4'!L6/'T3'!L6</f>
        <v>12.388888888888889</v>
      </c>
      <c r="M6" s="278">
        <f>'T4'!M6/'T3'!M6</f>
        <v>7.5384615384615383</v>
      </c>
      <c r="O6" s="54" t="s">
        <v>4</v>
      </c>
      <c r="P6" s="248">
        <f t="shared" ref="P6:P22" si="2">C6-C33</f>
        <v>-5.2153719248682862</v>
      </c>
      <c r="Q6" s="249">
        <f t="shared" ref="Q6:Q22" si="3">D6-D33</f>
        <v>-5.331509931719431</v>
      </c>
      <c r="R6" s="249">
        <f t="shared" ref="R6:R22" si="4">E6-E33</f>
        <v>-5.8097332656628922</v>
      </c>
      <c r="S6" s="249">
        <f t="shared" ref="S6:S21" si="5">F6-F33</f>
        <v>0.92307692307692335</v>
      </c>
      <c r="T6" s="249">
        <f t="shared" ref="T6:T21" si="6">G6-G33</f>
        <v>-10.384782608695652</v>
      </c>
      <c r="U6" s="249">
        <f t="shared" ref="U6:U22" si="7">H6-H33</f>
        <v>-1.5826558265582662</v>
      </c>
      <c r="V6" s="249">
        <f t="shared" ref="V6:V22" si="8">I6-I33</f>
        <v>-8.702066590126293</v>
      </c>
      <c r="W6" s="249">
        <f t="shared" ref="W6:W21" si="9">J6-J33</f>
        <v>-0.13888888888888928</v>
      </c>
      <c r="X6" s="249">
        <f t="shared" ref="X6:X21" si="10">K6-K33</f>
        <v>1.8251231527093594</v>
      </c>
      <c r="Y6" s="249">
        <f t="shared" ref="Y6:Y21" si="11">L6-L33</f>
        <v>-7.35024154589372</v>
      </c>
      <c r="Z6" s="250">
        <f t="shared" ref="Z6:Z21" si="12">M6-M33</f>
        <v>0.69230769230769251</v>
      </c>
      <c r="AB6" s="54" t="s">
        <v>4</v>
      </c>
      <c r="AC6" s="48">
        <f t="shared" si="1"/>
        <v>-8.7944789801215686E-2</v>
      </c>
      <c r="AD6" s="49">
        <f t="shared" si="1"/>
        <v>-7.8188963251614021E-2</v>
      </c>
      <c r="AE6" s="49">
        <f t="shared" si="1"/>
        <v>-0.11185033351862152</v>
      </c>
      <c r="AF6" s="49">
        <f t="shared" si="1"/>
        <v>8.3333333333333356E-2</v>
      </c>
      <c r="AG6" s="49">
        <f t="shared" si="1"/>
        <v>-0.54800963634277844</v>
      </c>
      <c r="AH6" s="49">
        <f t="shared" si="1"/>
        <v>-0.1468443550414886</v>
      </c>
      <c r="AI6" s="49">
        <f t="shared" si="1"/>
        <v>-0.53487879750185252</v>
      </c>
      <c r="AJ6" s="49">
        <f t="shared" si="1"/>
        <v>-1.9157088122605418E-2</v>
      </c>
      <c r="AK6" s="49">
        <f t="shared" si="1"/>
        <v>0.25809822361546497</v>
      </c>
      <c r="AL6" s="49">
        <f t="shared" si="1"/>
        <v>-0.37236906510034262</v>
      </c>
      <c r="AM6" s="50">
        <f t="shared" si="1"/>
        <v>0.10112359550561802</v>
      </c>
    </row>
    <row r="7" spans="2:39">
      <c r="B7" s="54" t="s">
        <v>5</v>
      </c>
      <c r="C7" s="276">
        <f>'T4'!C7/'T3'!C7</f>
        <v>7.0971703150026695</v>
      </c>
      <c r="D7" s="277">
        <f>'T4'!D7/'T3'!D7</f>
        <v>7.9266666666666667</v>
      </c>
      <c r="E7" s="277">
        <f>'T4'!E7/'T3'!E7</f>
        <v>7.0252976190476186</v>
      </c>
      <c r="F7" s="277">
        <f>'T4'!F7/'T3'!F7</f>
        <v>8.5601173020527863</v>
      </c>
      <c r="G7" s="277">
        <f>'T4'!G7/'T3'!G7</f>
        <v>5.7974683544303796</v>
      </c>
      <c r="H7" s="277">
        <f>'T4'!H7/'T3'!H7</f>
        <v>6.5856164383561646</v>
      </c>
      <c r="I7" s="277">
        <f>'T4'!I7/'T3'!I7</f>
        <v>8.8478260869565215</v>
      </c>
      <c r="J7" s="277">
        <f>'T4'!J7/'T3'!J7</f>
        <v>5.5268292682926825</v>
      </c>
      <c r="K7" s="277">
        <f>'T4'!K7/'T3'!K7</f>
        <v>6.9512195121951219</v>
      </c>
      <c r="L7" s="277">
        <f>'T4'!L7/'T3'!L7</f>
        <v>5.2717391304347823</v>
      </c>
      <c r="M7" s="278">
        <f>'T4'!M7/'T3'!M7</f>
        <v>5.3697478991596634</v>
      </c>
      <c r="O7" s="54" t="s">
        <v>5</v>
      </c>
      <c r="P7" s="248">
        <f t="shared" si="2"/>
        <v>-1.4032857506707881</v>
      </c>
      <c r="Q7" s="249">
        <f t="shared" si="3"/>
        <v>-1.842083333333334</v>
      </c>
      <c r="R7" s="249">
        <f t="shared" si="4"/>
        <v>-2.6396596459096457</v>
      </c>
      <c r="S7" s="249">
        <f t="shared" si="5"/>
        <v>1.1324645689338153</v>
      </c>
      <c r="T7" s="249">
        <f t="shared" si="6"/>
        <v>-2.9249986059220427</v>
      </c>
      <c r="U7" s="249">
        <f t="shared" si="7"/>
        <v>-0.51232170597373194</v>
      </c>
      <c r="V7" s="249">
        <f t="shared" si="8"/>
        <v>-3.7346481398476019</v>
      </c>
      <c r="W7" s="249">
        <f t="shared" si="9"/>
        <v>-0.39075314928973537</v>
      </c>
      <c r="X7" s="249">
        <f t="shared" si="10"/>
        <v>0.29245173968327354</v>
      </c>
      <c r="Y7" s="249">
        <f t="shared" si="11"/>
        <v>-0.93937198067632899</v>
      </c>
      <c r="Z7" s="250">
        <f t="shared" si="12"/>
        <v>1.1181349959338567</v>
      </c>
      <c r="AB7" s="54" t="s">
        <v>5</v>
      </c>
      <c r="AC7" s="48">
        <f t="shared" si="1"/>
        <v>-0.1650835837311761</v>
      </c>
      <c r="AD7" s="49">
        <f t="shared" si="1"/>
        <v>-0.18856899125613141</v>
      </c>
      <c r="AE7" s="49">
        <f t="shared" si="1"/>
        <v>-0.27311653570165245</v>
      </c>
      <c r="AF7" s="49">
        <f t="shared" si="1"/>
        <v>0.15246600906424959</v>
      </c>
      <c r="AG7" s="49">
        <f t="shared" si="1"/>
        <v>-0.3353407492647999</v>
      </c>
      <c r="AH7" s="49">
        <f t="shared" si="1"/>
        <v>-7.2178947682573713E-2</v>
      </c>
      <c r="AI7" s="49">
        <f t="shared" si="1"/>
        <v>-0.29681349411324653</v>
      </c>
      <c r="AJ7" s="49">
        <f t="shared" si="1"/>
        <v>-6.6032565618135405E-2</v>
      </c>
      <c r="AK7" s="49">
        <f t="shared" si="1"/>
        <v>4.3919798628591258E-2</v>
      </c>
      <c r="AL7" s="49">
        <f t="shared" si="1"/>
        <v>-0.1512405693396594</v>
      </c>
      <c r="AM7" s="50">
        <f t="shared" si="1"/>
        <v>0.262990780530725</v>
      </c>
    </row>
    <row r="8" spans="2:39">
      <c r="B8" s="54" t="s">
        <v>6</v>
      </c>
      <c r="C8" s="276">
        <f>'T4'!C8/'T3'!C8</f>
        <v>103.09667673716012</v>
      </c>
      <c r="D8" s="277">
        <f>'T4'!D8/'T3'!D8</f>
        <v>93.790209790209786</v>
      </c>
      <c r="E8" s="277">
        <f>'T4'!E8/'T3'!E8</f>
        <v>238.93617021276594</v>
      </c>
      <c r="F8" s="277">
        <f>'T4'!F8/'T3'!F8</f>
        <v>109.34615384615384</v>
      </c>
      <c r="G8" s="277">
        <f>'T4'!G8/'T3'!G8</f>
        <v>25.53846153846154</v>
      </c>
      <c r="H8" s="277">
        <f>'T4'!H8/'T3'!H8</f>
        <v>17.083333333333332</v>
      </c>
      <c r="I8" s="277">
        <f>'T4'!I8/'T3'!I8</f>
        <v>2.5</v>
      </c>
      <c r="J8" s="277">
        <f>'T4'!J8/'T3'!J8</f>
        <v>6.5714285714285712</v>
      </c>
      <c r="K8" s="277">
        <f>'T4'!K8/'T3'!K8</f>
        <v>67.771428571428572</v>
      </c>
      <c r="L8" s="277">
        <f>'T4'!L8/'T3'!L8</f>
        <v>57.633333333333333</v>
      </c>
      <c r="M8" s="278">
        <f>'T4'!M8/'T3'!M8</f>
        <v>121.9375</v>
      </c>
      <c r="O8" s="54" t="s">
        <v>6</v>
      </c>
      <c r="P8" s="248">
        <f t="shared" si="2"/>
        <v>27.2169113412657</v>
      </c>
      <c r="Q8" s="249">
        <f t="shared" si="3"/>
        <v>8.7342657342657333</v>
      </c>
      <c r="R8" s="249">
        <f t="shared" si="4"/>
        <v>102.81617021276594</v>
      </c>
      <c r="S8" s="249">
        <f t="shared" si="5"/>
        <v>39.426153846153838</v>
      </c>
      <c r="T8" s="249">
        <f t="shared" si="6"/>
        <v>9.3162393162393187</v>
      </c>
      <c r="U8" s="249">
        <f t="shared" si="7"/>
        <v>-13.361111111111111</v>
      </c>
      <c r="V8" s="249">
        <f t="shared" si="8"/>
        <v>-78.5</v>
      </c>
      <c r="W8" s="249">
        <f t="shared" si="9"/>
        <v>-17.803571428571431</v>
      </c>
      <c r="X8" s="249">
        <f t="shared" si="10"/>
        <v>20.639849624060155</v>
      </c>
      <c r="Y8" s="249">
        <f t="shared" si="11"/>
        <v>22.171794871794873</v>
      </c>
      <c r="Z8" s="250">
        <f t="shared" si="12"/>
        <v>27.008928571428569</v>
      </c>
      <c r="AB8" s="54" t="s">
        <v>6</v>
      </c>
      <c r="AC8" s="48">
        <f t="shared" si="1"/>
        <v>0.358684705985376</v>
      </c>
      <c r="AD8" s="49">
        <f t="shared" si="1"/>
        <v>0.10268848146016607</v>
      </c>
      <c r="AE8" s="49">
        <f t="shared" si="1"/>
        <v>0.75533477970001417</v>
      </c>
      <c r="AF8" s="49">
        <f t="shared" si="1"/>
        <v>0.56387519802851593</v>
      </c>
      <c r="AG8" s="49">
        <f t="shared" si="1"/>
        <v>0.57428872497365668</v>
      </c>
      <c r="AH8" s="49">
        <f t="shared" si="1"/>
        <v>-0.43886861313868614</v>
      </c>
      <c r="AI8" s="49">
        <f t="shared" si="1"/>
        <v>-0.96913580246913578</v>
      </c>
      <c r="AJ8" s="49">
        <f t="shared" si="1"/>
        <v>-0.73040293040293047</v>
      </c>
      <c r="AK8" s="49">
        <f t="shared" si="1"/>
        <v>0.43791975751774759</v>
      </c>
      <c r="AL8" s="49">
        <f t="shared" si="1"/>
        <v>0.62523499638467106</v>
      </c>
      <c r="AM8" s="50">
        <f t="shared" si="1"/>
        <v>0.28451843491346873</v>
      </c>
    </row>
    <row r="9" spans="2:39">
      <c r="B9" s="54" t="s">
        <v>7</v>
      </c>
      <c r="C9" s="276">
        <f>'T4'!C9/'T3'!C9</f>
        <v>14.244122965641953</v>
      </c>
      <c r="D9" s="277">
        <f>'T4'!D9/'T3'!D9</f>
        <v>7.72108843537415</v>
      </c>
      <c r="E9" s="277">
        <f>'T4'!E9/'T3'!E9</f>
        <v>5.2427184466019421</v>
      </c>
      <c r="F9" s="277">
        <f>'T4'!F9/'T3'!F9</f>
        <v>13.839506172839506</v>
      </c>
      <c r="G9" s="277">
        <f>'T4'!G9/'T3'!G9</f>
        <v>8</v>
      </c>
      <c r="H9" s="277">
        <f>'T4'!H9/'T3'!H9</f>
        <v>13.148148148148149</v>
      </c>
      <c r="I9" s="277">
        <f>'T4'!I9/'T3'!I9</f>
        <v>3.7575757575757578</v>
      </c>
      <c r="J9" s="277">
        <f>'T4'!J9/'T3'!J9</f>
        <v>80.25</v>
      </c>
      <c r="K9" s="277">
        <f>'T4'!K9/'T3'!K9</f>
        <v>16.782608695652176</v>
      </c>
      <c r="L9" s="277">
        <f>'T4'!L9/'T3'!L9</f>
        <v>53.2</v>
      </c>
      <c r="M9" s="278">
        <f>'T4'!M9/'T3'!M9</f>
        <v>8.8461538461538467</v>
      </c>
      <c r="O9" s="54" t="s">
        <v>7</v>
      </c>
      <c r="P9" s="248">
        <f t="shared" si="2"/>
        <v>-0.46359941949978634</v>
      </c>
      <c r="Q9" s="249">
        <f t="shared" si="3"/>
        <v>0.77039810006843013</v>
      </c>
      <c r="R9" s="249">
        <f t="shared" si="4"/>
        <v>-2.0091899503446227</v>
      </c>
      <c r="S9" s="249">
        <f t="shared" si="5"/>
        <v>1.1804152637485981</v>
      </c>
      <c r="T9" s="249">
        <f t="shared" si="6"/>
        <v>1.3137254901960782</v>
      </c>
      <c r="U9" s="249">
        <f t="shared" si="7"/>
        <v>-7.2232804232804213</v>
      </c>
      <c r="V9" s="249">
        <f t="shared" si="8"/>
        <v>-1.9665621734587253</v>
      </c>
      <c r="W9" s="249">
        <f t="shared" si="9"/>
        <v>14.07692307692308</v>
      </c>
      <c r="X9" s="249">
        <f t="shared" si="10"/>
        <v>-17.18167701863354</v>
      </c>
      <c r="Y9" s="249">
        <f t="shared" si="11"/>
        <v>-2.7047619047619023</v>
      </c>
      <c r="Z9" s="250">
        <f t="shared" si="12"/>
        <v>0.53846153846153832</v>
      </c>
      <c r="AB9" s="54" t="s">
        <v>7</v>
      </c>
      <c r="AC9" s="48">
        <f t="shared" si="1"/>
        <v>-3.1520816572396748E-2</v>
      </c>
      <c r="AD9" s="49">
        <f t="shared" si="1"/>
        <v>0.11083763811994723</v>
      </c>
      <c r="AE9" s="49">
        <f t="shared" si="1"/>
        <v>-0.2770567194685743</v>
      </c>
      <c r="AF9" s="49">
        <f t="shared" si="1"/>
        <v>9.3246448123767173E-2</v>
      </c>
      <c r="AG9" s="49">
        <f t="shared" si="1"/>
        <v>0.19648093841642225</v>
      </c>
      <c r="AH9" s="49">
        <f t="shared" si="1"/>
        <v>-0.35457898290997863</v>
      </c>
      <c r="AI9" s="49">
        <f t="shared" si="1"/>
        <v>-0.34355604235122306</v>
      </c>
      <c r="AJ9" s="49">
        <f t="shared" si="1"/>
        <v>0.21272885789014828</v>
      </c>
      <c r="AK9" s="49">
        <f t="shared" si="1"/>
        <v>-0.50587482284094543</v>
      </c>
      <c r="AL9" s="49">
        <f t="shared" si="1"/>
        <v>-4.8381601362861966E-2</v>
      </c>
      <c r="AM9" s="50">
        <f t="shared" si="1"/>
        <v>6.4814814814814797E-2</v>
      </c>
    </row>
    <row r="10" spans="2:39">
      <c r="B10" s="54" t="s">
        <v>8</v>
      </c>
      <c r="C10" s="276">
        <f>'T4'!C10/'T3'!C10</f>
        <v>33.285382830626453</v>
      </c>
      <c r="D10" s="277">
        <f>'T4'!D10/'T3'!D10</f>
        <v>16.941176470588236</v>
      </c>
      <c r="E10" s="277">
        <f>'T4'!E10/'T3'!E10</f>
        <v>16.008032128514056</v>
      </c>
      <c r="F10" s="277">
        <f>'T4'!F10/'T3'!F10</f>
        <v>29.040816326530614</v>
      </c>
      <c r="G10" s="277">
        <f>'T4'!G10/'T3'!G10</f>
        <v>26.576923076923077</v>
      </c>
      <c r="H10" s="277">
        <f>'T4'!H10/'T3'!H10</f>
        <v>19</v>
      </c>
      <c r="I10" s="277">
        <f>'T4'!I10/'T3'!I10</f>
        <v>113.17543859649123</v>
      </c>
      <c r="J10" s="277">
        <f>'T4'!J10/'T3'!J10</f>
        <v>96.294117647058826</v>
      </c>
      <c r="K10" s="277">
        <f>'T4'!K10/'T3'!K10</f>
        <v>8.6</v>
      </c>
      <c r="L10" s="277">
        <f>'T4'!L10/'T3'!L10</f>
        <v>18</v>
      </c>
      <c r="M10" s="278">
        <f>'T4'!M10/'T3'!M10</f>
        <v>49.46153846153846</v>
      </c>
      <c r="O10" s="54" t="s">
        <v>8</v>
      </c>
      <c r="P10" s="248">
        <f t="shared" si="2"/>
        <v>-2.6940893101360075</v>
      </c>
      <c r="Q10" s="249">
        <f t="shared" si="3"/>
        <v>-2.613797351401292</v>
      </c>
      <c r="R10" s="249">
        <f t="shared" si="4"/>
        <v>-3.3187652571068575</v>
      </c>
      <c r="S10" s="249">
        <f t="shared" si="5"/>
        <v>8.9499072356215237</v>
      </c>
      <c r="T10" s="249">
        <f t="shared" si="6"/>
        <v>-12.423076923076923</v>
      </c>
      <c r="U10" s="249">
        <f t="shared" si="7"/>
        <v>-5.2142857142857153</v>
      </c>
      <c r="V10" s="249">
        <f t="shared" si="8"/>
        <v>-36.910275689223056</v>
      </c>
      <c r="W10" s="249">
        <f t="shared" si="9"/>
        <v>22.9694423223835</v>
      </c>
      <c r="X10" s="249">
        <f t="shared" si="10"/>
        <v>6.2666666666666657</v>
      </c>
      <c r="Y10" s="249">
        <f t="shared" si="11"/>
        <v>-4.6666666666666679</v>
      </c>
      <c r="Z10" s="250">
        <f t="shared" si="12"/>
        <v>2.8451001053740796</v>
      </c>
      <c r="AB10" s="54" t="s">
        <v>8</v>
      </c>
      <c r="AC10" s="48">
        <f t="shared" si="1"/>
        <v>-7.4878511268756914E-2</v>
      </c>
      <c r="AD10" s="49">
        <f t="shared" si="1"/>
        <v>-0.13366406803685324</v>
      </c>
      <c r="AE10" s="49">
        <f t="shared" si="1"/>
        <v>-0.17171832409108867</v>
      </c>
      <c r="AF10" s="49">
        <f t="shared" si="1"/>
        <v>0.44547049589066412</v>
      </c>
      <c r="AG10" s="49">
        <f t="shared" si="1"/>
        <v>-0.31854043392504933</v>
      </c>
      <c r="AH10" s="49">
        <f t="shared" si="1"/>
        <v>-0.21533923303834812</v>
      </c>
      <c r="AI10" s="49">
        <f t="shared" si="1"/>
        <v>-0.24592797432377822</v>
      </c>
      <c r="AJ10" s="49">
        <f t="shared" si="1"/>
        <v>0.31325665228897087</v>
      </c>
      <c r="AK10" s="49">
        <f t="shared" si="1"/>
        <v>2.6857142857142851</v>
      </c>
      <c r="AL10" s="49">
        <f t="shared" si="1"/>
        <v>-0.20588235294117652</v>
      </c>
      <c r="AM10" s="50">
        <f t="shared" si="1"/>
        <v>6.1032120979226515E-2</v>
      </c>
    </row>
    <row r="11" spans="2:39">
      <c r="B11" s="54" t="s">
        <v>9</v>
      </c>
      <c r="C11" s="276">
        <f>'T4'!C11/'T3'!C11</f>
        <v>32.623686723973258</v>
      </c>
      <c r="D11" s="277">
        <f>'T4'!D11/'T3'!D11</f>
        <v>35.98434004474273</v>
      </c>
      <c r="E11" s="277">
        <f>'T4'!E11/'T3'!E11</f>
        <v>48.571428571428569</v>
      </c>
      <c r="F11" s="277">
        <f>'T4'!F11/'T3'!F11</f>
        <v>15.16030534351145</v>
      </c>
      <c r="G11" s="277">
        <f>'T4'!G11/'T3'!G11</f>
        <v>42.363636363636367</v>
      </c>
      <c r="H11" s="277">
        <f>'T4'!H11/'T3'!H11</f>
        <v>15.358490566037736</v>
      </c>
      <c r="I11" s="277">
        <f>'T4'!I11/'T3'!I11</f>
        <v>64.459183673469383</v>
      </c>
      <c r="J11" s="277">
        <f>'T4'!J11/'T3'!J11</f>
        <v>6.1111111111111107</v>
      </c>
      <c r="K11" s="277">
        <f>'T4'!K11/'T3'!K11</f>
        <v>10.352941176470589</v>
      </c>
      <c r="L11" s="277">
        <f>'T4'!L11/'T3'!L11</f>
        <v>30.285714285714285</v>
      </c>
      <c r="M11" s="278">
        <f>'T4'!M11/'T3'!M11</f>
        <v>21.307692307692307</v>
      </c>
      <c r="O11" s="54" t="s">
        <v>9</v>
      </c>
      <c r="P11" s="248">
        <f t="shared" si="2"/>
        <v>6.1384214980400564</v>
      </c>
      <c r="Q11" s="249">
        <f t="shared" si="3"/>
        <v>8.2648595252622101</v>
      </c>
      <c r="R11" s="249">
        <f t="shared" si="4"/>
        <v>-9.1597542242703582</v>
      </c>
      <c r="S11" s="249">
        <f t="shared" si="5"/>
        <v>5.2163801098665896</v>
      </c>
      <c r="T11" s="249">
        <f t="shared" si="6"/>
        <v>24.069518716577544</v>
      </c>
      <c r="U11" s="249">
        <f t="shared" si="7"/>
        <v>-1.233463456950771</v>
      </c>
      <c r="V11" s="249">
        <f t="shared" si="8"/>
        <v>19.576204950065126</v>
      </c>
      <c r="W11" s="249">
        <f t="shared" si="9"/>
        <v>-6.5359477124182774E-3</v>
      </c>
      <c r="X11" s="249">
        <f t="shared" si="10"/>
        <v>-3.5637254901960773</v>
      </c>
      <c r="Y11" s="249">
        <f t="shared" si="11"/>
        <v>9.1607142857142847</v>
      </c>
      <c r="Z11" s="250">
        <f t="shared" si="12"/>
        <v>4.9689826302729507</v>
      </c>
      <c r="AB11" s="54" t="s">
        <v>9</v>
      </c>
      <c r="AC11" s="48">
        <f t="shared" si="1"/>
        <v>0.23176741654939462</v>
      </c>
      <c r="AD11" s="49">
        <f t="shared" si="1"/>
        <v>0.29816069314336119</v>
      </c>
      <c r="AE11" s="49">
        <f t="shared" si="1"/>
        <v>-0.15866216108346867</v>
      </c>
      <c r="AF11" s="49">
        <f t="shared" si="1"/>
        <v>0.52457957871778671</v>
      </c>
      <c r="AG11" s="49">
        <f t="shared" si="1"/>
        <v>1.315697164571763</v>
      </c>
      <c r="AH11" s="49">
        <f t="shared" si="1"/>
        <v>-7.4341060446634619E-2</v>
      </c>
      <c r="AI11" s="49">
        <f t="shared" si="1"/>
        <v>0.43616100149469583</v>
      </c>
      <c r="AJ11" s="49">
        <f t="shared" si="1"/>
        <v>-1.0683760683760646E-3</v>
      </c>
      <c r="AK11" s="49">
        <f t="shared" si="1"/>
        <v>-0.25607608312786184</v>
      </c>
      <c r="AL11" s="49">
        <f t="shared" si="1"/>
        <v>0.43364327979712591</v>
      </c>
      <c r="AM11" s="50">
        <f t="shared" si="1"/>
        <v>0.30412331991798908</v>
      </c>
    </row>
    <row r="12" spans="2:39">
      <c r="B12" s="54" t="s">
        <v>10</v>
      </c>
      <c r="C12" s="276">
        <f>'T4'!C12/'T3'!C12</f>
        <v>11.522821576763485</v>
      </c>
      <c r="D12" s="277">
        <f>'T4'!D12/'T3'!D12</f>
        <v>14.451612903225806</v>
      </c>
      <c r="E12" s="277">
        <f>'T4'!E12/'T3'!E12</f>
        <v>9.6734693877551017</v>
      </c>
      <c r="F12" s="277">
        <f>'T4'!F12/'T3'!F12</f>
        <v>4.5384615384615383</v>
      </c>
      <c r="G12" s="277">
        <f>'T4'!G12/'T3'!G12</f>
        <v>4.5454545454545459</v>
      </c>
      <c r="H12" s="277">
        <f>'T4'!H12/'T3'!H12</f>
        <v>15.833333333333334</v>
      </c>
      <c r="I12" s="277">
        <f>'T4'!I12/'T3'!I12</f>
        <v>35.125</v>
      </c>
      <c r="J12" s="277">
        <f>'T4'!J12/'T3'!J12</f>
        <v>4.4444444444444446</v>
      </c>
      <c r="K12" s="277">
        <f>'T4'!K12/'T3'!K12</f>
        <v>4.6363636363636367</v>
      </c>
      <c r="L12" s="277">
        <f>'T4'!L12/'T3'!L12</f>
        <v>5.7</v>
      </c>
      <c r="M12" s="278">
        <f>'T4'!M12/'T3'!M12</f>
        <v>3.1538461538461537</v>
      </c>
      <c r="O12" s="54" t="s">
        <v>10</v>
      </c>
      <c r="P12" s="248">
        <f t="shared" si="2"/>
        <v>1.8972291597018742</v>
      </c>
      <c r="Q12" s="249">
        <f t="shared" si="3"/>
        <v>4.4110723626852657</v>
      </c>
      <c r="R12" s="249">
        <f t="shared" si="4"/>
        <v>4.1329288472145613</v>
      </c>
      <c r="S12" s="249">
        <f t="shared" si="5"/>
        <v>0.76923076923076916</v>
      </c>
      <c r="T12" s="249">
        <f t="shared" si="6"/>
        <v>-5.0795454545454541</v>
      </c>
      <c r="U12" s="249">
        <f t="shared" si="7"/>
        <v>1.478494623655914</v>
      </c>
      <c r="V12" s="249">
        <f t="shared" si="8"/>
        <v>5.0138888888888893</v>
      </c>
      <c r="W12" s="249">
        <f t="shared" si="9"/>
        <v>-0.84126984126984095</v>
      </c>
      <c r="X12" s="249">
        <f t="shared" si="10"/>
        <v>-0.79220779220779214</v>
      </c>
      <c r="Y12" s="249">
        <f t="shared" si="11"/>
        <v>1.128571428571429</v>
      </c>
      <c r="Z12" s="250">
        <f t="shared" si="12"/>
        <v>-2.5461538461538464</v>
      </c>
      <c r="AB12" s="54" t="s">
        <v>10</v>
      </c>
      <c r="AC12" s="48">
        <f t="shared" si="1"/>
        <v>0.19710258626149457</v>
      </c>
      <c r="AD12" s="49">
        <f t="shared" si="1"/>
        <v>0.43932618417053793</v>
      </c>
      <c r="AE12" s="49">
        <f t="shared" si="1"/>
        <v>0.74594325535092088</v>
      </c>
      <c r="AF12" s="49">
        <f t="shared" si="1"/>
        <v>0.2040816326530612</v>
      </c>
      <c r="AG12" s="49">
        <f t="shared" si="1"/>
        <v>-0.52774498229043676</v>
      </c>
      <c r="AH12" s="49">
        <f t="shared" si="1"/>
        <v>0.10299625468164794</v>
      </c>
      <c r="AI12" s="49">
        <f t="shared" si="1"/>
        <v>0.16651291512915131</v>
      </c>
      <c r="AJ12" s="49">
        <f t="shared" si="1"/>
        <v>-0.1591591591591591</v>
      </c>
      <c r="AK12" s="49">
        <f t="shared" si="1"/>
        <v>-0.14593301435406697</v>
      </c>
      <c r="AL12" s="49">
        <f t="shared" si="1"/>
        <v>0.24687500000000009</v>
      </c>
      <c r="AM12" s="50">
        <f t="shared" si="1"/>
        <v>-0.44669365721997306</v>
      </c>
    </row>
    <row r="13" spans="2:39">
      <c r="B13" s="54" t="s">
        <v>11</v>
      </c>
      <c r="C13" s="276">
        <f>'T4'!C13/'T3'!C13</f>
        <v>13.226923076923077</v>
      </c>
      <c r="D13" s="277">
        <f>'T4'!D13/'T3'!D13</f>
        <v>21.274999999999999</v>
      </c>
      <c r="E13" s="277">
        <f>'T4'!E13/'T3'!E13</f>
        <v>2.6666666666666665</v>
      </c>
      <c r="F13" s="277">
        <f>'T4'!F13/'T3'!F13</f>
        <v>4.3</v>
      </c>
      <c r="G13" s="277">
        <f>'T4'!G13/'T3'!G13</f>
        <v>8.3333333333333339</v>
      </c>
      <c r="H13" s="277">
        <f>'T4'!H13/'T3'!H13</f>
        <v>14.722627737226277</v>
      </c>
      <c r="I13" s="277">
        <f>'T4'!I13/'T3'!I13</f>
        <v>6.6470588235294121</v>
      </c>
      <c r="J13" s="277">
        <f>'T4'!J13/'T3'!J13</f>
        <v>4.4000000000000004</v>
      </c>
      <c r="K13" s="277">
        <f>'T4'!K13/'T3'!K13</f>
        <v>1.5</v>
      </c>
      <c r="L13" s="277">
        <f>'T4'!L13/'T3'!L13</f>
        <v>12.5</v>
      </c>
      <c r="M13" s="278">
        <f>'T4'!M13/'T3'!M13</f>
        <v>9.1923076923076916</v>
      </c>
      <c r="O13" s="54" t="s">
        <v>11</v>
      </c>
      <c r="P13" s="248">
        <f t="shared" si="2"/>
        <v>-2.2281493868450397</v>
      </c>
      <c r="Q13" s="249">
        <f t="shared" si="3"/>
        <v>7.6356557377049175</v>
      </c>
      <c r="R13" s="249">
        <f t="shared" si="4"/>
        <v>-0.66666666666666696</v>
      </c>
      <c r="S13" s="249">
        <f t="shared" si="5"/>
        <v>0.1518518518518519</v>
      </c>
      <c r="T13" s="249">
        <f t="shared" si="6"/>
        <v>2.5333333333333341</v>
      </c>
      <c r="U13" s="249">
        <f t="shared" si="7"/>
        <v>-5.7660086264100858</v>
      </c>
      <c r="V13" s="249">
        <f t="shared" si="8"/>
        <v>-3.7529411764705882</v>
      </c>
      <c r="W13" s="249">
        <f t="shared" si="9"/>
        <v>-22.6</v>
      </c>
      <c r="X13" s="251" t="s">
        <v>120</v>
      </c>
      <c r="Y13" s="249">
        <f t="shared" si="11"/>
        <v>6</v>
      </c>
      <c r="Z13" s="250">
        <f t="shared" si="12"/>
        <v>2.8256410256410254</v>
      </c>
      <c r="AB13" s="54" t="s">
        <v>11</v>
      </c>
      <c r="AC13" s="48">
        <f t="shared" si="1"/>
        <v>-0.14416945582549487</v>
      </c>
      <c r="AD13" s="49">
        <f t="shared" si="1"/>
        <v>0.5598257211538461</v>
      </c>
      <c r="AE13" s="49">
        <f t="shared" si="1"/>
        <v>-0.20000000000000007</v>
      </c>
      <c r="AF13" s="49">
        <f t="shared" si="1"/>
        <v>3.6607142857142873E-2</v>
      </c>
      <c r="AG13" s="49">
        <f t="shared" si="1"/>
        <v>0.43678160919540243</v>
      </c>
      <c r="AH13" s="49">
        <f t="shared" si="1"/>
        <v>-0.28142471387913898</v>
      </c>
      <c r="AI13" s="49">
        <f t="shared" si="1"/>
        <v>-0.36085972850678733</v>
      </c>
      <c r="AJ13" s="49">
        <f t="shared" si="1"/>
        <v>-0.83703703703703713</v>
      </c>
      <c r="AK13" s="64" t="s">
        <v>120</v>
      </c>
      <c r="AL13" s="49">
        <f t="shared" si="1"/>
        <v>0.92307692307692313</v>
      </c>
      <c r="AM13" s="50">
        <f t="shared" si="1"/>
        <v>0.44381796214256947</v>
      </c>
    </row>
    <row r="14" spans="2:39">
      <c r="B14" s="54" t="s">
        <v>12</v>
      </c>
      <c r="C14" s="276">
        <f>'T4'!C14/'T3'!C14</f>
        <v>10.545454545454545</v>
      </c>
      <c r="D14" s="277">
        <f>'T4'!D14/'T3'!D14</f>
        <v>11.142857142857142</v>
      </c>
      <c r="E14" s="277">
        <f>'T4'!E14/'T3'!E14</f>
        <v>2.5</v>
      </c>
      <c r="F14" s="277">
        <f>'T4'!F14/'T3'!F14</f>
        <v>7.3</v>
      </c>
      <c r="G14" s="277">
        <f>'T4'!G14/'T3'!G14</f>
        <v>8.454545454545455</v>
      </c>
      <c r="H14" s="277">
        <f>'T4'!H14/'T3'!H14</f>
        <v>13.423728813559322</v>
      </c>
      <c r="I14" s="277">
        <f>'T4'!I14/'T3'!I14</f>
        <v>3.25</v>
      </c>
      <c r="J14" s="277">
        <f>'T4'!J14/'T3'!J14</f>
        <v>5.333333333333333</v>
      </c>
      <c r="K14" s="277">
        <f>'T4'!K14/'T3'!K14</f>
        <v>7.166666666666667</v>
      </c>
      <c r="L14" s="277">
        <f>'T4'!L14/'T3'!L14</f>
        <v>6.6428571428571432</v>
      </c>
      <c r="M14" s="278">
        <f>'T4'!M14/'T3'!M14</f>
        <v>6.0526315789473681</v>
      </c>
      <c r="O14" s="54" t="s">
        <v>12</v>
      </c>
      <c r="P14" s="248">
        <f t="shared" si="2"/>
        <v>-0.37088011590003589</v>
      </c>
      <c r="Q14" s="249">
        <f t="shared" si="3"/>
        <v>-6.8571428571428577</v>
      </c>
      <c r="R14" s="249">
        <f t="shared" si="4"/>
        <v>-4</v>
      </c>
      <c r="S14" s="249">
        <f t="shared" si="5"/>
        <v>1.2999999999999998</v>
      </c>
      <c r="T14" s="249">
        <f t="shared" si="6"/>
        <v>-5.8983957219251337</v>
      </c>
      <c r="U14" s="249">
        <f t="shared" si="7"/>
        <v>0.57161613750298379</v>
      </c>
      <c r="V14" s="249">
        <f t="shared" si="8"/>
        <v>-0.75</v>
      </c>
      <c r="W14" s="249">
        <f t="shared" si="9"/>
        <v>-0.33333333333333393</v>
      </c>
      <c r="X14" s="249">
        <f t="shared" si="10"/>
        <v>-2.448717948717948</v>
      </c>
      <c r="Y14" s="249">
        <f t="shared" si="11"/>
        <v>-2.246031746031746</v>
      </c>
      <c r="Z14" s="250">
        <f t="shared" si="12"/>
        <v>0.80263157894736814</v>
      </c>
      <c r="AB14" s="54" t="s">
        <v>12</v>
      </c>
      <c r="AC14" s="48">
        <f t="shared" si="1"/>
        <v>-3.3974784339747814E-2</v>
      </c>
      <c r="AD14" s="49">
        <f t="shared" si="1"/>
        <v>-0.38095238095238099</v>
      </c>
      <c r="AE14" s="49">
        <f t="shared" si="1"/>
        <v>-0.61538461538461542</v>
      </c>
      <c r="AF14" s="49">
        <f t="shared" si="1"/>
        <v>0.21666666666666665</v>
      </c>
      <c r="AG14" s="49">
        <f t="shared" si="1"/>
        <v>-0.41095380029806255</v>
      </c>
      <c r="AH14" s="49">
        <f t="shared" si="1"/>
        <v>4.447643371256093E-2</v>
      </c>
      <c r="AI14" s="49">
        <f t="shared" si="1"/>
        <v>-0.1875</v>
      </c>
      <c r="AJ14" s="49">
        <f t="shared" si="1"/>
        <v>-5.8823529411764809E-2</v>
      </c>
      <c r="AK14" s="49">
        <f t="shared" si="1"/>
        <v>-0.2546666666666666</v>
      </c>
      <c r="AL14" s="49">
        <f t="shared" si="1"/>
        <v>-0.25267857142857142</v>
      </c>
      <c r="AM14" s="50">
        <f t="shared" si="1"/>
        <v>0.1528822055137844</v>
      </c>
    </row>
    <row r="15" spans="2:39">
      <c r="B15" s="54" t="s">
        <v>44</v>
      </c>
      <c r="C15" s="276">
        <f>'T4'!C15/'T3'!C15</f>
        <v>20.040816326530614</v>
      </c>
      <c r="D15" s="277">
        <f>'T4'!D15/'T3'!D15</f>
        <v>12.55813953488372</v>
      </c>
      <c r="E15" s="277">
        <f>'T4'!E15/'T3'!E15</f>
        <v>198.5</v>
      </c>
      <c r="F15" s="282" t="s">
        <v>120</v>
      </c>
      <c r="G15" s="282" t="s">
        <v>120</v>
      </c>
      <c r="H15" s="282" t="s">
        <v>120</v>
      </c>
      <c r="I15" s="277">
        <f>'T4'!I15/'T3'!I15</f>
        <v>15.5</v>
      </c>
      <c r="J15" s="277">
        <f>'T4'!J15/'T3'!J15</f>
        <v>4</v>
      </c>
      <c r="K15" s="277">
        <f>'T4'!K15/'T3'!K15</f>
        <v>10</v>
      </c>
      <c r="L15" s="282" t="s">
        <v>120</v>
      </c>
      <c r="M15" s="284" t="s">
        <v>120</v>
      </c>
      <c r="O15" s="54" t="s">
        <v>44</v>
      </c>
      <c r="P15" s="248">
        <f t="shared" si="2"/>
        <v>4.2630385487528351</v>
      </c>
      <c r="Q15" s="249">
        <f t="shared" si="3"/>
        <v>-3.7495527728085865</v>
      </c>
      <c r="R15" s="249">
        <f t="shared" si="4"/>
        <v>196.5</v>
      </c>
      <c r="S15" s="251" t="s">
        <v>120</v>
      </c>
      <c r="T15" s="251" t="s">
        <v>120</v>
      </c>
      <c r="U15" s="251" t="s">
        <v>120</v>
      </c>
      <c r="V15" s="251" t="s">
        <v>120</v>
      </c>
      <c r="W15" s="251" t="s">
        <v>120</v>
      </c>
      <c r="X15" s="251" t="s">
        <v>120</v>
      </c>
      <c r="Y15" s="251" t="s">
        <v>120</v>
      </c>
      <c r="Z15" s="318" t="s">
        <v>120</v>
      </c>
      <c r="AB15" s="54" t="s">
        <v>44</v>
      </c>
      <c r="AC15" s="48">
        <f t="shared" si="1"/>
        <v>0.27019258407588392</v>
      </c>
      <c r="AD15" s="49">
        <f t="shared" si="1"/>
        <v>-0.22992540587977184</v>
      </c>
      <c r="AE15" s="49">
        <f t="shared" si="1"/>
        <v>98.25</v>
      </c>
      <c r="AF15" s="64" t="s">
        <v>120</v>
      </c>
      <c r="AG15" s="64" t="s">
        <v>120</v>
      </c>
      <c r="AH15" s="64" t="s">
        <v>120</v>
      </c>
      <c r="AI15" s="64" t="s">
        <v>120</v>
      </c>
      <c r="AJ15" s="64" t="s">
        <v>120</v>
      </c>
      <c r="AK15" s="64" t="s">
        <v>120</v>
      </c>
      <c r="AL15" s="64" t="s">
        <v>120</v>
      </c>
      <c r="AM15" s="108" t="s">
        <v>120</v>
      </c>
    </row>
    <row r="16" spans="2:39">
      <c r="B16" s="54" t="s">
        <v>14</v>
      </c>
      <c r="C16" s="276">
        <f>'T4'!C19/'T3'!C19</f>
        <v>24.592775853537852</v>
      </c>
      <c r="D16" s="277">
        <f>'T4'!D19/'T3'!D19</f>
        <v>30.312197269925143</v>
      </c>
      <c r="E16" s="277">
        <f>'T4'!E19/'T3'!E19</f>
        <v>17.374757281553396</v>
      </c>
      <c r="F16" s="277">
        <f>'T4'!F19/'T3'!F19</f>
        <v>15.177777777777777</v>
      </c>
      <c r="G16" s="277">
        <f>'T4'!G19/'T3'!G19</f>
        <v>17.507692307692309</v>
      </c>
      <c r="H16" s="277">
        <f>'T4'!H19/'T3'!H19</f>
        <v>11.021186440677965</v>
      </c>
      <c r="I16" s="277">
        <f>'T4'!I19/'T3'!I19</f>
        <v>29.092896174863387</v>
      </c>
      <c r="J16" s="277">
        <f>'T4'!J19/'T3'!J19</f>
        <v>14.121212121212121</v>
      </c>
      <c r="K16" s="277">
        <f>'T4'!K19/'T3'!K19</f>
        <v>13.614035087719298</v>
      </c>
      <c r="L16" s="277">
        <f>'T4'!L19/'T3'!L19</f>
        <v>12.416058394160585</v>
      </c>
      <c r="M16" s="278">
        <f>'T4'!M19/'T3'!M19</f>
        <v>26.3359375</v>
      </c>
      <c r="O16" s="54" t="s">
        <v>14</v>
      </c>
      <c r="P16" s="248">
        <f t="shared" si="2"/>
        <v>2.7892592473419278</v>
      </c>
      <c r="Q16" s="249">
        <f t="shared" si="3"/>
        <v>3.2972570308813189</v>
      </c>
      <c r="R16" s="249">
        <f t="shared" si="4"/>
        <v>0.63589088479226419</v>
      </c>
      <c r="S16" s="249">
        <f t="shared" si="5"/>
        <v>1.5730480480480473</v>
      </c>
      <c r="T16" s="249">
        <f t="shared" si="6"/>
        <v>2.0315018315018332</v>
      </c>
      <c r="U16" s="249">
        <f t="shared" si="7"/>
        <v>-1.2556497175141246</v>
      </c>
      <c r="V16" s="249">
        <f t="shared" si="8"/>
        <v>13.62328291519488</v>
      </c>
      <c r="W16" s="249">
        <f t="shared" si="9"/>
        <v>-25.036682615629982</v>
      </c>
      <c r="X16" s="249">
        <f t="shared" si="10"/>
        <v>2.5491000227842324</v>
      </c>
      <c r="Y16" s="249">
        <f t="shared" si="11"/>
        <v>1.0472059351441914</v>
      </c>
      <c r="Z16" s="250">
        <f t="shared" si="12"/>
        <v>11.3359375</v>
      </c>
      <c r="AB16" s="54" t="s">
        <v>14</v>
      </c>
      <c r="AC16" s="48">
        <f t="shared" si="1"/>
        <v>0.12792703570346545</v>
      </c>
      <c r="AD16" s="49">
        <f t="shared" si="1"/>
        <v>0.12205309364763649</v>
      </c>
      <c r="AE16" s="49">
        <f t="shared" si="1"/>
        <v>3.7988885849241566E-2</v>
      </c>
      <c r="AF16" s="49">
        <f t="shared" si="1"/>
        <v>0.11562508622354656</v>
      </c>
      <c r="AG16" s="49">
        <f t="shared" si="1"/>
        <v>0.13126627218934922</v>
      </c>
      <c r="AH16" s="49">
        <f t="shared" si="1"/>
        <v>-0.1022779567418316</v>
      </c>
      <c r="AI16" s="49">
        <f t="shared" si="1"/>
        <v>0.88064793130366903</v>
      </c>
      <c r="AJ16" s="49">
        <f t="shared" si="1"/>
        <v>-0.63937764744216352</v>
      </c>
      <c r="AK16" s="49">
        <f t="shared" si="1"/>
        <v>0.23037641050984259</v>
      </c>
      <c r="AL16" s="49">
        <f t="shared" si="1"/>
        <v>9.2111841447434284E-2</v>
      </c>
      <c r="AM16" s="50">
        <f t="shared" si="1"/>
        <v>0.75572916666666667</v>
      </c>
    </row>
    <row r="17" spans="2:39">
      <c r="B17" s="54" t="s">
        <v>15</v>
      </c>
      <c r="C17" s="276">
        <f>'T4'!C20/'T3'!C20</f>
        <v>21.43167701863354</v>
      </c>
      <c r="D17" s="277">
        <f>'T4'!D20/'T3'!D20</f>
        <v>34.444444444444443</v>
      </c>
      <c r="E17" s="277">
        <f>'T4'!E20/'T3'!E20</f>
        <v>14.920863309352518</v>
      </c>
      <c r="F17" s="277">
        <f>'T4'!F20/'T3'!F20</f>
        <v>10.596774193548388</v>
      </c>
      <c r="G17" s="277">
        <f>'T4'!G20/'T3'!G20</f>
        <v>10.03125</v>
      </c>
      <c r="H17" s="277">
        <f>'T4'!H20/'T3'!H20</f>
        <v>8.263513513513514</v>
      </c>
      <c r="I17" s="277">
        <f>'T4'!I20/'T3'!I20</f>
        <v>11.95774647887324</v>
      </c>
      <c r="J17" s="277">
        <f>'T4'!J20/'T3'!J20</f>
        <v>9.4499999999999993</v>
      </c>
      <c r="K17" s="277">
        <f>'T4'!K20/'T3'!K20</f>
        <v>12.038461538461538</v>
      </c>
      <c r="L17" s="277">
        <f>'T4'!L20/'T3'!L20</f>
        <v>15.166666666666666</v>
      </c>
      <c r="M17" s="278">
        <f>'T4'!M20/'T3'!M20</f>
        <v>15.083333333333334</v>
      </c>
      <c r="O17" s="54" t="s">
        <v>15</v>
      </c>
      <c r="P17" s="248">
        <f t="shared" si="2"/>
        <v>7.0161731426645471</v>
      </c>
      <c r="Q17" s="249">
        <f t="shared" si="3"/>
        <v>10.17289272030651</v>
      </c>
      <c r="R17" s="249">
        <f t="shared" si="4"/>
        <v>5.3986410871302954</v>
      </c>
      <c r="S17" s="249">
        <f t="shared" si="5"/>
        <v>3.441218637992832</v>
      </c>
      <c r="T17" s="249">
        <f t="shared" si="6"/>
        <v>0.57670454545454497</v>
      </c>
      <c r="U17" s="249">
        <f t="shared" si="7"/>
        <v>-0.31811913954770965</v>
      </c>
      <c r="V17" s="249">
        <f t="shared" si="8"/>
        <v>2.3759282970550579</v>
      </c>
      <c r="W17" s="249">
        <f t="shared" si="9"/>
        <v>2.4166666666666661</v>
      </c>
      <c r="X17" s="249">
        <f t="shared" si="10"/>
        <v>5.5584615384615379</v>
      </c>
      <c r="Y17" s="249">
        <f t="shared" si="11"/>
        <v>1.0614035087719298</v>
      </c>
      <c r="Z17" s="250">
        <f t="shared" si="12"/>
        <v>5.8055555555555554</v>
      </c>
      <c r="AB17" s="54" t="s">
        <v>15</v>
      </c>
      <c r="AC17" s="48">
        <f t="shared" si="1"/>
        <v>0.48671022553437648</v>
      </c>
      <c r="AD17" s="49">
        <f t="shared" si="1"/>
        <v>0.41912823852088621</v>
      </c>
      <c r="AE17" s="49">
        <f t="shared" si="1"/>
        <v>0.56695180611636709</v>
      </c>
      <c r="AF17" s="49">
        <f t="shared" si="1"/>
        <v>0.48091564816670013</v>
      </c>
      <c r="AG17" s="49">
        <f t="shared" si="1"/>
        <v>6.0997596153846097E-2</v>
      </c>
      <c r="AH17" s="49">
        <f t="shared" si="1"/>
        <v>-3.7069768936593993E-2</v>
      </c>
      <c r="AI17" s="49">
        <f t="shared" si="1"/>
        <v>0.24796215623914267</v>
      </c>
      <c r="AJ17" s="49">
        <f t="shared" si="1"/>
        <v>0.3436018957345971</v>
      </c>
      <c r="AK17" s="49">
        <f t="shared" si="1"/>
        <v>0.85778727445394098</v>
      </c>
      <c r="AL17" s="49">
        <f t="shared" si="1"/>
        <v>7.5248756218905477E-2</v>
      </c>
      <c r="AM17" s="50">
        <f t="shared" si="1"/>
        <v>0.62574850299401186</v>
      </c>
    </row>
    <row r="18" spans="2:39">
      <c r="B18" s="54" t="s">
        <v>16</v>
      </c>
      <c r="C18" s="276">
        <f>'T4'!C21/'T3'!C21</f>
        <v>5.8513284341435838</v>
      </c>
      <c r="D18" s="277">
        <f>'T4'!D21/'T3'!D21</f>
        <v>6.557494052339413</v>
      </c>
      <c r="E18" s="277">
        <f>'T4'!E21/'T3'!E21</f>
        <v>5.28</v>
      </c>
      <c r="F18" s="277">
        <f>'T4'!F21/'T3'!F21</f>
        <v>5.556962025316456</v>
      </c>
      <c r="G18" s="277">
        <f>'T4'!G21/'T3'!G21</f>
        <v>5.0851063829787231</v>
      </c>
      <c r="H18" s="277">
        <f>'T4'!H21/'T3'!H21</f>
        <v>8.370967741935484</v>
      </c>
      <c r="I18" s="277">
        <f>'T4'!I21/'T3'!I21</f>
        <v>4.9913043478260866</v>
      </c>
      <c r="J18" s="277">
        <f>'T4'!J21/'T3'!J21</f>
        <v>3.3986013986013988</v>
      </c>
      <c r="K18" s="277">
        <f>'T4'!K21/'T3'!K21</f>
        <v>4.2142857142857144</v>
      </c>
      <c r="L18" s="277">
        <f>'T4'!L21/'T3'!L21</f>
        <v>3.8149779735682818</v>
      </c>
      <c r="M18" s="278">
        <f>'T4'!M21/'T3'!M21</f>
        <v>4.0731707317073171</v>
      </c>
      <c r="O18" s="54" t="s">
        <v>16</v>
      </c>
      <c r="P18" s="248">
        <f t="shared" si="2"/>
        <v>-0.43522643493555702</v>
      </c>
      <c r="Q18" s="249">
        <f t="shared" si="3"/>
        <v>-0.18419779056088892</v>
      </c>
      <c r="R18" s="249">
        <f t="shared" si="4"/>
        <v>-1.9049912739965089</v>
      </c>
      <c r="S18" s="249">
        <f t="shared" si="5"/>
        <v>1.3343592855904287</v>
      </c>
      <c r="T18" s="249">
        <f t="shared" si="6"/>
        <v>-1.7558027079303677</v>
      </c>
      <c r="U18" s="249">
        <f t="shared" si="7"/>
        <v>-0.75362242199894247</v>
      </c>
      <c r="V18" s="249">
        <f t="shared" si="8"/>
        <v>-6.0778985507246475E-2</v>
      </c>
      <c r="W18" s="249">
        <f t="shared" si="9"/>
        <v>-1.9143237714666284</v>
      </c>
      <c r="X18" s="249">
        <f t="shared" si="10"/>
        <v>0.34115138592750549</v>
      </c>
      <c r="Y18" s="249">
        <f t="shared" si="11"/>
        <v>-0.19403103544072753</v>
      </c>
      <c r="Z18" s="250">
        <f t="shared" si="12"/>
        <v>0.76547842401500965</v>
      </c>
      <c r="AB18" s="54" t="s">
        <v>16</v>
      </c>
      <c r="AC18" s="48">
        <f t="shared" si="1"/>
        <v>-6.9231310948425606E-2</v>
      </c>
      <c r="AD18" s="49">
        <f t="shared" si="1"/>
        <v>-2.7322190757631294E-2</v>
      </c>
      <c r="AE18" s="49">
        <f t="shared" si="1"/>
        <v>-0.26513480689822677</v>
      </c>
      <c r="AF18" s="49">
        <f t="shared" si="1"/>
        <v>0.31600398328662221</v>
      </c>
      <c r="AG18" s="49">
        <f t="shared" si="1"/>
        <v>-0.25666218986357536</v>
      </c>
      <c r="AH18" s="49">
        <f t="shared" si="1"/>
        <v>-8.2592468095464402E-2</v>
      </c>
      <c r="AI18" s="49">
        <f t="shared" si="1"/>
        <v>-1.2030479605558066E-2</v>
      </c>
      <c r="AJ18" s="49">
        <f t="shared" si="1"/>
        <v>-0.36031446146683016</v>
      </c>
      <c r="AK18" s="49">
        <f t="shared" si="1"/>
        <v>8.8081475364712405E-2</v>
      </c>
      <c r="AL18" s="49">
        <f t="shared" si="1"/>
        <v>-4.8398752660496078E-2</v>
      </c>
      <c r="AM18" s="50">
        <f t="shared" si="1"/>
        <v>0.23142370958593317</v>
      </c>
    </row>
    <row r="19" spans="2:39">
      <c r="B19" s="54" t="s">
        <v>17</v>
      </c>
      <c r="C19" s="276">
        <f>'T4'!C22/'T3'!C22</f>
        <v>15.52093023255814</v>
      </c>
      <c r="D19" s="277">
        <f>'T4'!D22/'T3'!D22</f>
        <v>16.418181818181818</v>
      </c>
      <c r="E19" s="277">
        <f>'T4'!E22/'T3'!E22</f>
        <v>19.384615384615383</v>
      </c>
      <c r="F19" s="277">
        <f>'T4'!F22/'T3'!F22</f>
        <v>13.299065420560748</v>
      </c>
      <c r="G19" s="277">
        <f>'T4'!G22/'T3'!G22</f>
        <v>16.170731707317074</v>
      </c>
      <c r="H19" s="277">
        <f>'T4'!H22/'T3'!H22</f>
        <v>20.096774193548388</v>
      </c>
      <c r="I19" s="277">
        <f>'T4'!I22/'T3'!I22</f>
        <v>8.3333333333333339</v>
      </c>
      <c r="J19" s="277">
        <f>'T4'!J22/'T3'!J22</f>
        <v>6.916666666666667</v>
      </c>
      <c r="K19" s="277">
        <f>'T4'!K22/'T3'!K22</f>
        <v>11.780487804878049</v>
      </c>
      <c r="L19" s="277">
        <f>'T4'!L22/'T3'!L22</f>
        <v>9.5714285714285712</v>
      </c>
      <c r="M19" s="278">
        <f>'T4'!M22/'T3'!M22</f>
        <v>22.193548387096776</v>
      </c>
      <c r="O19" s="54" t="s">
        <v>17</v>
      </c>
      <c r="P19" s="248">
        <f t="shared" si="2"/>
        <v>3.2457422626333283</v>
      </c>
      <c r="Q19" s="249">
        <f t="shared" si="3"/>
        <v>0.64602991944764021</v>
      </c>
      <c r="R19" s="249">
        <f t="shared" si="4"/>
        <v>4.2068376068376061</v>
      </c>
      <c r="S19" s="249">
        <f t="shared" si="5"/>
        <v>2.8295002031694434</v>
      </c>
      <c r="T19" s="249">
        <f t="shared" si="6"/>
        <v>0.92073170731707421</v>
      </c>
      <c r="U19" s="249">
        <f t="shared" si="7"/>
        <v>9.388440860215054</v>
      </c>
      <c r="V19" s="249">
        <f t="shared" si="8"/>
        <v>-6.6111111111111107</v>
      </c>
      <c r="W19" s="249">
        <f t="shared" si="9"/>
        <v>-0.76418439716312037</v>
      </c>
      <c r="X19" s="249">
        <f t="shared" si="10"/>
        <v>4.4554878048780493</v>
      </c>
      <c r="Y19" s="249">
        <f t="shared" si="11"/>
        <v>2.4752747252747254</v>
      </c>
      <c r="Z19" s="250">
        <f t="shared" si="12"/>
        <v>9.9640401903754636</v>
      </c>
      <c r="AB19" s="54" t="s">
        <v>17</v>
      </c>
      <c r="AC19" s="48">
        <f t="shared" si="1"/>
        <v>0.26441487255312551</v>
      </c>
      <c r="AD19" s="49">
        <f t="shared" si="1"/>
        <v>4.0960163432073496E-2</v>
      </c>
      <c r="AE19" s="49">
        <f t="shared" si="1"/>
        <v>0.27717085257348795</v>
      </c>
      <c r="AF19" s="49">
        <f t="shared" si="1"/>
        <v>0.27025957090073588</v>
      </c>
      <c r="AG19" s="49">
        <f t="shared" si="1"/>
        <v>6.0375849660136011E-2</v>
      </c>
      <c r="AH19" s="49">
        <f t="shared" si="1"/>
        <v>0.87674155893058869</v>
      </c>
      <c r="AI19" s="49">
        <f t="shared" si="1"/>
        <v>-0.44237918215613381</v>
      </c>
      <c r="AJ19" s="49">
        <f t="shared" si="1"/>
        <v>-9.9492151431209569E-2</v>
      </c>
      <c r="AK19" s="49">
        <f t="shared" si="1"/>
        <v>0.6082577208024641</v>
      </c>
      <c r="AL19" s="49">
        <f t="shared" si="1"/>
        <v>0.34881920247773907</v>
      </c>
      <c r="AM19" s="50">
        <f t="shared" si="1"/>
        <v>0.81475395658566119</v>
      </c>
    </row>
    <row r="20" spans="2:39">
      <c r="B20" s="54" t="s">
        <v>18</v>
      </c>
      <c r="C20" s="276">
        <f>'T4'!C23/'T3'!C23</f>
        <v>19.841258741258741</v>
      </c>
      <c r="D20" s="277">
        <f>'T4'!D23/'T3'!D23</f>
        <v>28.024886877828056</v>
      </c>
      <c r="E20" s="277">
        <f>'T4'!E23/'T3'!E23</f>
        <v>17.262357414448669</v>
      </c>
      <c r="F20" s="277">
        <f>'T4'!F23/'T3'!F23</f>
        <v>10.935483870967742</v>
      </c>
      <c r="G20" s="277">
        <f>'T4'!G23/'T3'!G23</f>
        <v>8.35</v>
      </c>
      <c r="H20" s="277">
        <f>'T4'!H23/'T3'!H23</f>
        <v>8.0684931506849313</v>
      </c>
      <c r="I20" s="277">
        <f>'T4'!I23/'T3'!I23</f>
        <v>73.044776119402982</v>
      </c>
      <c r="J20" s="277">
        <f>'T4'!J23/'T3'!J23</f>
        <v>12.235294117647058</v>
      </c>
      <c r="K20" s="277">
        <f>'T4'!K23/'T3'!K23</f>
        <v>9.8000000000000007</v>
      </c>
      <c r="L20" s="277">
        <f>'T4'!L23/'T3'!L23</f>
        <v>10.741721854304636</v>
      </c>
      <c r="M20" s="278">
        <f>'T4'!M23/'T3'!M23</f>
        <v>8.7261904761904763</v>
      </c>
      <c r="O20" s="54" t="s">
        <v>18</v>
      </c>
      <c r="P20" s="248">
        <f t="shared" si="2"/>
        <v>-0.49775054666695695</v>
      </c>
      <c r="Q20" s="249">
        <f t="shared" si="3"/>
        <v>-0.61325493146289745</v>
      </c>
      <c r="R20" s="249">
        <f t="shared" si="4"/>
        <v>2.0009466260669253</v>
      </c>
      <c r="S20" s="249">
        <f t="shared" si="5"/>
        <v>2.726392961876833</v>
      </c>
      <c r="T20" s="249">
        <f t="shared" si="6"/>
        <v>2.2093749999999996</v>
      </c>
      <c r="U20" s="249">
        <f t="shared" si="7"/>
        <v>-0.46996838777660699</v>
      </c>
      <c r="V20" s="249">
        <f t="shared" si="8"/>
        <v>-6.4815396700707026</v>
      </c>
      <c r="W20" s="249">
        <f t="shared" si="9"/>
        <v>-0.63970588235294201</v>
      </c>
      <c r="X20" s="249">
        <f t="shared" si="10"/>
        <v>-3.4931034482758605</v>
      </c>
      <c r="Y20" s="249">
        <f t="shared" si="11"/>
        <v>-1.703590645695364</v>
      </c>
      <c r="Z20" s="250">
        <f t="shared" si="12"/>
        <v>-3.3432539682539684</v>
      </c>
      <c r="AB20" s="54" t="s">
        <v>18</v>
      </c>
      <c r="AC20" s="48">
        <f t="shared" si="1"/>
        <v>-2.4472703641590241E-2</v>
      </c>
      <c r="AD20" s="49">
        <f t="shared" si="1"/>
        <v>-2.1413921878965684E-2</v>
      </c>
      <c r="AE20" s="49">
        <f t="shared" si="1"/>
        <v>0.1311115108434282</v>
      </c>
      <c r="AF20" s="49">
        <f t="shared" si="1"/>
        <v>0.33211874397170721</v>
      </c>
      <c r="AG20" s="49">
        <f t="shared" si="1"/>
        <v>0.35979643765903302</v>
      </c>
      <c r="AH20" s="49">
        <f t="shared" si="1"/>
        <v>-5.5041342712575596E-2</v>
      </c>
      <c r="AI20" s="49">
        <f t="shared" si="1"/>
        <v>-8.1501822456216649E-2</v>
      </c>
      <c r="AJ20" s="49">
        <f t="shared" si="1"/>
        <v>-4.9685893774985786E-2</v>
      </c>
      <c r="AK20" s="49">
        <f t="shared" si="1"/>
        <v>-0.26277561608300898</v>
      </c>
      <c r="AL20" s="49">
        <f t="shared" si="1"/>
        <v>-0.1368861284676752</v>
      </c>
      <c r="AM20" s="50">
        <f t="shared" si="1"/>
        <v>-0.27700147953312509</v>
      </c>
    </row>
    <row r="21" spans="2:39">
      <c r="B21" s="54" t="s">
        <v>19</v>
      </c>
      <c r="C21" s="276">
        <f>'T4'!C24/'T3'!C24</f>
        <v>17.322864321608041</v>
      </c>
      <c r="D21" s="277">
        <f>'T4'!D24/'T3'!D24</f>
        <v>11.648780487804878</v>
      </c>
      <c r="E21" s="277">
        <f>'T4'!E24/'T3'!E24</f>
        <v>106.84444444444445</v>
      </c>
      <c r="F21" s="277">
        <f>'T4'!F24/'T3'!F24</f>
        <v>6.7878787878787881</v>
      </c>
      <c r="G21" s="277">
        <f>'T4'!G24/'T3'!G24</f>
        <v>11.3</v>
      </c>
      <c r="H21" s="277">
        <f>'T4'!H24/'T3'!H24</f>
        <v>14.034602076124568</v>
      </c>
      <c r="I21" s="277">
        <f>'T4'!I24/'T3'!I24</f>
        <v>7.3095238095238093</v>
      </c>
      <c r="J21" s="277">
        <f>'T4'!J24/'T3'!J24</f>
        <v>6</v>
      </c>
      <c r="K21" s="277">
        <f>'T4'!K24/'T3'!K24</f>
        <v>13</v>
      </c>
      <c r="L21" s="277">
        <f>'T4'!L24/'T3'!L24</f>
        <v>6.3684210526315788</v>
      </c>
      <c r="M21" s="278">
        <f>'T4'!M24/'T3'!M24</f>
        <v>21.522727272727273</v>
      </c>
      <c r="O21" s="54" t="s">
        <v>19</v>
      </c>
      <c r="P21" s="248">
        <f t="shared" si="2"/>
        <v>1.2198806834944698</v>
      </c>
      <c r="Q21" s="249">
        <f t="shared" si="3"/>
        <v>0.67080691952294025</v>
      </c>
      <c r="R21" s="249">
        <f t="shared" si="4"/>
        <v>42.030885122410552</v>
      </c>
      <c r="S21" s="249">
        <f t="shared" si="5"/>
        <v>0.48712690817953952</v>
      </c>
      <c r="T21" s="249">
        <f t="shared" si="6"/>
        <v>5.7705882352941185</v>
      </c>
      <c r="U21" s="249">
        <f t="shared" si="7"/>
        <v>-0.73109840696722017</v>
      </c>
      <c r="V21" s="249">
        <f t="shared" si="8"/>
        <v>-4.5404761904761903</v>
      </c>
      <c r="W21" s="249">
        <f t="shared" si="9"/>
        <v>-11.631578947368421</v>
      </c>
      <c r="X21" s="249">
        <f t="shared" si="10"/>
        <v>-1.5625</v>
      </c>
      <c r="Y21" s="249">
        <f t="shared" si="11"/>
        <v>0.33508771929824555</v>
      </c>
      <c r="Z21" s="250">
        <f t="shared" si="12"/>
        <v>-6.354195804195804</v>
      </c>
      <c r="AB21" s="54" t="s">
        <v>19</v>
      </c>
      <c r="AC21" s="48">
        <f t="shared" si="1"/>
        <v>7.5754947710881246E-2</v>
      </c>
      <c r="AD21" s="49">
        <f t="shared" si="1"/>
        <v>6.1104803664409089E-2</v>
      </c>
      <c r="AE21" s="49">
        <f t="shared" si="1"/>
        <v>0.64848907484890761</v>
      </c>
      <c r="AF21" s="49">
        <f t="shared" si="1"/>
        <v>7.7312504520141712E-2</v>
      </c>
      <c r="AG21" s="49">
        <f t="shared" si="1"/>
        <v>1.0436170212765958</v>
      </c>
      <c r="AH21" s="49">
        <f t="shared" si="1"/>
        <v>-4.9513289789698864E-2</v>
      </c>
      <c r="AI21" s="49">
        <f t="shared" si="1"/>
        <v>-0.38316254771950975</v>
      </c>
      <c r="AJ21" s="49">
        <f t="shared" si="1"/>
        <v>-0.65970149253731347</v>
      </c>
      <c r="AK21" s="49">
        <f t="shared" si="1"/>
        <v>-0.1072961373390558</v>
      </c>
      <c r="AL21" s="49">
        <f t="shared" si="1"/>
        <v>5.5539400988659483E-2</v>
      </c>
      <c r="AM21" s="50">
        <f t="shared" si="1"/>
        <v>-0.22793748745735501</v>
      </c>
    </row>
    <row r="22" spans="2:39">
      <c r="B22" s="109" t="s">
        <v>20</v>
      </c>
      <c r="C22" s="319">
        <f>'T4'!C25/'T3'!C25</f>
        <v>99.913043478260875</v>
      </c>
      <c r="D22" s="320">
        <f>'T4'!D25/'T3'!D25</f>
        <v>119.41935483870968</v>
      </c>
      <c r="E22" s="320">
        <f>'T4'!E25/'T3'!E25</f>
        <v>358</v>
      </c>
      <c r="F22" s="320">
        <f>'T4'!F25/'T3'!F25</f>
        <v>6</v>
      </c>
      <c r="G22" s="320">
        <f>'T4'!G25/'T3'!G25</f>
        <v>4</v>
      </c>
      <c r="H22" s="320">
        <f>'T4'!H25/'T3'!H25</f>
        <v>16.555555555555557</v>
      </c>
      <c r="I22" s="320">
        <f>'T4'!I25/'T3'!I25</f>
        <v>12</v>
      </c>
      <c r="J22" s="321" t="s">
        <v>120</v>
      </c>
      <c r="K22" s="320">
        <f>'T4'!K25/'T3'!K25</f>
        <v>7</v>
      </c>
      <c r="L22" s="321" t="s">
        <v>120</v>
      </c>
      <c r="M22" s="322" t="s">
        <v>120</v>
      </c>
      <c r="O22" s="109" t="s">
        <v>20</v>
      </c>
      <c r="P22" s="248">
        <f t="shared" si="2"/>
        <v>29.610013175230577</v>
      </c>
      <c r="Q22" s="249">
        <f t="shared" si="3"/>
        <v>27.141577060931908</v>
      </c>
      <c r="R22" s="249">
        <f t="shared" si="4"/>
        <v>-68</v>
      </c>
      <c r="S22" s="251" t="s">
        <v>120</v>
      </c>
      <c r="T22" s="251" t="s">
        <v>120</v>
      </c>
      <c r="U22" s="249">
        <f t="shared" si="7"/>
        <v>-3</v>
      </c>
      <c r="V22" s="249">
        <f t="shared" si="8"/>
        <v>3</v>
      </c>
      <c r="W22" s="251" t="s">
        <v>120</v>
      </c>
      <c r="X22" s="251" t="s">
        <v>120</v>
      </c>
      <c r="Y22" s="251" t="s">
        <v>120</v>
      </c>
      <c r="Z22" s="318" t="s">
        <v>120</v>
      </c>
      <c r="AB22" s="109" t="s">
        <v>20</v>
      </c>
      <c r="AC22" s="72">
        <f t="shared" si="1"/>
        <v>0.42117691154422809</v>
      </c>
      <c r="AD22" s="73">
        <f t="shared" si="1"/>
        <v>0.29412907109980396</v>
      </c>
      <c r="AE22" s="73">
        <f t="shared" si="1"/>
        <v>-0.15962441314553991</v>
      </c>
      <c r="AF22" s="131" t="s">
        <v>120</v>
      </c>
      <c r="AG22" s="131" t="s">
        <v>120</v>
      </c>
      <c r="AH22" s="73">
        <f t="shared" si="1"/>
        <v>-0.15340909090909088</v>
      </c>
      <c r="AI22" s="73">
        <f t="shared" si="1"/>
        <v>0.33333333333333331</v>
      </c>
      <c r="AJ22" s="131" t="s">
        <v>120</v>
      </c>
      <c r="AK22" s="131" t="s">
        <v>120</v>
      </c>
      <c r="AL22" s="131" t="s">
        <v>120</v>
      </c>
      <c r="AM22" s="132" t="s">
        <v>120</v>
      </c>
    </row>
    <row r="23" spans="2:39">
      <c r="B23" s="264" t="s">
        <v>56</v>
      </c>
      <c r="C23" s="323">
        <f>'T4'!C26/'T3'!C26</f>
        <v>21.342605588873294</v>
      </c>
      <c r="D23" s="324">
        <f>'T4'!D26/'T3'!D26</f>
        <v>28.698565595225631</v>
      </c>
      <c r="E23" s="324">
        <f>'T4'!E26/'T3'!E26</f>
        <v>21.036682615629985</v>
      </c>
      <c r="F23" s="324">
        <f>'T4'!F26/'T3'!F26</f>
        <v>12.88635366388767</v>
      </c>
      <c r="G23" s="324">
        <f>'T4'!G26/'T3'!G26</f>
        <v>10.741321388577827</v>
      </c>
      <c r="H23" s="324">
        <f>'T4'!H26/'T3'!H26</f>
        <v>11.081685296646604</v>
      </c>
      <c r="I23" s="324">
        <f>'T4'!I26/'T3'!I26</f>
        <v>30.053264604810998</v>
      </c>
      <c r="J23" s="324">
        <f>'T4'!J26/'T3'!J26</f>
        <v>20.420289855072465</v>
      </c>
      <c r="K23" s="324">
        <f>'T4'!K26/'T3'!K26</f>
        <v>12.046875</v>
      </c>
      <c r="L23" s="324">
        <f>'T4'!L26/'T3'!L26</f>
        <v>12.236131934032983</v>
      </c>
      <c r="M23" s="325">
        <f>'T4'!M26/'T3'!M26</f>
        <v>16.526405451448042</v>
      </c>
      <c r="O23" s="264" t="s">
        <v>56</v>
      </c>
      <c r="P23" s="268">
        <f t="shared" si="0"/>
        <v>1.2016830523600746</v>
      </c>
      <c r="Q23" s="269">
        <f t="shared" si="0"/>
        <v>2.0964793317469628</v>
      </c>
      <c r="R23" s="269">
        <f t="shared" si="0"/>
        <v>0.77469631426012242</v>
      </c>
      <c r="S23" s="269">
        <f t="shared" si="0"/>
        <v>2.0237582440403408</v>
      </c>
      <c r="T23" s="419">
        <f t="shared" si="0"/>
        <v>-0.36586093186416235</v>
      </c>
      <c r="U23" s="419">
        <f t="shared" si="0"/>
        <v>-2.2273623224010155</v>
      </c>
      <c r="V23" s="269">
        <f t="shared" si="0"/>
        <v>2.2924990545717634</v>
      </c>
      <c r="W23" s="419">
        <f t="shared" si="0"/>
        <v>0.13795154661475451</v>
      </c>
      <c r="X23" s="269">
        <f t="shared" si="0"/>
        <v>0.40550413096695159</v>
      </c>
      <c r="Y23" s="419">
        <f t="shared" si="0"/>
        <v>-0.81921585953470633</v>
      </c>
      <c r="Z23" s="419">
        <f t="shared" si="0"/>
        <v>1.1717758218184127</v>
      </c>
      <c r="AB23" s="264" t="s">
        <v>56</v>
      </c>
      <c r="AC23" s="420">
        <f t="shared" si="1"/>
        <v>5.9663754238742484E-2</v>
      </c>
      <c r="AD23" s="420">
        <f t="shared" si="1"/>
        <v>7.880883141955547E-2</v>
      </c>
      <c r="AE23" s="420">
        <f t="shared" si="1"/>
        <v>3.8233976804522229E-2</v>
      </c>
      <c r="AF23" s="420">
        <f t="shared" si="1"/>
        <v>0.186305221341732</v>
      </c>
      <c r="AG23" s="420">
        <f t="shared" si="1"/>
        <v>-3.2939130853269688E-2</v>
      </c>
      <c r="AH23" s="420">
        <f t="shared" si="1"/>
        <v>-0.16735700300698172</v>
      </c>
      <c r="AI23" s="420">
        <f t="shared" si="1"/>
        <v>8.2580541607290336E-2</v>
      </c>
      <c r="AJ23" s="420">
        <f t="shared" si="1"/>
        <v>6.801560279527971E-3</v>
      </c>
      <c r="AK23" s="420">
        <f t="shared" si="1"/>
        <v>3.4833022289979962E-2</v>
      </c>
      <c r="AL23" s="420">
        <f t="shared" si="1"/>
        <v>-6.2749447390312366E-2</v>
      </c>
      <c r="AM23" s="420">
        <f t="shared" si="1"/>
        <v>7.6314170389186864E-2</v>
      </c>
    </row>
    <row r="25" spans="2:39" s="1" customFormat="1" ht="12.75">
      <c r="B25" s="270" t="s">
        <v>53</v>
      </c>
      <c r="M25" s="424" t="s">
        <v>324</v>
      </c>
      <c r="O25" s="270" t="s">
        <v>53</v>
      </c>
      <c r="Z25" s="424" t="s">
        <v>324</v>
      </c>
      <c r="AB25" s="270" t="s">
        <v>53</v>
      </c>
      <c r="AM25" s="424" t="s">
        <v>324</v>
      </c>
    </row>
    <row r="26" spans="2:39" s="1" customFormat="1" ht="12.75">
      <c r="B26" s="270" t="s">
        <v>54</v>
      </c>
      <c r="O26" s="270" t="s">
        <v>54</v>
      </c>
      <c r="AB26" s="270" t="s">
        <v>54</v>
      </c>
    </row>
    <row r="27" spans="2:39" s="1" customFormat="1" ht="12.75"/>
    <row r="29" spans="2:39" ht="15">
      <c r="B29" s="2" t="s">
        <v>222</v>
      </c>
      <c r="O29" s="2" t="s">
        <v>223</v>
      </c>
      <c r="AB29" s="2" t="s">
        <v>224</v>
      </c>
    </row>
    <row r="30" spans="2:39" s="18" customFormat="1" ht="57">
      <c r="B30" s="6" t="s">
        <v>92</v>
      </c>
      <c r="C30" s="19" t="s">
        <v>38</v>
      </c>
      <c r="D30" s="20" t="s">
        <v>45</v>
      </c>
      <c r="E30" s="21" t="s">
        <v>46</v>
      </c>
      <c r="F30" s="22" t="s">
        <v>47</v>
      </c>
      <c r="G30" s="23" t="s">
        <v>39</v>
      </c>
      <c r="H30" s="24" t="s">
        <v>48</v>
      </c>
      <c r="I30" s="25" t="s">
        <v>40</v>
      </c>
      <c r="J30" s="26" t="s">
        <v>41</v>
      </c>
      <c r="K30" s="27" t="s">
        <v>49</v>
      </c>
      <c r="L30" s="28" t="s">
        <v>42</v>
      </c>
      <c r="M30" s="29" t="s">
        <v>43</v>
      </c>
      <c r="O30" s="6" t="s">
        <v>92</v>
      </c>
      <c r="P30" s="30" t="s">
        <v>38</v>
      </c>
      <c r="Q30" s="20" t="s">
        <v>45</v>
      </c>
      <c r="R30" s="21" t="s">
        <v>46</v>
      </c>
      <c r="S30" s="22" t="s">
        <v>47</v>
      </c>
      <c r="T30" s="23" t="s">
        <v>39</v>
      </c>
      <c r="U30" s="24" t="s">
        <v>48</v>
      </c>
      <c r="V30" s="25" t="s">
        <v>40</v>
      </c>
      <c r="W30" s="26" t="s">
        <v>41</v>
      </c>
      <c r="X30" s="27" t="s">
        <v>49</v>
      </c>
      <c r="Y30" s="28" t="s">
        <v>42</v>
      </c>
      <c r="Z30" s="29" t="s">
        <v>43</v>
      </c>
      <c r="AB30" s="6" t="s">
        <v>92</v>
      </c>
      <c r="AC30" s="30" t="s">
        <v>38</v>
      </c>
      <c r="AD30" s="20" t="s">
        <v>45</v>
      </c>
      <c r="AE30" s="21" t="s">
        <v>46</v>
      </c>
      <c r="AF30" s="22" t="s">
        <v>47</v>
      </c>
      <c r="AG30" s="23" t="s">
        <v>39</v>
      </c>
      <c r="AH30" s="24" t="s">
        <v>48</v>
      </c>
      <c r="AI30" s="25" t="s">
        <v>40</v>
      </c>
      <c r="AJ30" s="26" t="s">
        <v>41</v>
      </c>
      <c r="AK30" s="27" t="s">
        <v>49</v>
      </c>
      <c r="AL30" s="28" t="s">
        <v>42</v>
      </c>
      <c r="AM30" s="29" t="s">
        <v>43</v>
      </c>
    </row>
    <row r="31" spans="2:39">
      <c r="B31" s="31" t="s">
        <v>2</v>
      </c>
      <c r="C31" s="315">
        <f>'T4'!C31/'T3'!C31</f>
        <v>29.711340206185568</v>
      </c>
      <c r="D31" s="316">
        <f>'T4'!D31/'T3'!D31</f>
        <v>30.722222222222221</v>
      </c>
      <c r="E31" s="316">
        <f>'T4'!E31/'T3'!E31</f>
        <v>63.89473684210526</v>
      </c>
      <c r="F31" s="316">
        <f>'T4'!F31/'T3'!F31</f>
        <v>50.285714285714285</v>
      </c>
      <c r="G31" s="316">
        <f>'T4'!G31/'T3'!G31</f>
        <v>20.03846153846154</v>
      </c>
      <c r="H31" s="316">
        <f>'T4'!H31/'T3'!H31</f>
        <v>10.478260869565217</v>
      </c>
      <c r="I31" s="316">
        <f>'T4'!I31/'T3'!I31</f>
        <v>14.888888888888889</v>
      </c>
      <c r="J31" s="316">
        <f>'T4'!J31/'T3'!J31</f>
        <v>10.6</v>
      </c>
      <c r="K31" s="316">
        <f>'T4'!K31/'T3'!K31</f>
        <v>45.888888888888886</v>
      </c>
      <c r="L31" s="316">
        <f>'T4'!L31/'T3'!L31</f>
        <v>16.942857142857143</v>
      </c>
      <c r="M31" s="317">
        <f>'T4'!M31/'T3'!M31</f>
        <v>59.071428571428569</v>
      </c>
      <c r="O31" s="31" t="s">
        <v>2</v>
      </c>
      <c r="P31" s="273">
        <f t="shared" ref="P31:Z50" si="13">C31-C58</f>
        <v>-2.5576656417676489</v>
      </c>
      <c r="Q31" s="274">
        <f t="shared" si="13"/>
        <v>-9.6777777777777771</v>
      </c>
      <c r="R31" s="274">
        <f t="shared" si="13"/>
        <v>-88.962406015037601</v>
      </c>
      <c r="S31" s="274">
        <f t="shared" si="13"/>
        <v>0.7142857142857153</v>
      </c>
      <c r="T31" s="274">
        <f t="shared" si="13"/>
        <v>-0.9230769230769198</v>
      </c>
      <c r="U31" s="274">
        <f t="shared" si="13"/>
        <v>-6.5217391304347831</v>
      </c>
      <c r="V31" s="274">
        <f t="shared" si="13"/>
        <v>7.0555555555555562</v>
      </c>
      <c r="W31" s="274">
        <f t="shared" si="13"/>
        <v>1.6952380952380945</v>
      </c>
      <c r="X31" s="274">
        <f t="shared" si="13"/>
        <v>8.1388888888888857</v>
      </c>
      <c r="Y31" s="274">
        <f t="shared" si="13"/>
        <v>-0.40197044334975374</v>
      </c>
      <c r="Z31" s="275">
        <f t="shared" si="13"/>
        <v>-1.8516483516483504</v>
      </c>
      <c r="AB31" s="31" t="s">
        <v>2</v>
      </c>
      <c r="AC31" s="101">
        <f t="shared" ref="AC31:AM50" si="14">P31/C58</f>
        <v>-7.9260751131255525E-2</v>
      </c>
      <c r="AD31" s="102">
        <f t="shared" si="14"/>
        <v>-0.23954895489548955</v>
      </c>
      <c r="AE31" s="102">
        <f t="shared" si="14"/>
        <v>-0.5819970486965077</v>
      </c>
      <c r="AF31" s="102">
        <f t="shared" si="14"/>
        <v>1.4409221902017311E-2</v>
      </c>
      <c r="AG31" s="102">
        <f t="shared" si="14"/>
        <v>-4.4036697247706272E-2</v>
      </c>
      <c r="AH31" s="102">
        <f t="shared" si="14"/>
        <v>-0.38363171355498726</v>
      </c>
      <c r="AI31" s="102">
        <f t="shared" si="14"/>
        <v>0.90070921985815611</v>
      </c>
      <c r="AJ31" s="102">
        <f t="shared" si="14"/>
        <v>0.19037433155080205</v>
      </c>
      <c r="AK31" s="102">
        <f t="shared" si="14"/>
        <v>0.21559970566593076</v>
      </c>
      <c r="AL31" s="102">
        <f t="shared" si="14"/>
        <v>-2.3175234308435107E-2</v>
      </c>
      <c r="AM31" s="103">
        <f t="shared" si="14"/>
        <v>-3.0393217893217875E-2</v>
      </c>
    </row>
    <row r="32" spans="2:39">
      <c r="B32" s="54" t="s">
        <v>3</v>
      </c>
      <c r="C32" s="276">
        <f>'T4'!C32/'T3'!C32</f>
        <v>18.705662393162392</v>
      </c>
      <c r="D32" s="277">
        <f>'T4'!D32/'T3'!D32</f>
        <v>21.067622950819672</v>
      </c>
      <c r="E32" s="277">
        <f>'T4'!E32/'T3'!E32</f>
        <v>29.419753086419753</v>
      </c>
      <c r="F32" s="277">
        <f>'T4'!F32/'T3'!F32</f>
        <v>12.863309352517986</v>
      </c>
      <c r="G32" s="277">
        <f>'T4'!G32/'T3'!G32</f>
        <v>17.736842105263158</v>
      </c>
      <c r="H32" s="277">
        <f>'T4'!H32/'T3'!H32</f>
        <v>15.426136363636363</v>
      </c>
      <c r="I32" s="277">
        <f>'T4'!I32/'T3'!I32</f>
        <v>41.196078431372548</v>
      </c>
      <c r="J32" s="277">
        <f>'T4'!J32/'T3'!J32</f>
        <v>14.102040816326531</v>
      </c>
      <c r="K32" s="277">
        <f>'T4'!K32/'T3'!K32</f>
        <v>12.1</v>
      </c>
      <c r="L32" s="277">
        <f>'T4'!L32/'T3'!L32</f>
        <v>13.482587064676617</v>
      </c>
      <c r="M32" s="278">
        <f>'T4'!M32/'T3'!M32</f>
        <v>14.596491228070175</v>
      </c>
      <c r="O32" s="54" t="s">
        <v>3</v>
      </c>
      <c r="P32" s="279">
        <f t="shared" si="13"/>
        <v>0.61870587142326272</v>
      </c>
      <c r="Q32" s="280">
        <f t="shared" si="13"/>
        <v>-0.33687143120279828</v>
      </c>
      <c r="R32" s="280">
        <f t="shared" si="13"/>
        <v>-2.7450820784154146</v>
      </c>
      <c r="S32" s="280">
        <f t="shared" si="13"/>
        <v>2.9806687657209192</v>
      </c>
      <c r="T32" s="280">
        <f t="shared" si="13"/>
        <v>-0.21967963386727618</v>
      </c>
      <c r="U32" s="280">
        <f t="shared" si="13"/>
        <v>-0.35164141414141525</v>
      </c>
      <c r="V32" s="280">
        <f t="shared" si="13"/>
        <v>-4.9632136040256825</v>
      </c>
      <c r="W32" s="280">
        <f t="shared" si="13"/>
        <v>1.7764594209776927</v>
      </c>
      <c r="X32" s="280">
        <f t="shared" si="13"/>
        <v>-0.91315789473684283</v>
      </c>
      <c r="Y32" s="280">
        <f t="shared" si="13"/>
        <v>-0.26072844334477452</v>
      </c>
      <c r="Z32" s="281">
        <f t="shared" si="13"/>
        <v>4.7577815506508205</v>
      </c>
      <c r="AB32" s="54" t="s">
        <v>3</v>
      </c>
      <c r="AC32" s="48">
        <f t="shared" si="14"/>
        <v>3.4207295775805391E-2</v>
      </c>
      <c r="AD32" s="49">
        <f t="shared" si="14"/>
        <v>-1.5738350329159607E-2</v>
      </c>
      <c r="AE32" s="49">
        <f t="shared" si="14"/>
        <v>-8.5344198543150909E-2</v>
      </c>
      <c r="AF32" s="49">
        <f t="shared" si="14"/>
        <v>0.30160651290941515</v>
      </c>
      <c r="AG32" s="49">
        <f t="shared" si="14"/>
        <v>-1.2233974767427004E-2</v>
      </c>
      <c r="AH32" s="49">
        <f t="shared" si="14"/>
        <v>-2.2287131882202375E-2</v>
      </c>
      <c r="AI32" s="49">
        <f t="shared" si="14"/>
        <v>-0.10752360760255025</v>
      </c>
      <c r="AJ32" s="49">
        <f t="shared" si="14"/>
        <v>0.1441278398151713</v>
      </c>
      <c r="AK32" s="49">
        <f t="shared" si="14"/>
        <v>-7.0171890798786704E-2</v>
      </c>
      <c r="AL32" s="49">
        <f t="shared" si="14"/>
        <v>-1.8971291402907715E-2</v>
      </c>
      <c r="AM32" s="50">
        <f t="shared" si="14"/>
        <v>0.48357779695139491</v>
      </c>
    </row>
    <row r="33" spans="2:39">
      <c r="B33" s="54" t="s">
        <v>4</v>
      </c>
      <c r="C33" s="276">
        <f>'T4'!C33/'T3'!C33</f>
        <v>59.302795954788813</v>
      </c>
      <c r="D33" s="277">
        <f>'T4'!D33/'T3'!D33</f>
        <v>68.1875</v>
      </c>
      <c r="E33" s="277">
        <f>'T4'!E33/'T3'!E33</f>
        <v>51.94202898550725</v>
      </c>
      <c r="F33" s="277">
        <f>'T4'!F33/'T3'!F33</f>
        <v>11.076923076923077</v>
      </c>
      <c r="G33" s="277">
        <f>'T4'!G33/'T3'!G33</f>
        <v>18.95</v>
      </c>
      <c r="H33" s="277">
        <f>'T4'!H33/'T3'!H33</f>
        <v>10.777777777777779</v>
      </c>
      <c r="I33" s="277">
        <f>'T4'!I33/'T3'!I33</f>
        <v>16.26923076923077</v>
      </c>
      <c r="J33" s="277">
        <f>'T4'!J33/'T3'!J33</f>
        <v>7.25</v>
      </c>
      <c r="K33" s="277">
        <f>'T4'!K33/'T3'!K33</f>
        <v>7.0714285714285712</v>
      </c>
      <c r="L33" s="277">
        <f>'T4'!L33/'T3'!L33</f>
        <v>19.739130434782609</v>
      </c>
      <c r="M33" s="278">
        <f>'T4'!M33/'T3'!M33</f>
        <v>6.8461538461538458</v>
      </c>
      <c r="O33" s="54" t="s">
        <v>4</v>
      </c>
      <c r="P33" s="279">
        <f t="shared" si="13"/>
        <v>5.0930224148603287</v>
      </c>
      <c r="Q33" s="280">
        <f t="shared" si="13"/>
        <v>4.0400096525096529</v>
      </c>
      <c r="R33" s="280">
        <f t="shared" si="13"/>
        <v>25.527256258234523</v>
      </c>
      <c r="S33" s="280">
        <f t="shared" si="13"/>
        <v>4.7369230769230768</v>
      </c>
      <c r="T33" s="280">
        <f t="shared" si="13"/>
        <v>-9.5500000000000007</v>
      </c>
      <c r="U33" s="280">
        <f t="shared" si="13"/>
        <v>0.2323232323232336</v>
      </c>
      <c r="V33" s="280">
        <f t="shared" si="13"/>
        <v>-27.508547008547009</v>
      </c>
      <c r="W33" s="280">
        <f t="shared" si="13"/>
        <v>-1.4499999999999993</v>
      </c>
      <c r="X33" s="280">
        <f t="shared" si="13"/>
        <v>-2.4785714285714295</v>
      </c>
      <c r="Y33" s="280">
        <f t="shared" si="13"/>
        <v>11.375494071146246</v>
      </c>
      <c r="Z33" s="281">
        <f t="shared" si="13"/>
        <v>-1.4205128205128217</v>
      </c>
      <c r="AB33" s="54" t="s">
        <v>4</v>
      </c>
      <c r="AC33" s="48">
        <f t="shared" si="14"/>
        <v>9.3950261775379615E-2</v>
      </c>
      <c r="AD33" s="49">
        <f t="shared" si="14"/>
        <v>6.2980011074863673E-2</v>
      </c>
      <c r="AE33" s="49">
        <f t="shared" si="14"/>
        <v>0.96640075316181462</v>
      </c>
      <c r="AF33" s="49">
        <f t="shared" si="14"/>
        <v>0.74714875030332439</v>
      </c>
      <c r="AG33" s="49">
        <f t="shared" si="14"/>
        <v>-0.33508771929824566</v>
      </c>
      <c r="AH33" s="49">
        <f t="shared" si="14"/>
        <v>2.2030651340996292E-2</v>
      </c>
      <c r="AI33" s="49">
        <f t="shared" si="14"/>
        <v>-0.62836782506833266</v>
      </c>
      <c r="AJ33" s="49">
        <f t="shared" si="14"/>
        <v>-0.1666666666666666</v>
      </c>
      <c r="AK33" s="49">
        <f t="shared" si="14"/>
        <v>-0.25953627524308159</v>
      </c>
      <c r="AL33" s="49">
        <f t="shared" si="14"/>
        <v>1.3601134215500947</v>
      </c>
      <c r="AM33" s="50">
        <f t="shared" si="14"/>
        <v>-0.17183622828784131</v>
      </c>
    </row>
    <row r="34" spans="2:39">
      <c r="B34" s="54" t="s">
        <v>5</v>
      </c>
      <c r="C34" s="276">
        <f>'T4'!C34/'T3'!C34</f>
        <v>8.5004560656734576</v>
      </c>
      <c r="D34" s="277">
        <f>'T4'!D34/'T3'!D34</f>
        <v>9.7687500000000007</v>
      </c>
      <c r="E34" s="277">
        <f>'T4'!E34/'T3'!E34</f>
        <v>9.6649572649572644</v>
      </c>
      <c r="F34" s="277">
        <f>'T4'!F34/'T3'!F34</f>
        <v>7.427652733118971</v>
      </c>
      <c r="G34" s="277">
        <f>'T4'!G34/'T3'!G34</f>
        <v>8.7224669603524223</v>
      </c>
      <c r="H34" s="277">
        <f>'T4'!H34/'T3'!H34</f>
        <v>7.0979381443298966</v>
      </c>
      <c r="I34" s="277">
        <f>'T4'!I34/'T3'!I34</f>
        <v>12.582474226804123</v>
      </c>
      <c r="J34" s="277">
        <f>'T4'!J34/'T3'!J34</f>
        <v>5.9175824175824179</v>
      </c>
      <c r="K34" s="277">
        <f>'T4'!K34/'T3'!K34</f>
        <v>6.6587677725118484</v>
      </c>
      <c r="L34" s="277">
        <f>'T4'!L34/'T3'!L34</f>
        <v>6.2111111111111112</v>
      </c>
      <c r="M34" s="278">
        <f>'T4'!M34/'T3'!M34</f>
        <v>4.2516129032258068</v>
      </c>
      <c r="O34" s="54" t="s">
        <v>5</v>
      </c>
      <c r="P34" s="279">
        <f t="shared" si="13"/>
        <v>0.78409242930982082</v>
      </c>
      <c r="Q34" s="280">
        <f t="shared" si="13"/>
        <v>0.26249288964732642</v>
      </c>
      <c r="R34" s="280">
        <f t="shared" si="13"/>
        <v>1.5257167586281497</v>
      </c>
      <c r="S34" s="280">
        <f t="shared" si="13"/>
        <v>2.0664360030809483</v>
      </c>
      <c r="T34" s="280">
        <f t="shared" si="13"/>
        <v>2.2558002936857555</v>
      </c>
      <c r="U34" s="280">
        <f t="shared" si="13"/>
        <v>-0.43353038713863512</v>
      </c>
      <c r="V34" s="280">
        <f t="shared" si="13"/>
        <v>3.3051019640304009</v>
      </c>
      <c r="W34" s="280">
        <f t="shared" si="13"/>
        <v>0.31758241758241823</v>
      </c>
      <c r="X34" s="280">
        <f t="shared" si="13"/>
        <v>-1.053732227488152</v>
      </c>
      <c r="Y34" s="280">
        <f t="shared" si="13"/>
        <v>0.11819075712881055</v>
      </c>
      <c r="Z34" s="281">
        <f t="shared" si="13"/>
        <v>-0.25619959677419324</v>
      </c>
      <c r="AB34" s="54" t="s">
        <v>5</v>
      </c>
      <c r="AC34" s="48">
        <f t="shared" si="14"/>
        <v>0.10161424036767235</v>
      </c>
      <c r="AD34" s="49">
        <f t="shared" si="14"/>
        <v>2.7612643609382467E-2</v>
      </c>
      <c r="AE34" s="49">
        <f t="shared" si="14"/>
        <v>0.18745198123114123</v>
      </c>
      <c r="AF34" s="49">
        <f t="shared" si="14"/>
        <v>0.38544160908531166</v>
      </c>
      <c r="AG34" s="49">
        <f t="shared" si="14"/>
        <v>0.34883509696171477</v>
      </c>
      <c r="AH34" s="49">
        <f t="shared" si="14"/>
        <v>-5.7562530511443659E-2</v>
      </c>
      <c r="AI34" s="49">
        <f t="shared" si="14"/>
        <v>0.35625410627235637</v>
      </c>
      <c r="AJ34" s="49">
        <f t="shared" si="14"/>
        <v>5.6711145996860404E-2</v>
      </c>
      <c r="AK34" s="49">
        <f t="shared" si="14"/>
        <v>-0.13662654489311532</v>
      </c>
      <c r="AL34" s="49">
        <f t="shared" si="14"/>
        <v>1.939804728475758E-2</v>
      </c>
      <c r="AM34" s="50">
        <f t="shared" si="14"/>
        <v>-5.6834572594621727E-2</v>
      </c>
    </row>
    <row r="35" spans="2:39">
      <c r="B35" s="54" t="s">
        <v>6</v>
      </c>
      <c r="C35" s="276">
        <f>'T4'!C35/'T3'!C35</f>
        <v>75.879765395894424</v>
      </c>
      <c r="D35" s="277">
        <f>'T4'!D35/'T3'!D35</f>
        <v>85.055944055944053</v>
      </c>
      <c r="E35" s="277">
        <f>'T4'!E35/'T3'!E35</f>
        <v>136.12</v>
      </c>
      <c r="F35" s="277">
        <f>'T4'!F35/'T3'!F35</f>
        <v>69.92</v>
      </c>
      <c r="G35" s="277">
        <f>'T4'!G35/'T3'!G35</f>
        <v>16.222222222222221</v>
      </c>
      <c r="H35" s="277">
        <f>'T4'!H35/'T3'!H35</f>
        <v>30.444444444444443</v>
      </c>
      <c r="I35" s="277">
        <f>'T4'!I35/'T3'!I35</f>
        <v>81</v>
      </c>
      <c r="J35" s="277">
        <f>'T4'!J35/'T3'!J35</f>
        <v>24.375</v>
      </c>
      <c r="K35" s="277">
        <f>'T4'!K35/'T3'!K35</f>
        <v>47.131578947368418</v>
      </c>
      <c r="L35" s="277">
        <f>'T4'!L35/'T3'!L35</f>
        <v>35.46153846153846</v>
      </c>
      <c r="M35" s="278">
        <f>'T4'!M35/'T3'!M35</f>
        <v>94.928571428571431</v>
      </c>
      <c r="O35" s="54" t="s">
        <v>6</v>
      </c>
      <c r="P35" s="279">
        <f t="shared" si="13"/>
        <v>-12.998765677551901</v>
      </c>
      <c r="Q35" s="280">
        <f t="shared" si="13"/>
        <v>-10.425983654899326</v>
      </c>
      <c r="R35" s="280">
        <f t="shared" si="13"/>
        <v>-54.754999999999995</v>
      </c>
      <c r="S35" s="280">
        <f t="shared" si="13"/>
        <v>-51.239999999999995</v>
      </c>
      <c r="T35" s="280">
        <f t="shared" si="13"/>
        <v>-3</v>
      </c>
      <c r="U35" s="280">
        <f t="shared" si="13"/>
        <v>11.111111111111111</v>
      </c>
      <c r="V35" s="280">
        <f t="shared" si="13"/>
        <v>0</v>
      </c>
      <c r="W35" s="280">
        <f t="shared" si="13"/>
        <v>7.375</v>
      </c>
      <c r="X35" s="280">
        <f t="shared" si="13"/>
        <v>-12.05263157894737</v>
      </c>
      <c r="Y35" s="280">
        <f t="shared" si="13"/>
        <v>-49.9051282051282</v>
      </c>
      <c r="Z35" s="281">
        <f t="shared" si="13"/>
        <v>52.595238095238095</v>
      </c>
      <c r="AB35" s="54" t="s">
        <v>6</v>
      </c>
      <c r="AC35" s="48">
        <f t="shared" si="14"/>
        <v>-0.14625315608344319</v>
      </c>
      <c r="AD35" s="49">
        <f t="shared" si="14"/>
        <v>-0.10919326730052291</v>
      </c>
      <c r="AE35" s="49">
        <f t="shared" si="14"/>
        <v>-0.28686313032089061</v>
      </c>
      <c r="AF35" s="49">
        <f t="shared" si="14"/>
        <v>-0.42291185209640142</v>
      </c>
      <c r="AG35" s="49">
        <f t="shared" si="14"/>
        <v>-0.15606936416184972</v>
      </c>
      <c r="AH35" s="49">
        <f t="shared" si="14"/>
        <v>0.57471264367816088</v>
      </c>
      <c r="AI35" s="49">
        <f t="shared" si="14"/>
        <v>0</v>
      </c>
      <c r="AJ35" s="49">
        <f t="shared" si="14"/>
        <v>0.43382352941176472</v>
      </c>
      <c r="AK35" s="49">
        <f t="shared" si="14"/>
        <v>-0.20364606491774126</v>
      </c>
      <c r="AL35" s="49">
        <f t="shared" si="14"/>
        <v>-0.58459736280899888</v>
      </c>
      <c r="AM35" s="50">
        <f t="shared" si="14"/>
        <v>1.2424071991001124</v>
      </c>
    </row>
    <row r="36" spans="2:39">
      <c r="B36" s="54" t="s">
        <v>7</v>
      </c>
      <c r="C36" s="276">
        <f>'T4'!C36/'T3'!C36</f>
        <v>14.707722385141739</v>
      </c>
      <c r="D36" s="277">
        <f>'T4'!D36/'T3'!D36</f>
        <v>6.9506903353057199</v>
      </c>
      <c r="E36" s="277">
        <f>'T4'!E36/'T3'!E36</f>
        <v>7.2519083969465647</v>
      </c>
      <c r="F36" s="277">
        <f>'T4'!F36/'T3'!F36</f>
        <v>12.659090909090908</v>
      </c>
      <c r="G36" s="277">
        <f>'T4'!G36/'T3'!G36</f>
        <v>6.6862745098039218</v>
      </c>
      <c r="H36" s="277">
        <f>'T4'!H36/'T3'!H36</f>
        <v>20.37142857142857</v>
      </c>
      <c r="I36" s="277">
        <f>'T4'!I36/'T3'!I36</f>
        <v>5.7241379310344831</v>
      </c>
      <c r="J36" s="277">
        <f>'T4'!J36/'T3'!J36</f>
        <v>66.17307692307692</v>
      </c>
      <c r="K36" s="277">
        <f>'T4'!K36/'T3'!K36</f>
        <v>33.964285714285715</v>
      </c>
      <c r="L36" s="277">
        <f>'T4'!L36/'T3'!L36</f>
        <v>55.904761904761905</v>
      </c>
      <c r="M36" s="278">
        <f>'T4'!M36/'T3'!M36</f>
        <v>8.3076923076923084</v>
      </c>
      <c r="O36" s="54" t="s">
        <v>7</v>
      </c>
      <c r="P36" s="279">
        <f t="shared" si="13"/>
        <v>1.7965301710298167</v>
      </c>
      <c r="Q36" s="280">
        <f t="shared" si="13"/>
        <v>-0.90853296566515418</v>
      </c>
      <c r="R36" s="280">
        <f t="shared" si="13"/>
        <v>1.4243221900500131</v>
      </c>
      <c r="S36" s="280">
        <f t="shared" si="13"/>
        <v>8.7662337662337109E-2</v>
      </c>
      <c r="T36" s="280">
        <f t="shared" si="13"/>
        <v>-1.4803921568627443</v>
      </c>
      <c r="U36" s="280">
        <f t="shared" si="13"/>
        <v>4.2914285714285718</v>
      </c>
      <c r="V36" s="280">
        <f t="shared" si="13"/>
        <v>-2.1330049261083737</v>
      </c>
      <c r="W36" s="280">
        <f t="shared" si="13"/>
        <v>35.98557692307692</v>
      </c>
      <c r="X36" s="280">
        <f t="shared" si="13"/>
        <v>4.7824675324675319</v>
      </c>
      <c r="Y36" s="280">
        <f t="shared" si="13"/>
        <v>4.0847619047619048</v>
      </c>
      <c r="Z36" s="281">
        <f t="shared" si="13"/>
        <v>-2.5494505494505493</v>
      </c>
      <c r="AB36" s="54" t="s">
        <v>7</v>
      </c>
      <c r="AC36" s="48">
        <f t="shared" si="14"/>
        <v>0.13914518049434743</v>
      </c>
      <c r="AD36" s="49">
        <f t="shared" si="14"/>
        <v>-0.11560085912725247</v>
      </c>
      <c r="AE36" s="49">
        <f t="shared" si="14"/>
        <v>0.24441031663580107</v>
      </c>
      <c r="AF36" s="49">
        <f t="shared" si="14"/>
        <v>6.9731404958677246E-3</v>
      </c>
      <c r="AG36" s="49">
        <f t="shared" si="14"/>
        <v>-0.18127250900360134</v>
      </c>
      <c r="AH36" s="49">
        <f t="shared" si="14"/>
        <v>0.2668798862828714</v>
      </c>
      <c r="AI36" s="49">
        <f t="shared" si="14"/>
        <v>-0.27147335423197483</v>
      </c>
      <c r="AJ36" s="49">
        <f t="shared" si="14"/>
        <v>1.1920688007644529</v>
      </c>
      <c r="AK36" s="49">
        <f t="shared" si="14"/>
        <v>0.16388518024032039</v>
      </c>
      <c r="AL36" s="49">
        <f t="shared" si="14"/>
        <v>7.8825972689345908E-2</v>
      </c>
      <c r="AM36" s="50">
        <f t="shared" si="14"/>
        <v>-0.23481781376518215</v>
      </c>
    </row>
    <row r="37" spans="2:39">
      <c r="B37" s="54" t="s">
        <v>8</v>
      </c>
      <c r="C37" s="276">
        <f>'T4'!C37/'T3'!C37</f>
        <v>35.979472140762461</v>
      </c>
      <c r="D37" s="277">
        <f>'T4'!D37/'T3'!D37</f>
        <v>19.554973821989527</v>
      </c>
      <c r="E37" s="277">
        <f>'T4'!E37/'T3'!E37</f>
        <v>19.326797385620914</v>
      </c>
      <c r="F37" s="277">
        <f>'T4'!F37/'T3'!F37</f>
        <v>20.09090909090909</v>
      </c>
      <c r="G37" s="277">
        <f>'T4'!G37/'T3'!G37</f>
        <v>39</v>
      </c>
      <c r="H37" s="277">
        <f>'T4'!H37/'T3'!H37</f>
        <v>24.214285714285715</v>
      </c>
      <c r="I37" s="277">
        <f>'T4'!I37/'T3'!I37</f>
        <v>150.08571428571429</v>
      </c>
      <c r="J37" s="277">
        <f>'T4'!J37/'T3'!J37</f>
        <v>73.324675324675326</v>
      </c>
      <c r="K37" s="277">
        <f>'T4'!K37/'T3'!K37</f>
        <v>2.3333333333333335</v>
      </c>
      <c r="L37" s="277">
        <f>'T4'!L37/'T3'!L37</f>
        <v>22.666666666666668</v>
      </c>
      <c r="M37" s="278">
        <f>'T4'!M37/'T3'!M37</f>
        <v>46.61643835616438</v>
      </c>
      <c r="O37" s="54" t="s">
        <v>8</v>
      </c>
      <c r="P37" s="279">
        <f t="shared" ref="P37:P49" si="15">C37-C64</f>
        <v>1.4129781856674697</v>
      </c>
      <c r="Q37" s="280">
        <f t="shared" ref="Q37:Q49" si="16">D37-D64</f>
        <v>2.5666697284222764</v>
      </c>
      <c r="R37" s="280">
        <f t="shared" ref="R37:R49" si="17">E37-E64</f>
        <v>3.2048461661087195</v>
      </c>
      <c r="S37" s="280">
        <f t="shared" ref="S37:S48" si="18">F37-F64</f>
        <v>8.3636363636363633</v>
      </c>
      <c r="T37" s="280">
        <f t="shared" ref="T37:T48" si="19">G37-G64</f>
        <v>-7</v>
      </c>
      <c r="U37" s="280">
        <f t="shared" ref="U37:U49" si="20">H37-H64</f>
        <v>-1.0357142857142847</v>
      </c>
      <c r="V37" s="280">
        <f t="shared" ref="V37:V49" si="21">I37-I64</f>
        <v>46.035714285714292</v>
      </c>
      <c r="W37" s="280">
        <f t="shared" ref="W37:W49" si="22">J37-J64</f>
        <v>-6.3200615174299344</v>
      </c>
      <c r="X37" s="280">
        <f t="shared" ref="X37:X48" si="23">K37-K64</f>
        <v>-4.6666666666666661</v>
      </c>
      <c r="Y37" s="280">
        <f t="shared" ref="Y37:Y48" si="24">L37-L64</f>
        <v>9.5111111111111128</v>
      </c>
      <c r="Z37" s="281">
        <f t="shared" ref="Z37:Z48" si="25">M37-M64</f>
        <v>-7.2782984859408799</v>
      </c>
      <c r="AB37" s="54" t="s">
        <v>8</v>
      </c>
      <c r="AC37" s="48">
        <f t="shared" si="14"/>
        <v>4.0877104501921904E-2</v>
      </c>
      <c r="AD37" s="49">
        <f t="shared" si="14"/>
        <v>0.15108451757666411</v>
      </c>
      <c r="AE37" s="49">
        <f t="shared" si="14"/>
        <v>0.19878773496287067</v>
      </c>
      <c r="AF37" s="49">
        <f t="shared" si="14"/>
        <v>0.71317829457364346</v>
      </c>
      <c r="AG37" s="49">
        <f t="shared" si="14"/>
        <v>-0.15217391304347827</v>
      </c>
      <c r="AH37" s="49">
        <f t="shared" si="14"/>
        <v>-4.1018387553040978E-2</v>
      </c>
      <c r="AI37" s="49">
        <f t="shared" si="14"/>
        <v>0.4424383881375713</v>
      </c>
      <c r="AJ37" s="49">
        <f t="shared" si="14"/>
        <v>-7.9353159643924503E-2</v>
      </c>
      <c r="AK37" s="49">
        <f t="shared" si="14"/>
        <v>-0.66666666666666663</v>
      </c>
      <c r="AL37" s="49">
        <f t="shared" si="14"/>
        <v>0.72297297297297314</v>
      </c>
      <c r="AM37" s="50">
        <f t="shared" si="14"/>
        <v>-0.13504655393835618</v>
      </c>
    </row>
    <row r="38" spans="2:39">
      <c r="B38" s="54" t="s">
        <v>9</v>
      </c>
      <c r="C38" s="276">
        <f>'T4'!C38/'T3'!C38</f>
        <v>26.485265225933201</v>
      </c>
      <c r="D38" s="277">
        <f>'T4'!D38/'T3'!D38</f>
        <v>27.71948051948052</v>
      </c>
      <c r="E38" s="277">
        <f>'T4'!E38/'T3'!E38</f>
        <v>57.731182795698928</v>
      </c>
      <c r="F38" s="277">
        <f>'T4'!F38/'T3'!F38</f>
        <v>9.94392523364486</v>
      </c>
      <c r="G38" s="277">
        <f>'T4'!G38/'T3'!G38</f>
        <v>18.294117647058822</v>
      </c>
      <c r="H38" s="277">
        <f>'T4'!H38/'T3'!H38</f>
        <v>16.591954022988507</v>
      </c>
      <c r="I38" s="277">
        <f>'T4'!I38/'T3'!I38</f>
        <v>44.882978723404257</v>
      </c>
      <c r="J38" s="277">
        <f>'T4'!J38/'T3'!J38</f>
        <v>6.117647058823529</v>
      </c>
      <c r="K38" s="277">
        <f>'T4'!K38/'T3'!K38</f>
        <v>13.916666666666666</v>
      </c>
      <c r="L38" s="277">
        <f>'T4'!L38/'T3'!L38</f>
        <v>21.125</v>
      </c>
      <c r="M38" s="278">
        <f>'T4'!M38/'T3'!M38</f>
        <v>16.338709677419356</v>
      </c>
      <c r="O38" s="54" t="s">
        <v>9</v>
      </c>
      <c r="P38" s="279">
        <f t="shared" si="15"/>
        <v>1.2342886634332011</v>
      </c>
      <c r="Q38" s="280">
        <f t="shared" si="16"/>
        <v>-2.1796020493268209</v>
      </c>
      <c r="R38" s="280">
        <f t="shared" si="17"/>
        <v>7.8493646138807449</v>
      </c>
      <c r="S38" s="280">
        <f t="shared" si="18"/>
        <v>1.7177347574543838</v>
      </c>
      <c r="T38" s="280">
        <f t="shared" si="19"/>
        <v>5.4680306905370841</v>
      </c>
      <c r="U38" s="280">
        <f t="shared" si="20"/>
        <v>-5.3384257238469353</v>
      </c>
      <c r="V38" s="280">
        <f t="shared" si="21"/>
        <v>27.797264437689972</v>
      </c>
      <c r="W38" s="280">
        <f t="shared" si="22"/>
        <v>2.3176470588235292</v>
      </c>
      <c r="X38" s="280">
        <f t="shared" si="23"/>
        <v>6.1966666666666663</v>
      </c>
      <c r="Y38" s="280">
        <f t="shared" si="24"/>
        <v>-4.1163793103448292</v>
      </c>
      <c r="Z38" s="281">
        <f t="shared" si="25"/>
        <v>7.1741527153940385</v>
      </c>
      <c r="AB38" s="54" t="s">
        <v>9</v>
      </c>
      <c r="AC38" s="48">
        <f t="shared" si="14"/>
        <v>4.8880828841536057E-2</v>
      </c>
      <c r="AD38" s="49">
        <f t="shared" si="14"/>
        <v>-7.2898626381289799E-2</v>
      </c>
      <c r="AE38" s="49">
        <f t="shared" si="14"/>
        <v>0.15735923228118862</v>
      </c>
      <c r="AF38" s="49">
        <f t="shared" si="14"/>
        <v>0.2088129082867847</v>
      </c>
      <c r="AG38" s="49">
        <f t="shared" si="14"/>
        <v>0.42632103688933198</v>
      </c>
      <c r="AH38" s="49">
        <f t="shared" si="14"/>
        <v>-0.24342605032260198</v>
      </c>
      <c r="AI38" s="49">
        <f t="shared" si="14"/>
        <v>1.6269301928413864</v>
      </c>
      <c r="AJ38" s="49">
        <f t="shared" si="14"/>
        <v>0.60990712074303399</v>
      </c>
      <c r="AK38" s="49">
        <f t="shared" si="14"/>
        <v>0.80267702936096719</v>
      </c>
      <c r="AL38" s="49">
        <f t="shared" si="14"/>
        <v>-0.16308060109289624</v>
      </c>
      <c r="AM38" s="50">
        <f t="shared" si="14"/>
        <v>0.78281500623774725</v>
      </c>
    </row>
    <row r="39" spans="2:39">
      <c r="B39" s="54" t="s">
        <v>10</v>
      </c>
      <c r="C39" s="276">
        <f>'T4'!C39/'T3'!C39</f>
        <v>9.6255924170616112</v>
      </c>
      <c r="D39" s="277">
        <f>'T4'!D39/'T3'!D39</f>
        <v>10.04054054054054</v>
      </c>
      <c r="E39" s="277">
        <f>'T4'!E39/'T3'!E39</f>
        <v>5.5405405405405403</v>
      </c>
      <c r="F39" s="277">
        <f>'T4'!F39/'T3'!F39</f>
        <v>3.7692307692307692</v>
      </c>
      <c r="G39" s="277">
        <f>'T4'!G39/'T3'!G39</f>
        <v>9.625</v>
      </c>
      <c r="H39" s="277">
        <f>'T4'!H39/'T3'!H39</f>
        <v>14.35483870967742</v>
      </c>
      <c r="I39" s="277">
        <f>'T4'!I39/'T3'!I39</f>
        <v>30.111111111111111</v>
      </c>
      <c r="J39" s="277">
        <f>'T4'!J39/'T3'!J39</f>
        <v>5.2857142857142856</v>
      </c>
      <c r="K39" s="277">
        <f>'T4'!K39/'T3'!K39</f>
        <v>5.4285714285714288</v>
      </c>
      <c r="L39" s="277">
        <f>'T4'!L39/'T3'!L39</f>
        <v>4.5714285714285712</v>
      </c>
      <c r="M39" s="278">
        <f>'T4'!M39/'T3'!M39</f>
        <v>5.7</v>
      </c>
      <c r="O39" s="54" t="s">
        <v>10</v>
      </c>
      <c r="P39" s="279">
        <f t="shared" si="15"/>
        <v>-2.2843601895734604</v>
      </c>
      <c r="Q39" s="280">
        <f t="shared" si="16"/>
        <v>-2.513676326929339</v>
      </c>
      <c r="R39" s="280">
        <f t="shared" si="17"/>
        <v>1.0405405405405403</v>
      </c>
      <c r="S39" s="280">
        <f t="shared" si="18"/>
        <v>-8.7912087912088044E-2</v>
      </c>
      <c r="T39" s="280">
        <f t="shared" si="19"/>
        <v>-6.125</v>
      </c>
      <c r="U39" s="280">
        <f t="shared" si="20"/>
        <v>-13.216589861751153</v>
      </c>
      <c r="V39" s="280">
        <f t="shared" si="21"/>
        <v>19.011111111111113</v>
      </c>
      <c r="W39" s="280">
        <f t="shared" si="22"/>
        <v>1.2857142857142856</v>
      </c>
      <c r="X39" s="280">
        <f t="shared" si="23"/>
        <v>-19.871428571428574</v>
      </c>
      <c r="Y39" s="280">
        <f t="shared" si="24"/>
        <v>2.1964285714285712</v>
      </c>
      <c r="Z39" s="281">
        <f t="shared" si="25"/>
        <v>-1.0142857142857142</v>
      </c>
      <c r="AB39" s="54" t="s">
        <v>10</v>
      </c>
      <c r="AC39" s="48">
        <f t="shared" si="14"/>
        <v>-0.19180262634301637</v>
      </c>
      <c r="AD39" s="49">
        <f t="shared" si="14"/>
        <v>-0.20022565751932356</v>
      </c>
      <c r="AE39" s="49">
        <f t="shared" si="14"/>
        <v>0.23123123123123118</v>
      </c>
      <c r="AF39" s="49">
        <f t="shared" si="14"/>
        <v>-2.2792022792022824E-2</v>
      </c>
      <c r="AG39" s="49">
        <f t="shared" si="14"/>
        <v>-0.3888888888888889</v>
      </c>
      <c r="AH39" s="49">
        <f t="shared" si="14"/>
        <v>-0.47935818151429049</v>
      </c>
      <c r="AI39" s="49">
        <f t="shared" si="14"/>
        <v>1.7127127127127129</v>
      </c>
      <c r="AJ39" s="49">
        <f t="shared" si="14"/>
        <v>0.3214285714285714</v>
      </c>
      <c r="AK39" s="49">
        <f t="shared" si="14"/>
        <v>-0.78543195934500287</v>
      </c>
      <c r="AL39" s="49">
        <f t="shared" si="14"/>
        <v>0.92481203007518786</v>
      </c>
      <c r="AM39" s="50">
        <f t="shared" si="14"/>
        <v>-0.15106382978723404</v>
      </c>
    </row>
    <row r="40" spans="2:39">
      <c r="B40" s="54" t="s">
        <v>11</v>
      </c>
      <c r="C40" s="276">
        <f>'T4'!C40/'T3'!C40</f>
        <v>15.455072463768117</v>
      </c>
      <c r="D40" s="277">
        <f>'T4'!D40/'T3'!D40</f>
        <v>13.639344262295081</v>
      </c>
      <c r="E40" s="277">
        <f>'T4'!E40/'T3'!E40</f>
        <v>3.3333333333333335</v>
      </c>
      <c r="F40" s="277">
        <f>'T4'!F40/'T3'!F40</f>
        <v>4.1481481481481479</v>
      </c>
      <c r="G40" s="277">
        <f>'T4'!G40/'T3'!G40</f>
        <v>5.8</v>
      </c>
      <c r="H40" s="277">
        <f>'T4'!H40/'T3'!H40</f>
        <v>20.488636363636363</v>
      </c>
      <c r="I40" s="277">
        <f>'T4'!I40/'T3'!I40</f>
        <v>10.4</v>
      </c>
      <c r="J40" s="277">
        <f>'T4'!J40/'T3'!J40</f>
        <v>27</v>
      </c>
      <c r="K40" s="282" t="s">
        <v>120</v>
      </c>
      <c r="L40" s="277">
        <f>'T4'!L40/'T3'!L40</f>
        <v>6.5</v>
      </c>
      <c r="M40" s="278">
        <f>'T4'!M40/'T3'!M40</f>
        <v>6.3666666666666663</v>
      </c>
      <c r="O40" s="54" t="s">
        <v>11</v>
      </c>
      <c r="P40" s="279">
        <f t="shared" si="15"/>
        <v>-0.8605774036058893</v>
      </c>
      <c r="Q40" s="280">
        <f t="shared" si="16"/>
        <v>-8.530147263128649</v>
      </c>
      <c r="R40" s="280">
        <f t="shared" si="17"/>
        <v>-1.4358974358974357</v>
      </c>
      <c r="S40" s="280">
        <f t="shared" si="18"/>
        <v>-3.1518518518518519</v>
      </c>
      <c r="T40" s="280">
        <f t="shared" si="19"/>
        <v>-4.0888888888888895</v>
      </c>
      <c r="U40" s="280">
        <f t="shared" si="20"/>
        <v>0.73725514816674931</v>
      </c>
      <c r="V40" s="280">
        <f t="shared" si="21"/>
        <v>5.1368421052631579</v>
      </c>
      <c r="W40" s="280">
        <f t="shared" si="22"/>
        <v>11.173913043478262</v>
      </c>
      <c r="X40" s="283" t="s">
        <v>120</v>
      </c>
      <c r="Y40" s="280">
        <f t="shared" si="24"/>
        <v>-12.899999999999999</v>
      </c>
      <c r="Z40" s="281">
        <f t="shared" si="25"/>
        <v>-2.3141843971631202</v>
      </c>
      <c r="AB40" s="54" t="s">
        <v>11</v>
      </c>
      <c r="AC40" s="48">
        <f t="shared" si="14"/>
        <v>-5.2745517990476387E-2</v>
      </c>
      <c r="AD40" s="49">
        <f t="shared" si="14"/>
        <v>-0.38476963954479376</v>
      </c>
      <c r="AE40" s="49">
        <f t="shared" si="14"/>
        <v>-0.30107526881720426</v>
      </c>
      <c r="AF40" s="49">
        <f t="shared" si="14"/>
        <v>-0.43176052765093864</v>
      </c>
      <c r="AG40" s="49">
        <f t="shared" si="14"/>
        <v>-0.41348314606741576</v>
      </c>
      <c r="AH40" s="49">
        <f t="shared" si="14"/>
        <v>3.7326764144945908E-2</v>
      </c>
      <c r="AI40" s="49">
        <f t="shared" si="14"/>
        <v>0.97599999999999998</v>
      </c>
      <c r="AJ40" s="49">
        <f t="shared" si="14"/>
        <v>0.70604395604395609</v>
      </c>
      <c r="AK40" s="64" t="s">
        <v>120</v>
      </c>
      <c r="AL40" s="49">
        <f t="shared" si="14"/>
        <v>-0.66494845360824739</v>
      </c>
      <c r="AM40" s="50">
        <f t="shared" si="14"/>
        <v>-0.26658496732026143</v>
      </c>
    </row>
    <row r="41" spans="2:39">
      <c r="B41" s="54" t="s">
        <v>12</v>
      </c>
      <c r="C41" s="276">
        <f>'T4'!C41/'T3'!C41</f>
        <v>10.916334661354581</v>
      </c>
      <c r="D41" s="277">
        <f>'T4'!D41/'T3'!D41</f>
        <v>18</v>
      </c>
      <c r="E41" s="277">
        <f>'T4'!E41/'T3'!E41</f>
        <v>6.5</v>
      </c>
      <c r="F41" s="277">
        <f>'T4'!F41/'T3'!F41</f>
        <v>6</v>
      </c>
      <c r="G41" s="277">
        <f>'T4'!G41/'T3'!G41</f>
        <v>14.352941176470589</v>
      </c>
      <c r="H41" s="277">
        <f>'T4'!H41/'T3'!H41</f>
        <v>12.852112676056338</v>
      </c>
      <c r="I41" s="277">
        <f>'T4'!I41/'T3'!I41</f>
        <v>4</v>
      </c>
      <c r="J41" s="277">
        <f>'T4'!J41/'T3'!J41</f>
        <v>5.666666666666667</v>
      </c>
      <c r="K41" s="277">
        <f>'T4'!K41/'T3'!K41</f>
        <v>9.615384615384615</v>
      </c>
      <c r="L41" s="277">
        <f>'T4'!L41/'T3'!L41</f>
        <v>8.8888888888888893</v>
      </c>
      <c r="M41" s="278">
        <f>'T4'!M41/'T3'!M41</f>
        <v>5.25</v>
      </c>
      <c r="O41" s="54" t="s">
        <v>12</v>
      </c>
      <c r="P41" s="279">
        <f t="shared" si="15"/>
        <v>1.2980773999437929</v>
      </c>
      <c r="Q41" s="283" t="s">
        <v>120</v>
      </c>
      <c r="R41" s="280">
        <f t="shared" si="17"/>
        <v>5</v>
      </c>
      <c r="S41" s="280">
        <f t="shared" si="18"/>
        <v>1.7999999999999998</v>
      </c>
      <c r="T41" s="280">
        <f t="shared" si="19"/>
        <v>1.7815126050420176</v>
      </c>
      <c r="U41" s="280">
        <f t="shared" si="20"/>
        <v>1.7070745081174064</v>
      </c>
      <c r="V41" s="280">
        <f t="shared" si="21"/>
        <v>0</v>
      </c>
      <c r="W41" s="280">
        <f t="shared" si="22"/>
        <v>1</v>
      </c>
      <c r="X41" s="280">
        <f t="shared" si="23"/>
        <v>-2.4512820512820515</v>
      </c>
      <c r="Y41" s="280">
        <f t="shared" si="24"/>
        <v>-1.7111111111111104</v>
      </c>
      <c r="Z41" s="281">
        <f t="shared" si="25"/>
        <v>-0.20833333333333304</v>
      </c>
      <c r="AB41" s="54" t="s">
        <v>12</v>
      </c>
      <c r="AC41" s="48">
        <f t="shared" si="14"/>
        <v>0.13495972967491549</v>
      </c>
      <c r="AD41" s="64" t="s">
        <v>120</v>
      </c>
      <c r="AE41" s="49">
        <f t="shared" si="14"/>
        <v>3.3333333333333335</v>
      </c>
      <c r="AF41" s="49">
        <f t="shared" si="14"/>
        <v>0.42857142857142849</v>
      </c>
      <c r="AG41" s="49">
        <f t="shared" si="14"/>
        <v>0.14171122994652413</v>
      </c>
      <c r="AH41" s="49">
        <f t="shared" si="14"/>
        <v>0.153169014084507</v>
      </c>
      <c r="AI41" s="49">
        <f t="shared" si="14"/>
        <v>0</v>
      </c>
      <c r="AJ41" s="49">
        <f t="shared" si="14"/>
        <v>0.21428571428571427</v>
      </c>
      <c r="AK41" s="49">
        <f t="shared" si="14"/>
        <v>-0.2031449213769656</v>
      </c>
      <c r="AL41" s="49">
        <f t="shared" si="14"/>
        <v>-0.16142557651991607</v>
      </c>
      <c r="AM41" s="50">
        <f t="shared" si="14"/>
        <v>-3.8167938931297656E-2</v>
      </c>
    </row>
    <row r="42" spans="2:39">
      <c r="B42" s="54" t="s">
        <v>44</v>
      </c>
      <c r="C42" s="276">
        <f>'T4'!C42/'T3'!C42</f>
        <v>15.777777777777779</v>
      </c>
      <c r="D42" s="277">
        <f>'T4'!D42/'T3'!D42</f>
        <v>16.307692307692307</v>
      </c>
      <c r="E42" s="277">
        <f>'T4'!E42/'T3'!E42</f>
        <v>2</v>
      </c>
      <c r="F42" s="282" t="s">
        <v>120</v>
      </c>
      <c r="G42" s="282" t="s">
        <v>120</v>
      </c>
      <c r="H42" s="282" t="s">
        <v>120</v>
      </c>
      <c r="I42" s="282" t="s">
        <v>120</v>
      </c>
      <c r="J42" s="282" t="s">
        <v>120</v>
      </c>
      <c r="K42" s="282" t="s">
        <v>120</v>
      </c>
      <c r="L42" s="282" t="s">
        <v>120</v>
      </c>
      <c r="M42" s="284" t="s">
        <v>120</v>
      </c>
      <c r="O42" s="54" t="s">
        <v>44</v>
      </c>
      <c r="P42" s="279">
        <f t="shared" si="15"/>
        <v>2.7444444444444454</v>
      </c>
      <c r="Q42" s="280">
        <f t="shared" si="16"/>
        <v>2.5486561631139928</v>
      </c>
      <c r="R42" s="280">
        <f t="shared" si="17"/>
        <v>-2</v>
      </c>
      <c r="S42" s="283" t="s">
        <v>120</v>
      </c>
      <c r="T42" s="283" t="s">
        <v>120</v>
      </c>
      <c r="U42" s="283" t="s">
        <v>120</v>
      </c>
      <c r="V42" s="283" t="s">
        <v>120</v>
      </c>
      <c r="W42" s="283" t="s">
        <v>120</v>
      </c>
      <c r="X42" s="283" t="s">
        <v>120</v>
      </c>
      <c r="Y42" s="283" t="s">
        <v>120</v>
      </c>
      <c r="Z42" s="285" t="s">
        <v>120</v>
      </c>
      <c r="AB42" s="54" t="s">
        <v>44</v>
      </c>
      <c r="AC42" s="48">
        <f t="shared" si="14"/>
        <v>0.21057118499573749</v>
      </c>
      <c r="AD42" s="49">
        <f t="shared" si="14"/>
        <v>0.18523508015627091</v>
      </c>
      <c r="AE42" s="49">
        <f t="shared" si="14"/>
        <v>-0.5</v>
      </c>
      <c r="AF42" s="64" t="s">
        <v>120</v>
      </c>
      <c r="AG42" s="64" t="s">
        <v>120</v>
      </c>
      <c r="AH42" s="64" t="s">
        <v>120</v>
      </c>
      <c r="AI42" s="64" t="s">
        <v>120</v>
      </c>
      <c r="AJ42" s="64" t="s">
        <v>120</v>
      </c>
      <c r="AK42" s="64" t="s">
        <v>120</v>
      </c>
      <c r="AL42" s="64" t="s">
        <v>120</v>
      </c>
      <c r="AM42" s="108" t="s">
        <v>120</v>
      </c>
    </row>
    <row r="43" spans="2:39">
      <c r="B43" s="54" t="s">
        <v>14</v>
      </c>
      <c r="C43" s="276">
        <f>'T4'!C46/'T3'!C46</f>
        <v>21.803516606195924</v>
      </c>
      <c r="D43" s="277">
        <f>'T4'!D46/'T3'!D46</f>
        <v>27.014940239043824</v>
      </c>
      <c r="E43" s="277">
        <f>'T4'!E46/'T3'!E46</f>
        <v>16.738866396761132</v>
      </c>
      <c r="F43" s="277">
        <f>'T4'!F46/'T3'!F46</f>
        <v>13.60472972972973</v>
      </c>
      <c r="G43" s="277">
        <f>'T4'!G46/'T3'!G46</f>
        <v>15.476190476190476</v>
      </c>
      <c r="H43" s="277">
        <f>'T4'!H46/'T3'!H46</f>
        <v>12.27683615819209</v>
      </c>
      <c r="I43" s="277">
        <f>'T4'!I46/'T3'!I46</f>
        <v>15.469613259668508</v>
      </c>
      <c r="J43" s="277">
        <f>'T4'!J46/'T3'!J46</f>
        <v>39.157894736842103</v>
      </c>
      <c r="K43" s="277">
        <f>'T4'!K46/'T3'!K46</f>
        <v>11.064935064935066</v>
      </c>
      <c r="L43" s="277">
        <f>'T4'!L46/'T3'!L46</f>
        <v>11.368852459016393</v>
      </c>
      <c r="M43" s="278">
        <f>'T4'!M46/'T3'!M46</f>
        <v>15</v>
      </c>
      <c r="O43" s="54" t="s">
        <v>14</v>
      </c>
      <c r="P43" s="279">
        <f t="shared" si="15"/>
        <v>2.3070476796422525</v>
      </c>
      <c r="Q43" s="280">
        <f t="shared" si="16"/>
        <v>4.6137706484005498</v>
      </c>
      <c r="R43" s="280">
        <f t="shared" si="17"/>
        <v>-1.5468478889531525</v>
      </c>
      <c r="S43" s="280">
        <f t="shared" si="18"/>
        <v>-0.37233449045375622</v>
      </c>
      <c r="T43" s="280">
        <f t="shared" si="19"/>
        <v>2.6539682539682534</v>
      </c>
      <c r="U43" s="280">
        <f t="shared" si="20"/>
        <v>2.1961909969017679</v>
      </c>
      <c r="V43" s="280">
        <f t="shared" si="21"/>
        <v>-0.55143937191043868</v>
      </c>
      <c r="W43" s="280">
        <f t="shared" si="22"/>
        <v>19.675136116152448</v>
      </c>
      <c r="X43" s="280">
        <f t="shared" si="23"/>
        <v>1.7770562770562783</v>
      </c>
      <c r="Y43" s="280">
        <f t="shared" si="24"/>
        <v>0.59315152443695318</v>
      </c>
      <c r="Z43" s="281">
        <f t="shared" si="25"/>
        <v>-5.8507462686567173</v>
      </c>
      <c r="AB43" s="54" t="s">
        <v>14</v>
      </c>
      <c r="AC43" s="48">
        <f t="shared" si="14"/>
        <v>0.11833156497893396</v>
      </c>
      <c r="AD43" s="49">
        <f t="shared" si="14"/>
        <v>0.20596114991815748</v>
      </c>
      <c r="AE43" s="49">
        <f t="shared" si="14"/>
        <v>-8.4593243927125528E-2</v>
      </c>
      <c r="AF43" s="49">
        <f t="shared" si="14"/>
        <v>-2.6638962559540156E-2</v>
      </c>
      <c r="AG43" s="49">
        <f t="shared" si="14"/>
        <v>0.20698192621936118</v>
      </c>
      <c r="AH43" s="49">
        <f t="shared" si="14"/>
        <v>0.21786214689265537</v>
      </c>
      <c r="AI43" s="49">
        <f t="shared" si="14"/>
        <v>-3.4419671702688358E-2</v>
      </c>
      <c r="AJ43" s="49">
        <f t="shared" si="14"/>
        <v>1.0098742431299488</v>
      </c>
      <c r="AK43" s="49">
        <f t="shared" si="14"/>
        <v>0.19133069214635298</v>
      </c>
      <c r="AL43" s="49">
        <f t="shared" si="14"/>
        <v>5.5045284574808312E-2</v>
      </c>
      <c r="AM43" s="50">
        <f t="shared" si="14"/>
        <v>-0.28060128847530424</v>
      </c>
    </row>
    <row r="44" spans="2:39">
      <c r="B44" s="54" t="s">
        <v>15</v>
      </c>
      <c r="C44" s="276">
        <f>'T4'!C47/'T3'!C47</f>
        <v>14.415503875968993</v>
      </c>
      <c r="D44" s="277">
        <f>'T4'!D47/'T3'!D47</f>
        <v>24.271551724137932</v>
      </c>
      <c r="E44" s="277">
        <f>'T4'!E47/'T3'!E47</f>
        <v>9.5222222222222221</v>
      </c>
      <c r="F44" s="277">
        <f>'T4'!F47/'T3'!F47</f>
        <v>7.1555555555555559</v>
      </c>
      <c r="G44" s="277">
        <f>'T4'!G47/'T3'!G47</f>
        <v>9.454545454545455</v>
      </c>
      <c r="H44" s="277">
        <f>'T4'!H47/'T3'!H47</f>
        <v>8.5816326530612237</v>
      </c>
      <c r="I44" s="277">
        <f>'T4'!I47/'T3'!I47</f>
        <v>9.581818181818182</v>
      </c>
      <c r="J44" s="277">
        <f>'T4'!J47/'T3'!J47</f>
        <v>7.0333333333333332</v>
      </c>
      <c r="K44" s="277">
        <f>'T4'!K47/'T3'!K47</f>
        <v>6.48</v>
      </c>
      <c r="L44" s="277">
        <f>'T4'!L47/'T3'!L47</f>
        <v>14.105263157894736</v>
      </c>
      <c r="M44" s="278">
        <f>'T4'!M47/'T3'!M47</f>
        <v>9.2777777777777786</v>
      </c>
      <c r="O44" s="54" t="s">
        <v>15</v>
      </c>
      <c r="P44" s="279">
        <f t="shared" si="15"/>
        <v>-0.54190937324236366</v>
      </c>
      <c r="Q44" s="280">
        <f t="shared" si="16"/>
        <v>1.370491653466555</v>
      </c>
      <c r="R44" s="280">
        <f t="shared" si="17"/>
        <v>1.086324786324786</v>
      </c>
      <c r="S44" s="280">
        <f t="shared" si="18"/>
        <v>0.82222222222222285</v>
      </c>
      <c r="T44" s="280">
        <f t="shared" si="19"/>
        <v>0.84584980237154284</v>
      </c>
      <c r="U44" s="280">
        <f t="shared" si="20"/>
        <v>0.10544217687074742</v>
      </c>
      <c r="V44" s="280">
        <f t="shared" si="21"/>
        <v>1.9720620842572067</v>
      </c>
      <c r="W44" s="280">
        <f t="shared" si="22"/>
        <v>-1.7166666666666668</v>
      </c>
      <c r="X44" s="280">
        <f t="shared" si="23"/>
        <v>-9.9961904761904741</v>
      </c>
      <c r="Y44" s="280">
        <f t="shared" si="24"/>
        <v>5.9473684210526319</v>
      </c>
      <c r="Z44" s="281">
        <f t="shared" si="25"/>
        <v>1.2277777777777779</v>
      </c>
      <c r="AB44" s="54" t="s">
        <v>15</v>
      </c>
      <c r="AC44" s="48">
        <f t="shared" si="14"/>
        <v>-3.6230153183133877E-2</v>
      </c>
      <c r="AD44" s="49">
        <f t="shared" si="14"/>
        <v>5.984402683706759E-2</v>
      </c>
      <c r="AE44" s="49">
        <f t="shared" si="14"/>
        <v>0.12877406281661596</v>
      </c>
      <c r="AF44" s="49">
        <f t="shared" si="14"/>
        <v>0.12982456140350887</v>
      </c>
      <c r="AG44" s="49">
        <f t="shared" si="14"/>
        <v>9.8255280073462056E-2</v>
      </c>
      <c r="AH44" s="49">
        <f t="shared" si="14"/>
        <v>1.2439807383627504E-2</v>
      </c>
      <c r="AI44" s="49">
        <f t="shared" si="14"/>
        <v>0.25914918414918425</v>
      </c>
      <c r="AJ44" s="49">
        <f t="shared" si="14"/>
        <v>-0.19619047619047619</v>
      </c>
      <c r="AK44" s="49">
        <f t="shared" si="14"/>
        <v>-0.60670520231213865</v>
      </c>
      <c r="AL44" s="49">
        <f t="shared" si="14"/>
        <v>0.72903225806451621</v>
      </c>
      <c r="AM44" s="50">
        <f t="shared" si="14"/>
        <v>0.15251897860593513</v>
      </c>
    </row>
    <row r="45" spans="2:39">
      <c r="B45" s="54" t="s">
        <v>16</v>
      </c>
      <c r="C45" s="276">
        <f>'T4'!C48/'T3'!C48</f>
        <v>6.2865548690791409</v>
      </c>
      <c r="D45" s="277">
        <f>'T4'!D48/'T3'!D48</f>
        <v>6.7416918429003019</v>
      </c>
      <c r="E45" s="277">
        <f>'T4'!E48/'T3'!E48</f>
        <v>7.1849912739965092</v>
      </c>
      <c r="F45" s="277">
        <f>'T4'!F48/'T3'!F48</f>
        <v>4.2226027397260273</v>
      </c>
      <c r="G45" s="277">
        <f>'T4'!G48/'T3'!G48</f>
        <v>6.8409090909090908</v>
      </c>
      <c r="H45" s="277">
        <f>'T4'!H48/'T3'!H48</f>
        <v>9.1245901639344265</v>
      </c>
      <c r="I45" s="277">
        <f>'T4'!I48/'T3'!I48</f>
        <v>5.052083333333333</v>
      </c>
      <c r="J45" s="277">
        <f>'T4'!J48/'T3'!J48</f>
        <v>5.3129251700680271</v>
      </c>
      <c r="K45" s="277">
        <f>'T4'!K48/'T3'!K48</f>
        <v>3.8731343283582089</v>
      </c>
      <c r="L45" s="277">
        <f>'T4'!L48/'T3'!L48</f>
        <v>4.0090090090090094</v>
      </c>
      <c r="M45" s="278">
        <f>'T4'!M48/'T3'!M48</f>
        <v>3.3076923076923075</v>
      </c>
      <c r="O45" s="54" t="s">
        <v>16</v>
      </c>
      <c r="P45" s="279">
        <f t="shared" si="15"/>
        <v>0.18266294241461889</v>
      </c>
      <c r="Q45" s="280">
        <f t="shared" si="16"/>
        <v>-0.34935293321910077</v>
      </c>
      <c r="R45" s="280">
        <f t="shared" si="17"/>
        <v>1.261014665809375</v>
      </c>
      <c r="S45" s="280">
        <f t="shared" si="18"/>
        <v>0.53487039771859246</v>
      </c>
      <c r="T45" s="280">
        <f t="shared" si="19"/>
        <v>0.7071881606765329</v>
      </c>
      <c r="U45" s="280">
        <f t="shared" si="20"/>
        <v>-1.642076502732241</v>
      </c>
      <c r="V45" s="280">
        <f t="shared" si="21"/>
        <v>0.66402363184079594</v>
      </c>
      <c r="W45" s="280">
        <f t="shared" si="22"/>
        <v>1.326814058956916</v>
      </c>
      <c r="X45" s="280">
        <f t="shared" si="23"/>
        <v>0.19131614654002727</v>
      </c>
      <c r="Y45" s="280">
        <f t="shared" si="24"/>
        <v>0.33593208593208645</v>
      </c>
      <c r="Z45" s="281">
        <f t="shared" si="25"/>
        <v>-0.59796806966618288</v>
      </c>
      <c r="AB45" s="54" t="s">
        <v>16</v>
      </c>
      <c r="AC45" s="48">
        <f t="shared" si="14"/>
        <v>2.9925651471099234E-2</v>
      </c>
      <c r="AD45" s="49">
        <f t="shared" si="14"/>
        <v>-4.9266778626983275E-2</v>
      </c>
      <c r="AE45" s="49">
        <f t="shared" si="14"/>
        <v>0.21286624664699225</v>
      </c>
      <c r="AF45" s="49">
        <f t="shared" si="14"/>
        <v>0.14504046067167478</v>
      </c>
      <c r="AG45" s="49">
        <f t="shared" si="14"/>
        <v>0.11529513140887551</v>
      </c>
      <c r="AH45" s="49">
        <f t="shared" si="14"/>
        <v>-0.1525148454550069</v>
      </c>
      <c r="AI45" s="49">
        <f t="shared" si="14"/>
        <v>0.15132511337868479</v>
      </c>
      <c r="AJ45" s="49">
        <f t="shared" si="14"/>
        <v>0.33285927611462701</v>
      </c>
      <c r="AK45" s="49">
        <f t="shared" si="14"/>
        <v>5.1962410171365429E-2</v>
      </c>
      <c r="AL45" s="49">
        <f t="shared" si="14"/>
        <v>9.1457950096693705E-2</v>
      </c>
      <c r="AM45" s="50">
        <f t="shared" si="14"/>
        <v>-0.15310293571163136</v>
      </c>
    </row>
    <row r="46" spans="2:39">
      <c r="B46" s="54" t="s">
        <v>17</v>
      </c>
      <c r="C46" s="276">
        <f>'T4'!C49/'T3'!C49</f>
        <v>12.275187969924811</v>
      </c>
      <c r="D46" s="277">
        <f>'T4'!D49/'T3'!D49</f>
        <v>15.772151898734178</v>
      </c>
      <c r="E46" s="277">
        <f>'T4'!E49/'T3'!E49</f>
        <v>15.177777777777777</v>
      </c>
      <c r="F46" s="277">
        <f>'T4'!F49/'T3'!F49</f>
        <v>10.469565217391304</v>
      </c>
      <c r="G46" s="277">
        <f>'T4'!G49/'T3'!G49</f>
        <v>15.25</v>
      </c>
      <c r="H46" s="277">
        <f>'T4'!H49/'T3'!H49</f>
        <v>10.708333333333334</v>
      </c>
      <c r="I46" s="277">
        <f>'T4'!I49/'T3'!I49</f>
        <v>14.944444444444445</v>
      </c>
      <c r="J46" s="277">
        <f>'T4'!J49/'T3'!J49</f>
        <v>7.6808510638297873</v>
      </c>
      <c r="K46" s="277">
        <f>'T4'!K49/'T3'!K49</f>
        <v>7.3250000000000002</v>
      </c>
      <c r="L46" s="277">
        <f>'T4'!L49/'T3'!L49</f>
        <v>7.0961538461538458</v>
      </c>
      <c r="M46" s="278">
        <f>'T4'!M49/'T3'!M49</f>
        <v>12.229508196721312</v>
      </c>
      <c r="O46" s="54" t="s">
        <v>17</v>
      </c>
      <c r="P46" s="279">
        <f t="shared" si="15"/>
        <v>-0.23377260355189122</v>
      </c>
      <c r="Q46" s="280">
        <f t="shared" si="16"/>
        <v>-1.8207040055475687E-3</v>
      </c>
      <c r="R46" s="280">
        <f t="shared" si="17"/>
        <v>-6.0390896921017401</v>
      </c>
      <c r="S46" s="280">
        <f t="shared" si="18"/>
        <v>-0.95900621118012452</v>
      </c>
      <c r="T46" s="280">
        <f t="shared" si="19"/>
        <v>0.78846153846153832</v>
      </c>
      <c r="U46" s="280">
        <f t="shared" si="20"/>
        <v>5.041666666666667</v>
      </c>
      <c r="V46" s="280">
        <f t="shared" si="21"/>
        <v>9.5444444444444443</v>
      </c>
      <c r="W46" s="280">
        <f t="shared" si="22"/>
        <v>0.83874580067189264</v>
      </c>
      <c r="X46" s="280">
        <f t="shared" si="23"/>
        <v>0.40608108108108087</v>
      </c>
      <c r="Y46" s="280">
        <f t="shared" si="24"/>
        <v>1.2265886287625412</v>
      </c>
      <c r="Z46" s="281">
        <f t="shared" si="25"/>
        <v>2.8840536512667665</v>
      </c>
      <c r="AB46" s="54" t="s">
        <v>17</v>
      </c>
      <c r="AC46" s="48">
        <f t="shared" si="14"/>
        <v>-1.8688411573346032E-2</v>
      </c>
      <c r="AD46" s="49">
        <f t="shared" si="14"/>
        <v>-1.1542457004339776E-4</v>
      </c>
      <c r="AE46" s="49">
        <f t="shared" si="14"/>
        <v>-0.28463625465329045</v>
      </c>
      <c r="AF46" s="49">
        <f t="shared" si="14"/>
        <v>-8.3913043478260896E-2</v>
      </c>
      <c r="AG46" s="49">
        <f t="shared" si="14"/>
        <v>5.4521276595744669E-2</v>
      </c>
      <c r="AH46" s="49">
        <f t="shared" si="14"/>
        <v>0.88970588235294124</v>
      </c>
      <c r="AI46" s="49">
        <f t="shared" si="14"/>
        <v>1.7674897119341562</v>
      </c>
      <c r="AJ46" s="49">
        <f t="shared" si="14"/>
        <v>0.12258592471358432</v>
      </c>
      <c r="AK46" s="49">
        <f t="shared" si="14"/>
        <v>5.8691406249999967E-2</v>
      </c>
      <c r="AL46" s="49">
        <f t="shared" si="14"/>
        <v>0.20897435897435884</v>
      </c>
      <c r="AM46" s="50">
        <f t="shared" si="14"/>
        <v>0.30860496268418708</v>
      </c>
    </row>
    <row r="47" spans="2:39">
      <c r="B47" s="54" t="s">
        <v>18</v>
      </c>
      <c r="C47" s="276">
        <f>'T4'!C50/'T3'!C50</f>
        <v>20.339009287925698</v>
      </c>
      <c r="D47" s="277">
        <f>'T4'!D50/'T3'!D50</f>
        <v>28.638141809290953</v>
      </c>
      <c r="E47" s="277">
        <f>'T4'!E50/'T3'!E50</f>
        <v>15.261410788381744</v>
      </c>
      <c r="F47" s="277">
        <f>'T4'!F50/'T3'!F50</f>
        <v>8.209090909090909</v>
      </c>
      <c r="G47" s="277">
        <f>'T4'!G50/'T3'!G50</f>
        <v>6.140625</v>
      </c>
      <c r="H47" s="277">
        <f>'T4'!H50/'T3'!H50</f>
        <v>8.5384615384615383</v>
      </c>
      <c r="I47" s="277">
        <f>'T4'!I50/'T3'!I50</f>
        <v>79.526315789473685</v>
      </c>
      <c r="J47" s="277">
        <f>'T4'!J50/'T3'!J50</f>
        <v>12.875</v>
      </c>
      <c r="K47" s="277">
        <f>'T4'!K50/'T3'!K50</f>
        <v>13.293103448275861</v>
      </c>
      <c r="L47" s="277">
        <f>'T4'!L50/'T3'!L50</f>
        <v>12.4453125</v>
      </c>
      <c r="M47" s="278">
        <f>'T4'!M50/'T3'!M50</f>
        <v>12.069444444444445</v>
      </c>
      <c r="O47" s="54" t="s">
        <v>18</v>
      </c>
      <c r="P47" s="279">
        <f t="shared" si="15"/>
        <v>0.87107167960680698</v>
      </c>
      <c r="Q47" s="280">
        <f t="shared" si="16"/>
        <v>2.8329161560843019</v>
      </c>
      <c r="R47" s="280">
        <f t="shared" si="17"/>
        <v>-1.4933969039259498</v>
      </c>
      <c r="S47" s="280">
        <f t="shared" si="18"/>
        <v>-0.33730084348641043</v>
      </c>
      <c r="T47" s="280">
        <f t="shared" si="19"/>
        <v>0.46205357142857117</v>
      </c>
      <c r="U47" s="280">
        <f t="shared" si="20"/>
        <v>1.8717948717948714</v>
      </c>
      <c r="V47" s="280">
        <f t="shared" si="21"/>
        <v>5.9263157894736906</v>
      </c>
      <c r="W47" s="280">
        <f t="shared" si="22"/>
        <v>-1.9934210526315788</v>
      </c>
      <c r="X47" s="280">
        <f t="shared" si="23"/>
        <v>1.9630063608972197</v>
      </c>
      <c r="Y47" s="280">
        <f t="shared" si="24"/>
        <v>0.81674107142857189</v>
      </c>
      <c r="Z47" s="281">
        <f t="shared" si="25"/>
        <v>2.5080409356725148</v>
      </c>
      <c r="AB47" s="54" t="s">
        <v>18</v>
      </c>
      <c r="AC47" s="48">
        <f t="shared" si="14"/>
        <v>4.4743911611602211E-2</v>
      </c>
      <c r="AD47" s="49">
        <f t="shared" si="14"/>
        <v>0.10978071628419468</v>
      </c>
      <c r="AE47" s="49">
        <f t="shared" si="14"/>
        <v>-8.9132440750817082E-2</v>
      </c>
      <c r="AF47" s="49">
        <f t="shared" si="14"/>
        <v>-3.9467046825309784E-2</v>
      </c>
      <c r="AG47" s="49">
        <f t="shared" si="14"/>
        <v>8.1367924528301841E-2</v>
      </c>
      <c r="AH47" s="49">
        <f t="shared" si="14"/>
        <v>0.28076923076923072</v>
      </c>
      <c r="AI47" s="49">
        <f t="shared" si="14"/>
        <v>8.0520594965675152E-2</v>
      </c>
      <c r="AJ47" s="49">
        <f t="shared" si="14"/>
        <v>-0.13407079646017697</v>
      </c>
      <c r="AK47" s="49">
        <f t="shared" si="14"/>
        <v>0.17325591702863205</v>
      </c>
      <c r="AL47" s="49">
        <f t="shared" si="14"/>
        <v>7.0235718673218719E-2</v>
      </c>
      <c r="AM47" s="50">
        <f t="shared" si="14"/>
        <v>0.26230886850152907</v>
      </c>
    </row>
    <row r="48" spans="2:39">
      <c r="B48" s="54" t="s">
        <v>19</v>
      </c>
      <c r="C48" s="276">
        <f>'T4'!C51/'T3'!C51</f>
        <v>16.102983638113571</v>
      </c>
      <c r="D48" s="277">
        <f>'T4'!D51/'T3'!D51</f>
        <v>10.977973568281937</v>
      </c>
      <c r="E48" s="277">
        <f>'T4'!E51/'T3'!E51</f>
        <v>64.813559322033896</v>
      </c>
      <c r="F48" s="277">
        <f>'T4'!F51/'T3'!F51</f>
        <v>6.3007518796992485</v>
      </c>
      <c r="G48" s="277">
        <f>'T4'!G51/'T3'!G51</f>
        <v>5.5294117647058822</v>
      </c>
      <c r="H48" s="277">
        <f>'T4'!H51/'T3'!H51</f>
        <v>14.765700483091788</v>
      </c>
      <c r="I48" s="277">
        <f>'T4'!I51/'T3'!I51</f>
        <v>11.85</v>
      </c>
      <c r="J48" s="277">
        <f>'T4'!J51/'T3'!J51</f>
        <v>17.631578947368421</v>
      </c>
      <c r="K48" s="277">
        <f>'T4'!K51/'T3'!K51</f>
        <v>14.5625</v>
      </c>
      <c r="L48" s="277">
        <f>'T4'!L51/'T3'!L51</f>
        <v>6.0333333333333332</v>
      </c>
      <c r="M48" s="278">
        <f>'T4'!M51/'T3'!M51</f>
        <v>27.876923076923077</v>
      </c>
      <c r="O48" s="54" t="s">
        <v>19</v>
      </c>
      <c r="P48" s="279">
        <f t="shared" si="15"/>
        <v>0.65222942338420076</v>
      </c>
      <c r="Q48" s="280">
        <f t="shared" si="16"/>
        <v>-3.2636371699730962</v>
      </c>
      <c r="R48" s="280">
        <f t="shared" si="17"/>
        <v>6.6528450363196114</v>
      </c>
      <c r="S48" s="280">
        <f t="shared" si="18"/>
        <v>1.3247518796992486</v>
      </c>
      <c r="T48" s="280">
        <f t="shared" si="19"/>
        <v>-0.19786096256684527</v>
      </c>
      <c r="U48" s="280">
        <f t="shared" si="20"/>
        <v>3.7129054520359972E-2</v>
      </c>
      <c r="V48" s="280">
        <f t="shared" si="21"/>
        <v>1.8499999999999996</v>
      </c>
      <c r="W48" s="280">
        <f t="shared" si="22"/>
        <v>0.85885167464114787</v>
      </c>
      <c r="X48" s="280">
        <f t="shared" si="23"/>
        <v>-2.0257352941176485</v>
      </c>
      <c r="Y48" s="280">
        <f t="shared" si="24"/>
        <v>-3.6484848484848484</v>
      </c>
      <c r="Z48" s="281">
        <f t="shared" si="25"/>
        <v>11.357935735150924</v>
      </c>
      <c r="AB48" s="54" t="s">
        <v>19</v>
      </c>
      <c r="AC48" s="48">
        <f t="shared" si="14"/>
        <v>4.2213435947510147E-2</v>
      </c>
      <c r="AD48" s="49">
        <f t="shared" si="14"/>
        <v>-0.22916208215173955</v>
      </c>
      <c r="AE48" s="49">
        <f t="shared" si="14"/>
        <v>0.11438726497816956</v>
      </c>
      <c r="AF48" s="49">
        <f t="shared" si="14"/>
        <v>0.26622827164373969</v>
      </c>
      <c r="AG48" s="49">
        <f t="shared" si="14"/>
        <v>-3.4547152194211075E-2</v>
      </c>
      <c r="AH48" s="49">
        <f t="shared" si="14"/>
        <v>2.5208863398886502E-3</v>
      </c>
      <c r="AI48" s="49">
        <f t="shared" si="14"/>
        <v>0.18499999999999997</v>
      </c>
      <c r="AJ48" s="49">
        <f t="shared" si="14"/>
        <v>5.1205248894594178E-2</v>
      </c>
      <c r="AK48" s="49">
        <f t="shared" si="14"/>
        <v>-0.12211879432624122</v>
      </c>
      <c r="AL48" s="49">
        <f t="shared" si="14"/>
        <v>-0.37683881064162755</v>
      </c>
      <c r="AM48" s="50">
        <f t="shared" si="14"/>
        <v>0.68756852343059227</v>
      </c>
    </row>
    <row r="49" spans="2:39">
      <c r="B49" s="109" t="s">
        <v>20</v>
      </c>
      <c r="C49" s="319">
        <f>'T4'!C52/'T3'!C52</f>
        <v>70.303030303030297</v>
      </c>
      <c r="D49" s="320">
        <f>'T4'!D52/'T3'!D52</f>
        <v>92.277777777777771</v>
      </c>
      <c r="E49" s="320">
        <f>'T4'!E52/'T3'!E52</f>
        <v>426</v>
      </c>
      <c r="F49" s="321" t="s">
        <v>120</v>
      </c>
      <c r="G49" s="321" t="s">
        <v>120</v>
      </c>
      <c r="H49" s="320">
        <f>'T4'!H52/'T3'!H52</f>
        <v>19.555555555555557</v>
      </c>
      <c r="I49" s="320">
        <f>'T4'!I52/'T3'!I52</f>
        <v>9</v>
      </c>
      <c r="J49" s="321">
        <f>'T4'!J52/'T3'!J52</f>
        <v>9</v>
      </c>
      <c r="K49" s="321" t="s">
        <v>120</v>
      </c>
      <c r="L49" s="321">
        <f>'T4'!L52/'T3'!L52</f>
        <v>10</v>
      </c>
      <c r="M49" s="322" t="s">
        <v>120</v>
      </c>
      <c r="O49" s="109" t="s">
        <v>20</v>
      </c>
      <c r="P49" s="279">
        <f t="shared" si="15"/>
        <v>-1.4028520499108765</v>
      </c>
      <c r="Q49" s="280">
        <f t="shared" si="16"/>
        <v>27.563492063492063</v>
      </c>
      <c r="R49" s="280">
        <f t="shared" si="17"/>
        <v>-79.25</v>
      </c>
      <c r="S49" s="283" t="s">
        <v>120</v>
      </c>
      <c r="T49" s="283" t="s">
        <v>120</v>
      </c>
      <c r="U49" s="280">
        <f t="shared" si="20"/>
        <v>9.7430555555555571</v>
      </c>
      <c r="V49" s="280">
        <f t="shared" si="21"/>
        <v>3.666666666666667</v>
      </c>
      <c r="W49" s="280">
        <f t="shared" si="22"/>
        <v>-12</v>
      </c>
      <c r="X49" s="283" t="s">
        <v>120</v>
      </c>
      <c r="Y49" s="283" t="s">
        <v>120</v>
      </c>
      <c r="Z49" s="285" t="s">
        <v>120</v>
      </c>
      <c r="AB49" s="109" t="s">
        <v>20</v>
      </c>
      <c r="AC49" s="72">
        <f t="shared" si="14"/>
        <v>-1.9563974445024529E-2</v>
      </c>
      <c r="AD49" s="73">
        <f t="shared" si="14"/>
        <v>0.42592592592592599</v>
      </c>
      <c r="AE49" s="73">
        <f t="shared" si="14"/>
        <v>-0.15685304304799605</v>
      </c>
      <c r="AF49" s="131" t="s">
        <v>120</v>
      </c>
      <c r="AG49" s="131" t="s">
        <v>120</v>
      </c>
      <c r="AH49" s="73">
        <f t="shared" si="14"/>
        <v>0.99292285916489753</v>
      </c>
      <c r="AI49" s="73">
        <f t="shared" si="14"/>
        <v>0.68750000000000011</v>
      </c>
      <c r="AJ49" s="73">
        <f t="shared" si="14"/>
        <v>-0.5714285714285714</v>
      </c>
      <c r="AK49" s="131" t="s">
        <v>120</v>
      </c>
      <c r="AL49" s="131" t="s">
        <v>120</v>
      </c>
      <c r="AM49" s="132" t="s">
        <v>120</v>
      </c>
    </row>
    <row r="50" spans="2:39">
      <c r="B50" s="264" t="s">
        <v>56</v>
      </c>
      <c r="C50" s="323">
        <f>'T4'!C53/'T3'!C53</f>
        <v>20.140922536513219</v>
      </c>
      <c r="D50" s="324">
        <f>'T4'!D53/'T3'!D53</f>
        <v>26.602086263478668</v>
      </c>
      <c r="E50" s="324">
        <f>'T4'!E53/'T3'!E53</f>
        <v>20.261986301369863</v>
      </c>
      <c r="F50" s="324">
        <f>'T4'!F53/'T3'!F53</f>
        <v>10.862595419847329</v>
      </c>
      <c r="G50" s="324">
        <f>'T4'!G53/'T3'!G53</f>
        <v>11.107182320441989</v>
      </c>
      <c r="H50" s="324">
        <f>'T4'!H53/'T3'!H53</f>
        <v>13.30904761904762</v>
      </c>
      <c r="I50" s="324">
        <f>'T4'!I53/'T3'!I53</f>
        <v>27.760765550239235</v>
      </c>
      <c r="J50" s="324">
        <f>'T4'!J53/'T3'!J53</f>
        <v>20.28233830845771</v>
      </c>
      <c r="K50" s="324">
        <f>'T4'!K53/'T3'!K53</f>
        <v>11.641370869033048</v>
      </c>
      <c r="L50" s="324">
        <f>'T4'!L53/'T3'!L53</f>
        <v>13.055347793567689</v>
      </c>
      <c r="M50" s="325">
        <f>'T4'!M53/'T3'!M53</f>
        <v>15.354629629629629</v>
      </c>
      <c r="O50" s="264" t="s">
        <v>56</v>
      </c>
      <c r="P50" s="299">
        <f t="shared" si="13"/>
        <v>0.44744749691381358</v>
      </c>
      <c r="Q50" s="300">
        <f t="shared" si="13"/>
        <v>0.80797565778079772</v>
      </c>
      <c r="R50" s="300">
        <f t="shared" si="13"/>
        <v>0.99505243363439178</v>
      </c>
      <c r="S50" s="300">
        <f t="shared" si="13"/>
        <v>0.64896149606847864</v>
      </c>
      <c r="T50" s="300">
        <f t="shared" si="13"/>
        <v>1.0727944249811916</v>
      </c>
      <c r="U50" s="419">
        <f t="shared" si="13"/>
        <v>-0.79968477531857651</v>
      </c>
      <c r="V50" s="300">
        <f t="shared" si="13"/>
        <v>1.6582688353903521</v>
      </c>
      <c r="W50" s="300">
        <f t="shared" si="13"/>
        <v>2.6766855493729196</v>
      </c>
      <c r="X50" s="419">
        <f t="shared" si="13"/>
        <v>-1.1511823224563127</v>
      </c>
      <c r="Y50" s="419">
        <f t="shared" si="13"/>
        <v>-9.3918815578126313E-2</v>
      </c>
      <c r="Z50" s="301">
        <f t="shared" si="13"/>
        <v>1.8779841943854674</v>
      </c>
      <c r="AB50" s="264" t="s">
        <v>56</v>
      </c>
      <c r="AC50" s="420">
        <f t="shared" si="14"/>
        <v>2.2720596340366109E-2</v>
      </c>
      <c r="AD50" s="420">
        <f t="shared" si="14"/>
        <v>3.1324036332631582E-2</v>
      </c>
      <c r="AE50" s="420">
        <f t="shared" si="14"/>
        <v>5.164560383428278E-2</v>
      </c>
      <c r="AF50" s="420">
        <f t="shared" si="14"/>
        <v>6.3538746435546342E-2</v>
      </c>
      <c r="AG50" s="420">
        <f t="shared" si="14"/>
        <v>0.10691179533397208</v>
      </c>
      <c r="AH50" s="420">
        <f t="shared" si="14"/>
        <v>-5.6680129225351331E-2</v>
      </c>
      <c r="AI50" s="420">
        <f t="shared" si="14"/>
        <v>6.3529127251915923E-2</v>
      </c>
      <c r="AJ50" s="420">
        <f t="shared" si="14"/>
        <v>0.15203557550524266</v>
      </c>
      <c r="AK50" s="420">
        <f t="shared" si="14"/>
        <v>-8.9988472607811551E-2</v>
      </c>
      <c r="AL50" s="420">
        <f t="shared" si="14"/>
        <v>-7.1425135994126242E-3</v>
      </c>
      <c r="AM50" s="420">
        <f t="shared" si="14"/>
        <v>0.13935101308476647</v>
      </c>
    </row>
    <row r="52" spans="2:39" s="1" customFormat="1" ht="12.75">
      <c r="B52" s="270" t="s">
        <v>53</v>
      </c>
      <c r="M52" s="424" t="s">
        <v>324</v>
      </c>
      <c r="O52" s="270" t="s">
        <v>53</v>
      </c>
      <c r="Z52" s="424" t="s">
        <v>324</v>
      </c>
      <c r="AB52" s="270" t="s">
        <v>53</v>
      </c>
      <c r="AM52" s="424" t="s">
        <v>324</v>
      </c>
    </row>
    <row r="53" spans="2:39" s="1" customFormat="1" ht="12.75">
      <c r="B53" s="270" t="s">
        <v>54</v>
      </c>
      <c r="O53" s="270" t="s">
        <v>54</v>
      </c>
      <c r="AB53" s="270" t="s">
        <v>54</v>
      </c>
    </row>
    <row r="54" spans="2:39" s="1" customFormat="1" ht="12.75"/>
    <row r="56" spans="2:39" ht="15">
      <c r="B56" s="2" t="s">
        <v>225</v>
      </c>
      <c r="O56" s="2" t="s">
        <v>226</v>
      </c>
      <c r="AB56" s="2" t="s">
        <v>227</v>
      </c>
    </row>
    <row r="57" spans="2:39" s="18" customFormat="1" ht="57">
      <c r="B57" s="6" t="s">
        <v>92</v>
      </c>
      <c r="C57" s="19" t="s">
        <v>38</v>
      </c>
      <c r="D57" s="20" t="s">
        <v>45</v>
      </c>
      <c r="E57" s="21" t="s">
        <v>46</v>
      </c>
      <c r="F57" s="22" t="s">
        <v>47</v>
      </c>
      <c r="G57" s="23" t="s">
        <v>39</v>
      </c>
      <c r="H57" s="24" t="s">
        <v>48</v>
      </c>
      <c r="I57" s="25" t="s">
        <v>40</v>
      </c>
      <c r="J57" s="26" t="s">
        <v>41</v>
      </c>
      <c r="K57" s="27" t="s">
        <v>49</v>
      </c>
      <c r="L57" s="28" t="s">
        <v>42</v>
      </c>
      <c r="M57" s="29" t="s">
        <v>43</v>
      </c>
      <c r="O57" s="6" t="s">
        <v>92</v>
      </c>
      <c r="P57" s="30" t="s">
        <v>38</v>
      </c>
      <c r="Q57" s="20" t="s">
        <v>45</v>
      </c>
      <c r="R57" s="21" t="s">
        <v>46</v>
      </c>
      <c r="S57" s="22" t="s">
        <v>47</v>
      </c>
      <c r="T57" s="23" t="s">
        <v>39</v>
      </c>
      <c r="U57" s="24" t="s">
        <v>48</v>
      </c>
      <c r="V57" s="25" t="s">
        <v>40</v>
      </c>
      <c r="W57" s="26" t="s">
        <v>41</v>
      </c>
      <c r="X57" s="27" t="s">
        <v>49</v>
      </c>
      <c r="Y57" s="28" t="s">
        <v>42</v>
      </c>
      <c r="Z57" s="29" t="s">
        <v>43</v>
      </c>
      <c r="AB57" s="6" t="s">
        <v>92</v>
      </c>
      <c r="AC57" s="30" t="s">
        <v>38</v>
      </c>
      <c r="AD57" s="20" t="s">
        <v>45</v>
      </c>
      <c r="AE57" s="21" t="s">
        <v>46</v>
      </c>
      <c r="AF57" s="22" t="s">
        <v>47</v>
      </c>
      <c r="AG57" s="23" t="s">
        <v>39</v>
      </c>
      <c r="AH57" s="24" t="s">
        <v>48</v>
      </c>
      <c r="AI57" s="25" t="s">
        <v>40</v>
      </c>
      <c r="AJ57" s="26" t="s">
        <v>41</v>
      </c>
      <c r="AK57" s="27" t="s">
        <v>49</v>
      </c>
      <c r="AL57" s="28" t="s">
        <v>42</v>
      </c>
      <c r="AM57" s="29" t="s">
        <v>43</v>
      </c>
    </row>
    <row r="58" spans="2:39">
      <c r="B58" s="31" t="s">
        <v>2</v>
      </c>
      <c r="C58" s="315">
        <f>'T4'!C58/'T3'!C58</f>
        <v>32.269005847953217</v>
      </c>
      <c r="D58" s="316">
        <f>'T4'!D58/'T3'!D58</f>
        <v>40.4</v>
      </c>
      <c r="E58" s="316">
        <f>'T4'!E58/'T3'!E58</f>
        <v>152.85714285714286</v>
      </c>
      <c r="F58" s="316">
        <f>'T4'!F58/'T3'!F58</f>
        <v>49.571428571428569</v>
      </c>
      <c r="G58" s="316">
        <f>'T4'!G58/'T3'!G58</f>
        <v>20.96153846153846</v>
      </c>
      <c r="H58" s="316">
        <f>'T4'!H58/'T3'!H58</f>
        <v>17</v>
      </c>
      <c r="I58" s="316">
        <f>'T4'!I58/'T3'!I58</f>
        <v>7.833333333333333</v>
      </c>
      <c r="J58" s="316">
        <f>'T4'!J58/'T3'!J58</f>
        <v>8.9047619047619051</v>
      </c>
      <c r="K58" s="316">
        <f>'T4'!K58/'T3'!K58</f>
        <v>37.75</v>
      </c>
      <c r="L58" s="316">
        <f>'T4'!L58/'T3'!L58</f>
        <v>17.344827586206897</v>
      </c>
      <c r="M58" s="317">
        <f>'T4'!M58/'T3'!M58</f>
        <v>60.92307692307692</v>
      </c>
      <c r="O58" s="31" t="s">
        <v>2</v>
      </c>
      <c r="P58" s="273">
        <f t="shared" ref="P58:Z77" si="26">C4-C58</f>
        <v>-3.8390058479532172</v>
      </c>
      <c r="Q58" s="273">
        <f t="shared" si="26"/>
        <v>-14.959999999999997</v>
      </c>
      <c r="R58" s="273">
        <f t="shared" si="26"/>
        <v>-54.657142857142858</v>
      </c>
      <c r="S58" s="273">
        <f t="shared" si="26"/>
        <v>2.7285714285714278</v>
      </c>
      <c r="T58" s="273">
        <f t="shared" si="26"/>
        <v>-1.9615384615384599</v>
      </c>
      <c r="U58" s="273">
        <f t="shared" si="26"/>
        <v>-3.7857142857142865</v>
      </c>
      <c r="V58" s="273">
        <f t="shared" si="26"/>
        <v>27.833333333333332</v>
      </c>
      <c r="W58" s="273">
        <f t="shared" si="26"/>
        <v>5.2316017316017316</v>
      </c>
      <c r="X58" s="273">
        <f t="shared" si="26"/>
        <v>-2.4166666666666643</v>
      </c>
      <c r="Y58" s="273">
        <f t="shared" si="26"/>
        <v>-0.68768472906403844</v>
      </c>
      <c r="Z58" s="273">
        <f t="shared" si="26"/>
        <v>-21</v>
      </c>
      <c r="AB58" s="31" t="s">
        <v>2</v>
      </c>
      <c r="AC58" s="101">
        <f t="shared" ref="AC58:AM77" si="27">P58/C58</f>
        <v>-0.1189688292859732</v>
      </c>
      <c r="AD58" s="102">
        <f t="shared" si="27"/>
        <v>-0.37029702970297024</v>
      </c>
      <c r="AE58" s="102">
        <f t="shared" si="27"/>
        <v>-0.35757009345794394</v>
      </c>
      <c r="AF58" s="102">
        <f t="shared" si="27"/>
        <v>5.5043227665706039E-2</v>
      </c>
      <c r="AG58" s="102">
        <f t="shared" si="27"/>
        <v>-9.3577981651376083E-2</v>
      </c>
      <c r="AH58" s="102">
        <f t="shared" si="27"/>
        <v>-0.22268907563025214</v>
      </c>
      <c r="AI58" s="102">
        <f t="shared" si="27"/>
        <v>3.5531914893617023</v>
      </c>
      <c r="AJ58" s="102">
        <f t="shared" si="27"/>
        <v>0.58750607681088962</v>
      </c>
      <c r="AK58" s="102">
        <f t="shared" si="27"/>
        <v>-6.4017660044150049E-2</v>
      </c>
      <c r="AL58" s="102">
        <f t="shared" si="27"/>
        <v>-3.9647827321783527E-2</v>
      </c>
      <c r="AM58" s="103">
        <f t="shared" si="27"/>
        <v>-0.34469696969696972</v>
      </c>
    </row>
    <row r="59" spans="2:39">
      <c r="B59" s="54" t="s">
        <v>3</v>
      </c>
      <c r="C59" s="276">
        <f>'T4'!C59/'T3'!C59</f>
        <v>18.086956521739129</v>
      </c>
      <c r="D59" s="277">
        <f>'T4'!D59/'T3'!D59</f>
        <v>21.40449438202247</v>
      </c>
      <c r="E59" s="277">
        <f>'T4'!E59/'T3'!E59</f>
        <v>32.164835164835168</v>
      </c>
      <c r="F59" s="277">
        <f>'T4'!F59/'T3'!F59</f>
        <v>9.8826405867970664</v>
      </c>
      <c r="G59" s="277">
        <f>'T4'!G59/'T3'!G59</f>
        <v>17.956521739130434</v>
      </c>
      <c r="H59" s="277">
        <f>'T4'!H59/'T3'!H59</f>
        <v>15.777777777777779</v>
      </c>
      <c r="I59" s="277">
        <f>'T4'!I59/'T3'!I59</f>
        <v>46.159292035398231</v>
      </c>
      <c r="J59" s="277">
        <f>'T4'!J59/'T3'!J59</f>
        <v>12.325581395348838</v>
      </c>
      <c r="K59" s="277">
        <f>'T4'!K59/'T3'!K59</f>
        <v>13.013157894736842</v>
      </c>
      <c r="L59" s="277">
        <f>'T4'!L59/'T3'!L59</f>
        <v>13.743315508021391</v>
      </c>
      <c r="M59" s="278">
        <f>'T4'!M59/'T3'!M59</f>
        <v>9.8387096774193541</v>
      </c>
      <c r="O59" s="54" t="s">
        <v>3</v>
      </c>
      <c r="P59" s="273">
        <f t="shared" si="26"/>
        <v>-0.28264385327551622</v>
      </c>
      <c r="Q59" s="273">
        <f t="shared" si="26"/>
        <v>-0.17840742550072974</v>
      </c>
      <c r="R59" s="273">
        <f t="shared" si="26"/>
        <v>-4.9394830521591118</v>
      </c>
      <c r="S59" s="273">
        <f t="shared" si="26"/>
        <v>2.6319008002275428</v>
      </c>
      <c r="T59" s="273">
        <f t="shared" si="26"/>
        <v>0.48963210702341087</v>
      </c>
      <c r="U59" s="273">
        <f t="shared" si="26"/>
        <v>-6.0543735224586293</v>
      </c>
      <c r="V59" s="273">
        <f t="shared" si="26"/>
        <v>2.9974243825122144</v>
      </c>
      <c r="W59" s="273">
        <f t="shared" si="26"/>
        <v>-4.9994944388270985</v>
      </c>
      <c r="X59" s="273">
        <f t="shared" si="26"/>
        <v>-0.84897879025923118</v>
      </c>
      <c r="Y59" s="273">
        <f t="shared" si="26"/>
        <v>-1.4622095172379819</v>
      </c>
      <c r="Z59" s="273">
        <f t="shared" si="26"/>
        <v>4.5675403225806459</v>
      </c>
      <c r="AB59" s="54" t="s">
        <v>3</v>
      </c>
      <c r="AC59" s="48">
        <f t="shared" si="27"/>
        <v>-1.5626943810905947E-2</v>
      </c>
      <c r="AD59" s="49">
        <f t="shared" si="27"/>
        <v>-8.3350450758871118E-3</v>
      </c>
      <c r="AE59" s="49">
        <f t="shared" si="27"/>
        <v>-0.15356780244157128</v>
      </c>
      <c r="AF59" s="49">
        <f t="shared" si="27"/>
        <v>0.26631554361530552</v>
      </c>
      <c r="AG59" s="49">
        <f t="shared" si="27"/>
        <v>2.726764760663063E-2</v>
      </c>
      <c r="AH59" s="49">
        <f t="shared" si="27"/>
        <v>-0.38372789931075818</v>
      </c>
      <c r="AI59" s="49">
        <f t="shared" si="27"/>
        <v>6.4936532826664159E-2</v>
      </c>
      <c r="AJ59" s="49">
        <f t="shared" si="27"/>
        <v>-0.40561936013125516</v>
      </c>
      <c r="AK59" s="49">
        <f t="shared" si="27"/>
        <v>-6.524002837179127E-2</v>
      </c>
      <c r="AL59" s="49">
        <f t="shared" si="27"/>
        <v>-0.10639423335544848</v>
      </c>
      <c r="AM59" s="50">
        <f t="shared" si="27"/>
        <v>0.46424180327868864</v>
      </c>
    </row>
    <row r="60" spans="2:39">
      <c r="B60" s="54" t="s">
        <v>4</v>
      </c>
      <c r="C60" s="276">
        <f>'T4'!C60/'T3'!C60</f>
        <v>54.209773539928484</v>
      </c>
      <c r="D60" s="277">
        <f>'T4'!D60/'T3'!D60</f>
        <v>64.147490347490347</v>
      </c>
      <c r="E60" s="277">
        <f>'T4'!E60/'T3'!E60</f>
        <v>26.414772727272727</v>
      </c>
      <c r="F60" s="277">
        <f>'T4'!F60/'T3'!F60</f>
        <v>6.34</v>
      </c>
      <c r="G60" s="277">
        <f>'T4'!G60/'T3'!G60</f>
        <v>28.5</v>
      </c>
      <c r="H60" s="277">
        <f>'T4'!H60/'T3'!H60</f>
        <v>10.545454545454545</v>
      </c>
      <c r="I60" s="277">
        <f>'T4'!I60/'T3'!I60</f>
        <v>43.777777777777779</v>
      </c>
      <c r="J60" s="277">
        <f>'T4'!J60/'T3'!J60</f>
        <v>8.6999999999999993</v>
      </c>
      <c r="K60" s="277">
        <f>'T4'!K60/'T3'!K60</f>
        <v>9.5500000000000007</v>
      </c>
      <c r="L60" s="277">
        <f>'T4'!L60/'T3'!L60</f>
        <v>8.3636363636363633</v>
      </c>
      <c r="M60" s="278">
        <f>'T4'!M60/'T3'!M60</f>
        <v>8.2666666666666675</v>
      </c>
      <c r="O60" s="54" t="s">
        <v>4</v>
      </c>
      <c r="P60" s="273">
        <f t="shared" si="26"/>
        <v>-0.12234951000795746</v>
      </c>
      <c r="Q60" s="273">
        <f t="shared" si="26"/>
        <v>-1.2915002792097781</v>
      </c>
      <c r="R60" s="273">
        <f t="shared" si="26"/>
        <v>19.717522992571631</v>
      </c>
      <c r="S60" s="273">
        <f t="shared" si="26"/>
        <v>5.66</v>
      </c>
      <c r="T60" s="273">
        <f t="shared" si="26"/>
        <v>-19.934782608695652</v>
      </c>
      <c r="U60" s="273">
        <f t="shared" si="26"/>
        <v>-1.3503325942350326</v>
      </c>
      <c r="V60" s="273">
        <f t="shared" si="26"/>
        <v>-36.210613598673298</v>
      </c>
      <c r="W60" s="273">
        <f t="shared" si="26"/>
        <v>-1.5888888888888886</v>
      </c>
      <c r="X60" s="273">
        <f t="shared" si="26"/>
        <v>-0.6534482758620701</v>
      </c>
      <c r="Y60" s="273">
        <f t="shared" si="26"/>
        <v>4.025252525252526</v>
      </c>
      <c r="Z60" s="273">
        <f t="shared" si="26"/>
        <v>-0.72820512820512917</v>
      </c>
      <c r="AB60" s="54" t="s">
        <v>4</v>
      </c>
      <c r="AC60" s="48">
        <f t="shared" si="27"/>
        <v>-2.2569640494410166E-3</v>
      </c>
      <c r="AD60" s="49">
        <f t="shared" si="27"/>
        <v>-2.0133293948269102E-2</v>
      </c>
      <c r="AE60" s="49">
        <f t="shared" si="27"/>
        <v>0.7464581730893971</v>
      </c>
      <c r="AF60" s="49">
        <f t="shared" si="27"/>
        <v>0.89274447949526814</v>
      </c>
      <c r="AG60" s="49">
        <f t="shared" si="27"/>
        <v>-0.69946605644546145</v>
      </c>
      <c r="AH60" s="49">
        <f t="shared" si="27"/>
        <v>-0.12804878048780483</v>
      </c>
      <c r="AI60" s="49">
        <f t="shared" si="27"/>
        <v>-0.82714599590878091</v>
      </c>
      <c r="AJ60" s="49">
        <f t="shared" si="27"/>
        <v>-0.18263090676883778</v>
      </c>
      <c r="AK60" s="49">
        <f t="shared" si="27"/>
        <v>-6.8423903231630376E-2</v>
      </c>
      <c r="AL60" s="49">
        <f t="shared" si="27"/>
        <v>0.48128019323671506</v>
      </c>
      <c r="AM60" s="50">
        <f t="shared" si="27"/>
        <v>-8.8089330024814005E-2</v>
      </c>
    </row>
    <row r="61" spans="2:39">
      <c r="B61" s="54" t="s">
        <v>5</v>
      </c>
      <c r="C61" s="276">
        <f>'T4'!C61/'T3'!C61</f>
        <v>7.7163636363636368</v>
      </c>
      <c r="D61" s="277">
        <f>'T4'!D61/'T3'!D61</f>
        <v>9.5062571103526743</v>
      </c>
      <c r="E61" s="277">
        <f>'T4'!E61/'T3'!E61</f>
        <v>8.1392405063291147</v>
      </c>
      <c r="F61" s="277">
        <f>'T4'!F61/'T3'!F61</f>
        <v>5.3612167300380227</v>
      </c>
      <c r="G61" s="277">
        <f>'T4'!G61/'T3'!G61</f>
        <v>6.4666666666666668</v>
      </c>
      <c r="H61" s="277">
        <f>'T4'!H61/'T3'!H61</f>
        <v>7.5314685314685317</v>
      </c>
      <c r="I61" s="277">
        <f>'T4'!I61/'T3'!I61</f>
        <v>9.2773722627737225</v>
      </c>
      <c r="J61" s="277">
        <f>'T4'!J61/'T3'!J61</f>
        <v>5.6</v>
      </c>
      <c r="K61" s="277">
        <f>'T4'!K61/'T3'!K61</f>
        <v>7.7125000000000004</v>
      </c>
      <c r="L61" s="277">
        <f>'T4'!L61/'T3'!L61</f>
        <v>6.0929203539823007</v>
      </c>
      <c r="M61" s="278">
        <f>'T4'!M61/'T3'!M61</f>
        <v>4.5078125</v>
      </c>
      <c r="O61" s="54" t="s">
        <v>5</v>
      </c>
      <c r="P61" s="273">
        <f t="shared" si="26"/>
        <v>-0.61919332136096727</v>
      </c>
      <c r="Q61" s="273">
        <f t="shared" si="26"/>
        <v>-1.5795904436860075</v>
      </c>
      <c r="R61" s="273">
        <f t="shared" si="26"/>
        <v>-1.113942887281496</v>
      </c>
      <c r="S61" s="273">
        <f t="shared" si="26"/>
        <v>3.1989005720147636</v>
      </c>
      <c r="T61" s="273">
        <f t="shared" si="26"/>
        <v>-0.66919831223628723</v>
      </c>
      <c r="U61" s="273">
        <f t="shared" si="26"/>
        <v>-0.94585209311236706</v>
      </c>
      <c r="V61" s="273">
        <f t="shared" si="26"/>
        <v>-0.429546175817201</v>
      </c>
      <c r="W61" s="273">
        <f t="shared" si="26"/>
        <v>-7.3170731707317138E-2</v>
      </c>
      <c r="X61" s="273">
        <f t="shared" si="26"/>
        <v>-0.76128048780487845</v>
      </c>
      <c r="Y61" s="273">
        <f t="shared" si="26"/>
        <v>-0.82118122354751844</v>
      </c>
      <c r="Z61" s="273">
        <f t="shared" si="26"/>
        <v>0.86193539915966344</v>
      </c>
      <c r="AB61" s="54" t="s">
        <v>5</v>
      </c>
      <c r="AC61" s="48">
        <f t="shared" si="27"/>
        <v>-8.0244186321520264E-2</v>
      </c>
      <c r="AD61" s="49">
        <f t="shared" si="27"/>
        <v>-0.16616323599808527</v>
      </c>
      <c r="AE61" s="49">
        <f t="shared" si="27"/>
        <v>-0.13686079019477165</v>
      </c>
      <c r="AF61" s="49">
        <f t="shared" si="27"/>
        <v>0.59667436201410129</v>
      </c>
      <c r="AG61" s="49">
        <f t="shared" si="27"/>
        <v>-0.10348427508808565</v>
      </c>
      <c r="AH61" s="49">
        <f t="shared" si="27"/>
        <v>-0.12558667531575532</v>
      </c>
      <c r="AI61" s="49">
        <f t="shared" si="27"/>
        <v>-4.6300413915780124E-2</v>
      </c>
      <c r="AJ61" s="49">
        <f t="shared" si="27"/>
        <v>-1.3066202090592347E-2</v>
      </c>
      <c r="AK61" s="49">
        <f t="shared" si="27"/>
        <v>-9.8707356603549873E-2</v>
      </c>
      <c r="AL61" s="49">
        <f t="shared" si="27"/>
        <v>-0.13477629377032618</v>
      </c>
      <c r="AM61" s="50">
        <f t="shared" si="27"/>
        <v>0.19120923932831355</v>
      </c>
    </row>
    <row r="62" spans="2:39">
      <c r="B62" s="54" t="s">
        <v>6</v>
      </c>
      <c r="C62" s="276">
        <f>'T4'!C62/'T3'!C62</f>
        <v>88.878531073446325</v>
      </c>
      <c r="D62" s="277">
        <f>'T4'!D62/'T3'!D62</f>
        <v>95.481927710843379</v>
      </c>
      <c r="E62" s="277">
        <f>'T4'!E62/'T3'!E62</f>
        <v>190.875</v>
      </c>
      <c r="F62" s="277">
        <f>'T4'!F62/'T3'!F62</f>
        <v>121.16</v>
      </c>
      <c r="G62" s="277">
        <f>'T4'!G62/'T3'!G62</f>
        <v>19.222222222222221</v>
      </c>
      <c r="H62" s="277">
        <f>'T4'!H62/'T3'!H62</f>
        <v>19.333333333333332</v>
      </c>
      <c r="I62" s="277">
        <f>'T4'!I62/'T3'!I62</f>
        <v>81</v>
      </c>
      <c r="J62" s="277">
        <f>'T4'!J62/'T3'!J62</f>
        <v>17</v>
      </c>
      <c r="K62" s="277">
        <f>'T4'!K62/'T3'!K62</f>
        <v>59.184210526315788</v>
      </c>
      <c r="L62" s="277">
        <f>'T4'!L62/'T3'!L62</f>
        <v>85.36666666666666</v>
      </c>
      <c r="M62" s="278">
        <f>'T4'!M62/'T3'!M62</f>
        <v>42.333333333333336</v>
      </c>
      <c r="O62" s="54" t="s">
        <v>6</v>
      </c>
      <c r="P62" s="273">
        <f t="shared" si="26"/>
        <v>14.218145663713798</v>
      </c>
      <c r="Q62" s="273">
        <f t="shared" si="26"/>
        <v>-1.6917179206335931</v>
      </c>
      <c r="R62" s="273">
        <f t="shared" si="26"/>
        <v>48.061170212765944</v>
      </c>
      <c r="S62" s="273">
        <f t="shared" si="26"/>
        <v>-11.813846153846157</v>
      </c>
      <c r="T62" s="273">
        <f t="shared" si="26"/>
        <v>6.3162393162393187</v>
      </c>
      <c r="U62" s="273">
        <f t="shared" si="26"/>
        <v>-2.25</v>
      </c>
      <c r="V62" s="273">
        <f t="shared" si="26"/>
        <v>-78.5</v>
      </c>
      <c r="W62" s="273">
        <f t="shared" si="26"/>
        <v>-10.428571428571429</v>
      </c>
      <c r="X62" s="273">
        <f t="shared" si="26"/>
        <v>8.5872180451127846</v>
      </c>
      <c r="Y62" s="273">
        <f t="shared" si="26"/>
        <v>-27.733333333333327</v>
      </c>
      <c r="Z62" s="273">
        <f t="shared" si="26"/>
        <v>79.604166666666657</v>
      </c>
      <c r="AB62" s="54" t="s">
        <v>6</v>
      </c>
      <c r="AC62" s="48">
        <f t="shared" si="27"/>
        <v>0.15997277961270967</v>
      </c>
      <c r="AD62" s="49">
        <f t="shared" si="27"/>
        <v>-1.7717676645121541E-2</v>
      </c>
      <c r="AE62" s="49">
        <f t="shared" si="27"/>
        <v>0.25179395003413724</v>
      </c>
      <c r="AF62" s="49">
        <f t="shared" si="27"/>
        <v>-9.7506158417350261E-2</v>
      </c>
      <c r="AG62" s="49">
        <f t="shared" si="27"/>
        <v>0.32859048465984897</v>
      </c>
      <c r="AH62" s="49">
        <f t="shared" si="27"/>
        <v>-0.1163793103448276</v>
      </c>
      <c r="AI62" s="49">
        <f t="shared" si="27"/>
        <v>-0.96913580246913578</v>
      </c>
      <c r="AJ62" s="49">
        <f t="shared" si="27"/>
        <v>-0.61344537815126055</v>
      </c>
      <c r="AK62" s="49">
        <f t="shared" si="27"/>
        <v>0.14509305723178562</v>
      </c>
      <c r="AL62" s="49">
        <f t="shared" si="27"/>
        <v>-0.32487309644670048</v>
      </c>
      <c r="AM62" s="50">
        <f t="shared" si="27"/>
        <v>1.8804133858267713</v>
      </c>
    </row>
    <row r="63" spans="2:39">
      <c r="B63" s="54" t="s">
        <v>7</v>
      </c>
      <c r="C63" s="276">
        <f>'T4'!C63/'T3'!C63</f>
        <v>12.911192214111923</v>
      </c>
      <c r="D63" s="277">
        <f>'T4'!D63/'T3'!D63</f>
        <v>7.8592233009708741</v>
      </c>
      <c r="E63" s="277">
        <f>'T4'!E63/'T3'!E63</f>
        <v>5.8275862068965516</v>
      </c>
      <c r="F63" s="277">
        <f>'T4'!F63/'T3'!F63</f>
        <v>12.571428571428571</v>
      </c>
      <c r="G63" s="277">
        <f>'T4'!G63/'T3'!G63</f>
        <v>8.1666666666666661</v>
      </c>
      <c r="H63" s="277">
        <f>'T4'!H63/'T3'!H63</f>
        <v>16.079999999999998</v>
      </c>
      <c r="I63" s="277">
        <f>'T4'!I63/'T3'!I63</f>
        <v>7.8571428571428568</v>
      </c>
      <c r="J63" s="277">
        <f>'T4'!J63/'T3'!J63</f>
        <v>30.1875</v>
      </c>
      <c r="K63" s="277">
        <f>'T4'!K63/'T3'!K63</f>
        <v>29.181818181818183</v>
      </c>
      <c r="L63" s="277">
        <f>'T4'!L63/'T3'!L63</f>
        <v>51.82</v>
      </c>
      <c r="M63" s="278">
        <f>'T4'!M63/'T3'!M63</f>
        <v>10.857142857142858</v>
      </c>
      <c r="O63" s="54" t="s">
        <v>7</v>
      </c>
      <c r="P63" s="273">
        <f t="shared" si="26"/>
        <v>1.3329307515300304</v>
      </c>
      <c r="Q63" s="273">
        <f t="shared" si="26"/>
        <v>-0.13813486559672405</v>
      </c>
      <c r="R63" s="273">
        <f t="shared" si="26"/>
        <v>-0.58486776029460952</v>
      </c>
      <c r="S63" s="273">
        <f t="shared" si="26"/>
        <v>1.2680776014109352</v>
      </c>
      <c r="T63" s="273">
        <f t="shared" si="26"/>
        <v>-0.16666666666666607</v>
      </c>
      <c r="U63" s="273">
        <f t="shared" si="26"/>
        <v>-2.9318518518518495</v>
      </c>
      <c r="V63" s="273">
        <f t="shared" si="26"/>
        <v>-4.099567099567099</v>
      </c>
      <c r="W63" s="273">
        <f t="shared" si="26"/>
        <v>50.0625</v>
      </c>
      <c r="X63" s="273">
        <f t="shared" si="26"/>
        <v>-12.399209486166008</v>
      </c>
      <c r="Y63" s="273">
        <f t="shared" si="26"/>
        <v>1.3800000000000026</v>
      </c>
      <c r="Z63" s="273">
        <f t="shared" si="26"/>
        <v>-2.0109890109890109</v>
      </c>
      <c r="AB63" s="54" t="s">
        <v>7</v>
      </c>
      <c r="AC63" s="48">
        <f t="shared" si="27"/>
        <v>0.10323839421065532</v>
      </c>
      <c r="AD63" s="49">
        <f t="shared" si="27"/>
        <v>-1.7576147197606643E-2</v>
      </c>
      <c r="AE63" s="49">
        <f t="shared" si="27"/>
        <v>-0.10036192336416376</v>
      </c>
      <c r="AF63" s="49">
        <f t="shared" si="27"/>
        <v>0.10086980920314258</v>
      </c>
      <c r="AG63" s="49">
        <f t="shared" si="27"/>
        <v>-2.0408163265306051E-2</v>
      </c>
      <c r="AH63" s="49">
        <f t="shared" si="27"/>
        <v>-0.18232909526441851</v>
      </c>
      <c r="AI63" s="49">
        <f t="shared" si="27"/>
        <v>-0.52176308539944893</v>
      </c>
      <c r="AJ63" s="49">
        <f t="shared" si="27"/>
        <v>1.6583850931677018</v>
      </c>
      <c r="AK63" s="49">
        <f t="shared" si="27"/>
        <v>-0.4248950291209535</v>
      </c>
      <c r="AL63" s="49">
        <f t="shared" si="27"/>
        <v>2.6630644538788162E-2</v>
      </c>
      <c r="AM63" s="50">
        <f t="shared" si="27"/>
        <v>-0.18522267206477733</v>
      </c>
    </row>
    <row r="64" spans="2:39">
      <c r="B64" s="54" t="s">
        <v>8</v>
      </c>
      <c r="C64" s="276">
        <f>'T4'!C64/'T3'!C64</f>
        <v>34.566493955094991</v>
      </c>
      <c r="D64" s="277">
        <f>'T4'!D64/'T3'!D64</f>
        <v>16.988304093567251</v>
      </c>
      <c r="E64" s="277">
        <f>'T4'!E64/'T3'!E64</f>
        <v>16.121951219512194</v>
      </c>
      <c r="F64" s="277">
        <f>'T4'!F64/'T3'!F64</f>
        <v>11.727272727272727</v>
      </c>
      <c r="G64" s="277">
        <f>'T4'!G64/'T3'!G64</f>
        <v>46</v>
      </c>
      <c r="H64" s="277">
        <f>'T4'!H64/'T3'!H64</f>
        <v>25.25</v>
      </c>
      <c r="I64" s="277">
        <f>'T4'!I64/'T3'!I64</f>
        <v>104.05</v>
      </c>
      <c r="J64" s="277">
        <f>'T4'!J64/'T3'!J64</f>
        <v>79.64473684210526</v>
      </c>
      <c r="K64" s="277">
        <f>'T4'!K64/'T3'!K64</f>
        <v>7</v>
      </c>
      <c r="L64" s="277">
        <f>'T4'!L64/'T3'!L64</f>
        <v>13.155555555555555</v>
      </c>
      <c r="M64" s="278">
        <f>'T4'!M64/'T3'!M64</f>
        <v>53.89473684210526</v>
      </c>
      <c r="O64" s="54" t="s">
        <v>8</v>
      </c>
      <c r="P64" s="273">
        <f t="shared" si="26"/>
        <v>-1.2811111244685378</v>
      </c>
      <c r="Q64" s="273">
        <f t="shared" si="26"/>
        <v>-4.7127622979015626E-2</v>
      </c>
      <c r="R64" s="273">
        <f t="shared" si="26"/>
        <v>-0.11391909099813802</v>
      </c>
      <c r="S64" s="273">
        <f t="shared" si="26"/>
        <v>17.313543599257887</v>
      </c>
      <c r="T64" s="273">
        <f t="shared" si="26"/>
        <v>-19.423076923076923</v>
      </c>
      <c r="U64" s="273">
        <f t="shared" si="26"/>
        <v>-6.25</v>
      </c>
      <c r="V64" s="273">
        <f t="shared" si="26"/>
        <v>9.1254385964912359</v>
      </c>
      <c r="W64" s="273">
        <f t="shared" si="26"/>
        <v>16.649380804953566</v>
      </c>
      <c r="X64" s="273">
        <f t="shared" si="26"/>
        <v>1.5999999999999996</v>
      </c>
      <c r="Y64" s="273">
        <f t="shared" si="26"/>
        <v>4.844444444444445</v>
      </c>
      <c r="Z64" s="273">
        <f t="shared" si="26"/>
        <v>-4.4331983805668003</v>
      </c>
      <c r="AB64" s="54" t="s">
        <v>8</v>
      </c>
      <c r="AC64" s="48">
        <f t="shared" si="27"/>
        <v>-3.7062223496916326E-2</v>
      </c>
      <c r="AD64" s="49">
        <f t="shared" si="27"/>
        <v>-2.7741216968714881E-3</v>
      </c>
      <c r="AE64" s="49">
        <f t="shared" si="27"/>
        <v>-7.0660858259056865E-3</v>
      </c>
      <c r="AF64" s="49">
        <f t="shared" si="27"/>
        <v>1.4763486790064866</v>
      </c>
      <c r="AG64" s="49">
        <f t="shared" si="27"/>
        <v>-0.42224080267558528</v>
      </c>
      <c r="AH64" s="49">
        <f t="shared" si="27"/>
        <v>-0.24752475247524752</v>
      </c>
      <c r="AI64" s="49">
        <f t="shared" si="27"/>
        <v>8.770243725604264E-2</v>
      </c>
      <c r="AJ64" s="49">
        <f t="shared" si="27"/>
        <v>0.20904558750643831</v>
      </c>
      <c r="AK64" s="49">
        <f t="shared" si="27"/>
        <v>0.22857142857142851</v>
      </c>
      <c r="AL64" s="49">
        <f t="shared" si="27"/>
        <v>0.36824324324324331</v>
      </c>
      <c r="AM64" s="50">
        <f t="shared" si="27"/>
        <v>-8.2256610576923059E-2</v>
      </c>
    </row>
    <row r="65" spans="2:39">
      <c r="B65" s="54" t="s">
        <v>9</v>
      </c>
      <c r="C65" s="276">
        <f>'T4'!C65/'T3'!C65</f>
        <v>25.2509765625</v>
      </c>
      <c r="D65" s="277">
        <f>'T4'!D65/'T3'!D65</f>
        <v>29.899082568807341</v>
      </c>
      <c r="E65" s="277">
        <f>'T4'!E65/'T3'!E65</f>
        <v>49.881818181818183</v>
      </c>
      <c r="F65" s="277">
        <f>'T4'!F65/'T3'!F65</f>
        <v>8.2261904761904763</v>
      </c>
      <c r="G65" s="277">
        <f>'T4'!G65/'T3'!G65</f>
        <v>12.826086956521738</v>
      </c>
      <c r="H65" s="277">
        <f>'T4'!H65/'T3'!H65</f>
        <v>21.930379746835442</v>
      </c>
      <c r="I65" s="277">
        <f>'T4'!I65/'T3'!I65</f>
        <v>17.085714285714285</v>
      </c>
      <c r="J65" s="277">
        <f>'T4'!J65/'T3'!J65</f>
        <v>3.8</v>
      </c>
      <c r="K65" s="277">
        <f>'T4'!K65/'T3'!K65</f>
        <v>7.72</v>
      </c>
      <c r="L65" s="277">
        <f>'T4'!L65/'T3'!L65</f>
        <v>25.241379310344829</v>
      </c>
      <c r="M65" s="278">
        <f>'T4'!M65/'T3'!M65</f>
        <v>9.1645569620253173</v>
      </c>
      <c r="O65" s="54" t="s">
        <v>9</v>
      </c>
      <c r="P65" s="273">
        <f t="shared" si="26"/>
        <v>7.3727101614732575</v>
      </c>
      <c r="Q65" s="273">
        <f t="shared" si="26"/>
        <v>6.0852574759353892</v>
      </c>
      <c r="R65" s="273">
        <f t="shared" si="26"/>
        <v>-1.3103896103896133</v>
      </c>
      <c r="S65" s="273">
        <f t="shared" si="26"/>
        <v>6.9341148673209734</v>
      </c>
      <c r="T65" s="273">
        <f t="shared" si="26"/>
        <v>29.537549407114629</v>
      </c>
      <c r="U65" s="273">
        <f t="shared" si="26"/>
        <v>-6.5718891807977062</v>
      </c>
      <c r="V65" s="273">
        <f t="shared" si="26"/>
        <v>47.373469387755094</v>
      </c>
      <c r="W65" s="273">
        <f t="shared" si="26"/>
        <v>2.3111111111111109</v>
      </c>
      <c r="X65" s="273">
        <f t="shared" si="26"/>
        <v>2.632941176470589</v>
      </c>
      <c r="Y65" s="273">
        <f t="shared" si="26"/>
        <v>5.0443349753694555</v>
      </c>
      <c r="Z65" s="273">
        <f t="shared" si="26"/>
        <v>12.143135345666989</v>
      </c>
      <c r="AB65" s="54" t="s">
        <v>9</v>
      </c>
      <c r="AC65" s="48">
        <f t="shared" si="27"/>
        <v>0.29197722881032662</v>
      </c>
      <c r="AD65" s="49">
        <f t="shared" si="27"/>
        <v>0.20352656179102713</v>
      </c>
      <c r="AE65" s="49">
        <f t="shared" si="27"/>
        <v>-2.6269884662448964E-2</v>
      </c>
      <c r="AF65" s="49">
        <f t="shared" si="27"/>
        <v>0.84293147446448879</v>
      </c>
      <c r="AG65" s="49">
        <f t="shared" si="27"/>
        <v>2.3029275808936829</v>
      </c>
      <c r="AH65" s="49">
        <f t="shared" si="27"/>
        <v>-0.29967056004791853</v>
      </c>
      <c r="AI65" s="49">
        <f t="shared" si="27"/>
        <v>2.7726946966077395</v>
      </c>
      <c r="AJ65" s="49">
        <f t="shared" si="27"/>
        <v>0.60818713450292394</v>
      </c>
      <c r="AK65" s="49">
        <f t="shared" si="27"/>
        <v>0.34105455653764105</v>
      </c>
      <c r="AL65" s="49">
        <f t="shared" si="27"/>
        <v>0.1998438719750194</v>
      </c>
      <c r="AM65" s="50">
        <f t="shared" si="27"/>
        <v>1.3250106247343814</v>
      </c>
    </row>
    <row r="66" spans="2:39">
      <c r="B66" s="54" t="s">
        <v>10</v>
      </c>
      <c r="C66" s="276">
        <f>'T4'!C66/'T3'!C66</f>
        <v>11.909952606635072</v>
      </c>
      <c r="D66" s="277">
        <f>'T4'!D66/'T3'!D66</f>
        <v>12.554216867469879</v>
      </c>
      <c r="E66" s="277">
        <f>'T4'!E66/'T3'!E66</f>
        <v>4.5</v>
      </c>
      <c r="F66" s="277">
        <f>'T4'!F66/'T3'!F66</f>
        <v>3.8571428571428572</v>
      </c>
      <c r="G66" s="277">
        <f>'T4'!G66/'T3'!G66</f>
        <v>15.75</v>
      </c>
      <c r="H66" s="277">
        <f>'T4'!H66/'T3'!H66</f>
        <v>27.571428571428573</v>
      </c>
      <c r="I66" s="277">
        <f>'T4'!I66/'T3'!I66</f>
        <v>11.1</v>
      </c>
      <c r="J66" s="277">
        <f>'T4'!J66/'T3'!J66</f>
        <v>4</v>
      </c>
      <c r="K66" s="277">
        <f>'T4'!K66/'T3'!K66</f>
        <v>25.3</v>
      </c>
      <c r="L66" s="277">
        <f>'T4'!L66/'T3'!L66</f>
        <v>2.375</v>
      </c>
      <c r="M66" s="278">
        <f>'T4'!M66/'T3'!M66</f>
        <v>6.7142857142857144</v>
      </c>
      <c r="O66" s="54" t="s">
        <v>10</v>
      </c>
      <c r="P66" s="273">
        <f t="shared" si="26"/>
        <v>-0.38713102987158621</v>
      </c>
      <c r="Q66" s="273">
        <f t="shared" si="26"/>
        <v>1.8973960357559267</v>
      </c>
      <c r="R66" s="273">
        <f t="shared" si="26"/>
        <v>5.1734693877551017</v>
      </c>
      <c r="S66" s="273">
        <f t="shared" si="26"/>
        <v>0.68131868131868112</v>
      </c>
      <c r="T66" s="273">
        <f t="shared" si="26"/>
        <v>-11.204545454545453</v>
      </c>
      <c r="U66" s="273">
        <f t="shared" si="26"/>
        <v>-11.738095238095239</v>
      </c>
      <c r="V66" s="273">
        <f t="shared" si="26"/>
        <v>24.024999999999999</v>
      </c>
      <c r="W66" s="273">
        <f t="shared" si="26"/>
        <v>0.44444444444444464</v>
      </c>
      <c r="X66" s="273">
        <f t="shared" si="26"/>
        <v>-20.663636363636364</v>
      </c>
      <c r="Y66" s="273">
        <f t="shared" si="26"/>
        <v>3.3250000000000002</v>
      </c>
      <c r="Z66" s="273">
        <f t="shared" si="26"/>
        <v>-3.5604395604395607</v>
      </c>
      <c r="AB66" s="54" t="s">
        <v>10</v>
      </c>
      <c r="AC66" s="48">
        <f t="shared" si="27"/>
        <v>-3.2504833785477395E-2</v>
      </c>
      <c r="AD66" s="49">
        <f t="shared" si="27"/>
        <v>0.15113615256021298</v>
      </c>
      <c r="AE66" s="49">
        <f t="shared" si="27"/>
        <v>1.1496598639455782</v>
      </c>
      <c r="AF66" s="49">
        <f t="shared" si="27"/>
        <v>0.17663817663817657</v>
      </c>
      <c r="AG66" s="49">
        <f t="shared" si="27"/>
        <v>-0.71139971139971137</v>
      </c>
      <c r="AH66" s="49">
        <f t="shared" si="27"/>
        <v>-0.42573402417962003</v>
      </c>
      <c r="AI66" s="49">
        <f t="shared" si="27"/>
        <v>2.1644144144144142</v>
      </c>
      <c r="AJ66" s="49">
        <f t="shared" si="27"/>
        <v>0.11111111111111116</v>
      </c>
      <c r="AK66" s="49">
        <f t="shared" si="27"/>
        <v>-0.81674452030183253</v>
      </c>
      <c r="AL66" s="49">
        <f t="shared" si="27"/>
        <v>1.4000000000000001</v>
      </c>
      <c r="AM66" s="50">
        <f t="shared" si="27"/>
        <v>-0.530278232405892</v>
      </c>
    </row>
    <row r="67" spans="2:39">
      <c r="B67" s="54" t="s">
        <v>11</v>
      </c>
      <c r="C67" s="276">
        <f>'T4'!C67/'T3'!C67</f>
        <v>16.315649867374006</v>
      </c>
      <c r="D67" s="277">
        <f>'T4'!D67/'T3'!D67</f>
        <v>22.16949152542373</v>
      </c>
      <c r="E67" s="277">
        <f>'T4'!E67/'T3'!E67</f>
        <v>4.7692307692307692</v>
      </c>
      <c r="F67" s="277">
        <f>'T4'!F67/'T3'!F67</f>
        <v>7.3</v>
      </c>
      <c r="G67" s="277">
        <f>'T4'!G67/'T3'!G67</f>
        <v>9.8888888888888893</v>
      </c>
      <c r="H67" s="277">
        <f>'T4'!H67/'T3'!H67</f>
        <v>19.751381215469614</v>
      </c>
      <c r="I67" s="277">
        <f>'T4'!I67/'T3'!I67</f>
        <v>5.2631578947368425</v>
      </c>
      <c r="J67" s="277">
        <f>'T4'!J67/'T3'!J67</f>
        <v>15.826086956521738</v>
      </c>
      <c r="K67" s="282">
        <f>'T4'!K67/'T3'!K67</f>
        <v>2</v>
      </c>
      <c r="L67" s="277">
        <f>'T4'!L67/'T3'!L67</f>
        <v>19.399999999999999</v>
      </c>
      <c r="M67" s="278">
        <f>'T4'!M67/'T3'!M67</f>
        <v>8.6808510638297864</v>
      </c>
      <c r="O67" s="54" t="s">
        <v>11</v>
      </c>
      <c r="P67" s="273">
        <f t="shared" ref="P67:P76" si="28">C13-C67</f>
        <v>-3.088726790450929</v>
      </c>
      <c r="Q67" s="273">
        <f t="shared" ref="Q67:Q76" si="29">D13-D67</f>
        <v>-0.89449152542373156</v>
      </c>
      <c r="R67" s="273">
        <f t="shared" ref="R67:R76" si="30">E13-E67</f>
        <v>-2.1025641025641026</v>
      </c>
      <c r="S67" s="273">
        <f t="shared" ref="S67:S76" si="31">F13-F67</f>
        <v>-3</v>
      </c>
      <c r="T67" s="273">
        <f t="shared" ref="T67:T75" si="32">G13-G67</f>
        <v>-1.5555555555555554</v>
      </c>
      <c r="U67" s="273">
        <f t="shared" ref="U67:U76" si="33">H13-H67</f>
        <v>-5.0287534782433365</v>
      </c>
      <c r="V67" s="273">
        <f t="shared" ref="V67:V76" si="34">I13-I67</f>
        <v>1.3839009287925697</v>
      </c>
      <c r="W67" s="273">
        <f t="shared" ref="W67:W75" si="35">J13-J67</f>
        <v>-11.426086956521738</v>
      </c>
      <c r="X67" s="273">
        <f t="shared" ref="X67:X76" si="36">K13-K67</f>
        <v>-0.5</v>
      </c>
      <c r="Y67" s="273">
        <f t="shared" ref="Y67:Y75" si="37">L13-L67</f>
        <v>-6.8999999999999986</v>
      </c>
      <c r="Z67" s="273">
        <f t="shared" ref="Z67:Z75" si="38">M13-M67</f>
        <v>0.51145662847790518</v>
      </c>
      <c r="AB67" s="54" t="s">
        <v>11</v>
      </c>
      <c r="AC67" s="48">
        <f t="shared" si="27"/>
        <v>-0.18931068119005043</v>
      </c>
      <c r="AD67" s="49">
        <f t="shared" si="27"/>
        <v>-4.0347859327217246E-2</v>
      </c>
      <c r="AE67" s="49">
        <f t="shared" si="27"/>
        <v>-0.44086021505376344</v>
      </c>
      <c r="AF67" s="49">
        <f t="shared" si="27"/>
        <v>-0.41095890410958907</v>
      </c>
      <c r="AG67" s="49">
        <f t="shared" si="27"/>
        <v>-0.15730337078651682</v>
      </c>
      <c r="AH67" s="49">
        <f t="shared" si="27"/>
        <v>-0.25460262365371855</v>
      </c>
      <c r="AI67" s="49">
        <f t="shared" si="27"/>
        <v>0.26294117647058823</v>
      </c>
      <c r="AJ67" s="49">
        <f t="shared" si="27"/>
        <v>-0.72197802197802197</v>
      </c>
      <c r="AK67" s="49">
        <f t="shared" si="27"/>
        <v>-0.25</v>
      </c>
      <c r="AL67" s="49">
        <f t="shared" si="27"/>
        <v>-0.35567010309278346</v>
      </c>
      <c r="AM67" s="50">
        <f t="shared" si="27"/>
        <v>5.8917797888386143E-2</v>
      </c>
    </row>
    <row r="68" spans="2:39">
      <c r="B68" s="54" t="s">
        <v>12</v>
      </c>
      <c r="C68" s="276">
        <f>'T4'!C68/'T3'!C68</f>
        <v>9.618257261410788</v>
      </c>
      <c r="D68" s="282" t="s">
        <v>120</v>
      </c>
      <c r="E68" s="277">
        <f>'T4'!E68/'T3'!E68</f>
        <v>1.5</v>
      </c>
      <c r="F68" s="277">
        <f>'T4'!F68/'T3'!F68</f>
        <v>4.2</v>
      </c>
      <c r="G68" s="277">
        <f>'T4'!G68/'T3'!G68</f>
        <v>12.571428571428571</v>
      </c>
      <c r="H68" s="277">
        <f>'T4'!H68/'T3'!H68</f>
        <v>11.145038167938932</v>
      </c>
      <c r="I68" s="277">
        <f>'T4'!I68/'T3'!I68</f>
        <v>4</v>
      </c>
      <c r="J68" s="277">
        <f>'T4'!J68/'T3'!J68</f>
        <v>4.666666666666667</v>
      </c>
      <c r="K68" s="277">
        <f>'T4'!K68/'T3'!K68</f>
        <v>12.066666666666666</v>
      </c>
      <c r="L68" s="277">
        <f>'T4'!L68/'T3'!L68</f>
        <v>10.6</v>
      </c>
      <c r="M68" s="278">
        <f>'T4'!M68/'T3'!M68</f>
        <v>5.458333333333333</v>
      </c>
      <c r="O68" s="54" t="s">
        <v>12</v>
      </c>
      <c r="P68" s="273">
        <f t="shared" si="28"/>
        <v>0.92719728404375701</v>
      </c>
      <c r="Q68" s="302" t="s">
        <v>120</v>
      </c>
      <c r="R68" s="273">
        <f t="shared" si="30"/>
        <v>1</v>
      </c>
      <c r="S68" s="273">
        <f t="shared" si="31"/>
        <v>3.0999999999999996</v>
      </c>
      <c r="T68" s="273">
        <f t="shared" si="32"/>
        <v>-4.1168831168831161</v>
      </c>
      <c r="U68" s="273">
        <f t="shared" si="33"/>
        <v>2.2786906456203901</v>
      </c>
      <c r="V68" s="273">
        <f t="shared" si="34"/>
        <v>-0.75</v>
      </c>
      <c r="W68" s="273">
        <f t="shared" si="35"/>
        <v>0.66666666666666607</v>
      </c>
      <c r="X68" s="273">
        <f t="shared" si="36"/>
        <v>-4.8999999999999995</v>
      </c>
      <c r="Y68" s="273">
        <f t="shared" si="37"/>
        <v>-3.9571428571428564</v>
      </c>
      <c r="Z68" s="273">
        <f t="shared" si="38"/>
        <v>0.5942982456140351</v>
      </c>
      <c r="AB68" s="54" t="s">
        <v>12</v>
      </c>
      <c r="AC68" s="48">
        <f t="shared" si="27"/>
        <v>9.6399717624911757E-2</v>
      </c>
      <c r="AD68" s="64" t="s">
        <v>120</v>
      </c>
      <c r="AE68" s="49">
        <f t="shared" si="27"/>
        <v>0.66666666666666663</v>
      </c>
      <c r="AF68" s="49">
        <f t="shared" si="27"/>
        <v>0.73809523809523803</v>
      </c>
      <c r="AG68" s="49">
        <f t="shared" si="27"/>
        <v>-0.32747933884297514</v>
      </c>
      <c r="AH68" s="49">
        <f t="shared" si="27"/>
        <v>0.20445785929881582</v>
      </c>
      <c r="AI68" s="49">
        <f t="shared" si="27"/>
        <v>-0.1875</v>
      </c>
      <c r="AJ68" s="49">
        <f t="shared" si="27"/>
        <v>0.14285714285714271</v>
      </c>
      <c r="AK68" s="49">
        <f t="shared" si="27"/>
        <v>-0.4060773480662983</v>
      </c>
      <c r="AL68" s="49">
        <f t="shared" si="27"/>
        <v>-0.37331536388140157</v>
      </c>
      <c r="AM68" s="50">
        <f t="shared" si="27"/>
        <v>0.10887906789875453</v>
      </c>
    </row>
    <row r="69" spans="2:39">
      <c r="B69" s="54" t="s">
        <v>44</v>
      </c>
      <c r="C69" s="276">
        <f>'T4'!C69/'T3'!C69</f>
        <v>13.033333333333333</v>
      </c>
      <c r="D69" s="277">
        <f>'T4'!D69/'T3'!D69</f>
        <v>13.759036144578314</v>
      </c>
      <c r="E69" s="277">
        <f>'T4'!E69/'T3'!E69</f>
        <v>4</v>
      </c>
      <c r="F69" s="282" t="s">
        <v>120</v>
      </c>
      <c r="G69" s="282" t="s">
        <v>120</v>
      </c>
      <c r="H69" s="282" t="s">
        <v>120</v>
      </c>
      <c r="I69" s="282">
        <f>'T4'!I69/'T3'!I69</f>
        <v>3.5</v>
      </c>
      <c r="J69" s="282" t="s">
        <v>120</v>
      </c>
      <c r="K69" s="282" t="s">
        <v>120</v>
      </c>
      <c r="L69" s="282" t="s">
        <v>120</v>
      </c>
      <c r="M69" s="284">
        <f>'T4'!M69/'T3'!M69</f>
        <v>6</v>
      </c>
      <c r="O69" s="54" t="s">
        <v>44</v>
      </c>
      <c r="P69" s="273">
        <f t="shared" si="28"/>
        <v>7.0074829931972804</v>
      </c>
      <c r="Q69" s="273">
        <f t="shared" si="29"/>
        <v>-1.2008966096945937</v>
      </c>
      <c r="R69" s="273">
        <f t="shared" si="30"/>
        <v>194.5</v>
      </c>
      <c r="S69" s="302" t="s">
        <v>120</v>
      </c>
      <c r="T69" s="302" t="s">
        <v>120</v>
      </c>
      <c r="U69" s="302" t="s">
        <v>120</v>
      </c>
      <c r="V69" s="273">
        <f t="shared" si="34"/>
        <v>12</v>
      </c>
      <c r="W69" s="302" t="s">
        <v>120</v>
      </c>
      <c r="X69" s="302" t="s">
        <v>120</v>
      </c>
      <c r="Y69" s="302" t="s">
        <v>120</v>
      </c>
      <c r="Z69" s="302" t="s">
        <v>120</v>
      </c>
      <c r="AB69" s="54" t="s">
        <v>44</v>
      </c>
      <c r="AC69" s="48">
        <f t="shared" si="27"/>
        <v>0.53765854167754068</v>
      </c>
      <c r="AD69" s="49">
        <f t="shared" si="27"/>
        <v>-8.7280576711603566E-2</v>
      </c>
      <c r="AE69" s="49">
        <f t="shared" si="27"/>
        <v>48.625</v>
      </c>
      <c r="AF69" s="64" t="s">
        <v>120</v>
      </c>
      <c r="AG69" s="64" t="s">
        <v>120</v>
      </c>
      <c r="AH69" s="64" t="s">
        <v>120</v>
      </c>
      <c r="AI69" s="49">
        <f t="shared" si="27"/>
        <v>3.4285714285714284</v>
      </c>
      <c r="AJ69" s="64" t="s">
        <v>120</v>
      </c>
      <c r="AK69" s="64" t="s">
        <v>120</v>
      </c>
      <c r="AL69" s="64" t="s">
        <v>120</v>
      </c>
      <c r="AM69" s="108" t="s">
        <v>120</v>
      </c>
    </row>
    <row r="70" spans="2:39">
      <c r="B70" s="54" t="s">
        <v>14</v>
      </c>
      <c r="C70" s="276">
        <f>'T4'!C73/'T3'!C73</f>
        <v>19.496468926553671</v>
      </c>
      <c r="D70" s="277">
        <f>'T4'!D73/'T3'!D73</f>
        <v>22.401169590643274</v>
      </c>
      <c r="E70" s="277">
        <f>'T4'!E73/'T3'!E73</f>
        <v>18.285714285714285</v>
      </c>
      <c r="F70" s="277">
        <f>'T4'!F73/'T3'!F73</f>
        <v>13.977064220183486</v>
      </c>
      <c r="G70" s="277">
        <f>'T4'!G73/'T3'!G73</f>
        <v>12.822222222222223</v>
      </c>
      <c r="H70" s="277">
        <f>'T4'!H73/'T3'!H73</f>
        <v>10.080645161290322</v>
      </c>
      <c r="I70" s="277">
        <f>'T4'!I73/'T3'!I73</f>
        <v>16.021052631578947</v>
      </c>
      <c r="J70" s="277">
        <f>'T4'!J73/'T3'!J73</f>
        <v>19.482758620689655</v>
      </c>
      <c r="K70" s="277">
        <f>'T4'!K73/'T3'!K73</f>
        <v>9.2878787878787872</v>
      </c>
      <c r="L70" s="277">
        <f>'T4'!L73/'T3'!L73</f>
        <v>10.77570093457944</v>
      </c>
      <c r="M70" s="278">
        <f>'T4'!M73/'T3'!M73</f>
        <v>20.850746268656717</v>
      </c>
      <c r="O70" s="54" t="s">
        <v>14</v>
      </c>
      <c r="P70" s="273">
        <f t="shared" si="28"/>
        <v>5.0963069269841803</v>
      </c>
      <c r="Q70" s="273">
        <f t="shared" si="29"/>
        <v>7.9110276792818688</v>
      </c>
      <c r="R70" s="273">
        <f t="shared" si="30"/>
        <v>-0.91095700416088832</v>
      </c>
      <c r="S70" s="273">
        <f t="shared" si="31"/>
        <v>1.2007135575942911</v>
      </c>
      <c r="T70" s="273">
        <f t="shared" si="32"/>
        <v>4.6854700854700866</v>
      </c>
      <c r="U70" s="273">
        <f t="shared" si="33"/>
        <v>0.94054127938764331</v>
      </c>
      <c r="V70" s="273">
        <f t="shared" si="34"/>
        <v>13.071843543284441</v>
      </c>
      <c r="W70" s="273">
        <f t="shared" si="35"/>
        <v>-5.3615464994775337</v>
      </c>
      <c r="X70" s="273">
        <f t="shared" si="36"/>
        <v>4.3261562998405108</v>
      </c>
      <c r="Y70" s="273">
        <f t="shared" si="37"/>
        <v>1.6403574595811445</v>
      </c>
      <c r="Z70" s="273">
        <f t="shared" si="38"/>
        <v>5.4851912313432827</v>
      </c>
      <c r="AB70" s="54" t="s">
        <v>14</v>
      </c>
      <c r="AC70" s="48">
        <f t="shared" si="27"/>
        <v>0.26139640702030642</v>
      </c>
      <c r="AD70" s="49">
        <f t="shared" si="27"/>
        <v>0.35315243908452976</v>
      </c>
      <c r="AE70" s="49">
        <f t="shared" si="27"/>
        <v>-4.981796116504858E-2</v>
      </c>
      <c r="AF70" s="49">
        <f t="shared" si="27"/>
        <v>8.5905991321153743E-2</v>
      </c>
      <c r="AG70" s="49">
        <f t="shared" si="27"/>
        <v>0.36541794427409685</v>
      </c>
      <c r="AH70" s="49">
        <f t="shared" si="27"/>
        <v>9.3301694915254224E-2</v>
      </c>
      <c r="AI70" s="49">
        <f t="shared" si="27"/>
        <v>0.81591664691985677</v>
      </c>
      <c r="AJ70" s="49">
        <f t="shared" si="27"/>
        <v>-0.27519442209707695</v>
      </c>
      <c r="AK70" s="49">
        <f t="shared" si="27"/>
        <v>0.4657851807332361</v>
      </c>
      <c r="AL70" s="49">
        <f t="shared" si="27"/>
        <v>0.15222744854742623</v>
      </c>
      <c r="AM70" s="50">
        <f t="shared" si="27"/>
        <v>0.2630693002863278</v>
      </c>
    </row>
    <row r="71" spans="2:39">
      <c r="B71" s="54" t="s">
        <v>15</v>
      </c>
      <c r="C71" s="276">
        <f>'T4'!C74/'T3'!C74</f>
        <v>14.957413249211356</v>
      </c>
      <c r="D71" s="277">
        <f>'T4'!D74/'T3'!D74</f>
        <v>22.901060070671377</v>
      </c>
      <c r="E71" s="277">
        <f>'T4'!E74/'T3'!E74</f>
        <v>8.4358974358974361</v>
      </c>
      <c r="F71" s="277">
        <f>'T4'!F74/'T3'!F74</f>
        <v>6.333333333333333</v>
      </c>
      <c r="G71" s="277">
        <f>'T4'!G74/'T3'!G74</f>
        <v>8.6086956521739122</v>
      </c>
      <c r="H71" s="277">
        <f>'T4'!H74/'T3'!H74</f>
        <v>8.4761904761904763</v>
      </c>
      <c r="I71" s="277">
        <f>'T4'!I74/'T3'!I74</f>
        <v>7.6097560975609753</v>
      </c>
      <c r="J71" s="277">
        <f>'T4'!J74/'T3'!J74</f>
        <v>8.75</v>
      </c>
      <c r="K71" s="277">
        <f>'T4'!K74/'T3'!K74</f>
        <v>16.476190476190474</v>
      </c>
      <c r="L71" s="277">
        <f>'T4'!L74/'T3'!L74</f>
        <v>8.1578947368421044</v>
      </c>
      <c r="M71" s="278">
        <f>'T4'!M74/'T3'!M74</f>
        <v>8.0500000000000007</v>
      </c>
      <c r="O71" s="54" t="s">
        <v>15</v>
      </c>
      <c r="P71" s="273">
        <f t="shared" si="28"/>
        <v>6.4742637694221834</v>
      </c>
      <c r="Q71" s="273">
        <f t="shared" si="29"/>
        <v>11.543384373773065</v>
      </c>
      <c r="R71" s="273">
        <f t="shared" si="30"/>
        <v>6.4849658734550815</v>
      </c>
      <c r="S71" s="273">
        <f t="shared" si="31"/>
        <v>4.2634408602150549</v>
      </c>
      <c r="T71" s="273">
        <f t="shared" si="32"/>
        <v>1.4225543478260878</v>
      </c>
      <c r="U71" s="273">
        <f t="shared" si="33"/>
        <v>-0.21267696267696223</v>
      </c>
      <c r="V71" s="273">
        <f t="shared" si="34"/>
        <v>4.3479903813122647</v>
      </c>
      <c r="W71" s="273">
        <f t="shared" si="35"/>
        <v>0.69999999999999929</v>
      </c>
      <c r="X71" s="273">
        <f t="shared" si="36"/>
        <v>-4.4377289377289362</v>
      </c>
      <c r="Y71" s="273">
        <f t="shared" si="37"/>
        <v>7.0087719298245617</v>
      </c>
      <c r="Z71" s="273">
        <f t="shared" si="38"/>
        <v>7.0333333333333332</v>
      </c>
      <c r="AB71" s="54" t="s">
        <v>15</v>
      </c>
      <c r="AC71" s="48">
        <f t="shared" si="27"/>
        <v>0.43284648632433453</v>
      </c>
      <c r="AD71" s="49">
        <f t="shared" si="27"/>
        <v>0.50405458691217064</v>
      </c>
      <c r="AE71" s="49">
        <f t="shared" si="27"/>
        <v>0.76873455642780597</v>
      </c>
      <c r="AF71" s="49">
        <f t="shared" si="27"/>
        <v>0.673174872665535</v>
      </c>
      <c r="AG71" s="49">
        <f t="shared" si="27"/>
        <v>0.16524621212121224</v>
      </c>
      <c r="AH71" s="49">
        <f t="shared" si="27"/>
        <v>-2.5091102338293297E-2</v>
      </c>
      <c r="AI71" s="49">
        <f t="shared" si="27"/>
        <v>0.57137053087757328</v>
      </c>
      <c r="AJ71" s="49">
        <f t="shared" si="27"/>
        <v>7.9999999999999918E-2</v>
      </c>
      <c r="AK71" s="49">
        <f t="shared" si="27"/>
        <v>-0.26934192974655397</v>
      </c>
      <c r="AL71" s="49">
        <f t="shared" si="27"/>
        <v>0.85913978494623666</v>
      </c>
      <c r="AM71" s="50">
        <f t="shared" si="27"/>
        <v>0.8737060041407867</v>
      </c>
    </row>
    <row r="72" spans="2:39">
      <c r="B72" s="54" t="s">
        <v>16</v>
      </c>
      <c r="C72" s="276">
        <f>'T4'!C75/'T3'!C75</f>
        <v>6.103891926664522</v>
      </c>
      <c r="D72" s="277">
        <f>'T4'!D75/'T3'!D75</f>
        <v>7.0910447761194026</v>
      </c>
      <c r="E72" s="277">
        <f>'T4'!E75/'T3'!E75</f>
        <v>5.9239766081871341</v>
      </c>
      <c r="F72" s="277">
        <f>'T4'!F75/'T3'!F75</f>
        <v>3.6877323420074348</v>
      </c>
      <c r="G72" s="277">
        <f>'T4'!G75/'T3'!G75</f>
        <v>6.1337209302325579</v>
      </c>
      <c r="H72" s="277">
        <f>'T4'!H75/'T3'!H75</f>
        <v>10.766666666666667</v>
      </c>
      <c r="I72" s="277">
        <f>'T4'!I75/'T3'!I75</f>
        <v>4.3880597014925371</v>
      </c>
      <c r="J72" s="277">
        <f>'T4'!J75/'T3'!J75</f>
        <v>3.9861111111111112</v>
      </c>
      <c r="K72" s="277">
        <f>'T4'!K75/'T3'!K75</f>
        <v>3.6818181818181817</v>
      </c>
      <c r="L72" s="277">
        <f>'T4'!L75/'T3'!L75</f>
        <v>3.6730769230769229</v>
      </c>
      <c r="M72" s="278">
        <f>'T4'!M75/'T3'!M75</f>
        <v>3.9056603773584904</v>
      </c>
      <c r="O72" s="54" t="s">
        <v>16</v>
      </c>
      <c r="P72" s="273">
        <f t="shared" si="28"/>
        <v>-0.25256349252093813</v>
      </c>
      <c r="Q72" s="273">
        <f t="shared" si="29"/>
        <v>-0.53355072377998969</v>
      </c>
      <c r="R72" s="273">
        <f t="shared" si="30"/>
        <v>-0.64397660818713387</v>
      </c>
      <c r="S72" s="273">
        <f t="shared" si="31"/>
        <v>1.8692296833090212</v>
      </c>
      <c r="T72" s="273">
        <f t="shared" si="32"/>
        <v>-1.0486145472538348</v>
      </c>
      <c r="U72" s="273">
        <f t="shared" si="33"/>
        <v>-2.3956989247311835</v>
      </c>
      <c r="V72" s="273">
        <f t="shared" si="34"/>
        <v>0.60324464633354946</v>
      </c>
      <c r="W72" s="273">
        <f t="shared" si="35"/>
        <v>-0.5875097125097124</v>
      </c>
      <c r="X72" s="273">
        <f t="shared" si="36"/>
        <v>0.53246753246753276</v>
      </c>
      <c r="Y72" s="273">
        <f t="shared" si="37"/>
        <v>0.14190105049135893</v>
      </c>
      <c r="Z72" s="273">
        <f t="shared" si="38"/>
        <v>0.16751035434882677</v>
      </c>
      <c r="AB72" s="54" t="s">
        <v>16</v>
      </c>
      <c r="AC72" s="48">
        <f t="shared" si="27"/>
        <v>-4.1377451559656254E-2</v>
      </c>
      <c r="AD72" s="49">
        <f t="shared" si="27"/>
        <v>-7.5242893060954136E-2</v>
      </c>
      <c r="AE72" s="49">
        <f t="shared" si="27"/>
        <v>-0.10870681145113514</v>
      </c>
      <c r="AF72" s="49">
        <f t="shared" si="27"/>
        <v>0.50687780726827292</v>
      </c>
      <c r="AG72" s="49">
        <f t="shared" si="27"/>
        <v>-0.17095895936271052</v>
      </c>
      <c r="AH72" s="49">
        <f t="shared" si="27"/>
        <v>-0.22251073604314398</v>
      </c>
      <c r="AI72" s="49">
        <f t="shared" si="27"/>
        <v>0.1374741200828157</v>
      </c>
      <c r="AJ72" s="49">
        <f t="shared" si="27"/>
        <v>-0.14738919616968393</v>
      </c>
      <c r="AK72" s="49">
        <f t="shared" si="27"/>
        <v>0.14462081128747803</v>
      </c>
      <c r="AL72" s="49">
        <f t="shared" si="27"/>
        <v>3.8632746730631752E-2</v>
      </c>
      <c r="AM72" s="50">
        <f t="shared" si="27"/>
        <v>4.2889124543419414E-2</v>
      </c>
    </row>
    <row r="73" spans="2:39">
      <c r="B73" s="54" t="s">
        <v>17</v>
      </c>
      <c r="C73" s="276">
        <f>'T4'!C76/'T3'!C76</f>
        <v>12.508960573476703</v>
      </c>
      <c r="D73" s="277">
        <f>'T4'!D76/'T3'!D76</f>
        <v>15.773972602739725</v>
      </c>
      <c r="E73" s="277">
        <f>'T4'!E76/'T3'!E76</f>
        <v>21.216867469879517</v>
      </c>
      <c r="F73" s="277">
        <f>'T4'!F76/'T3'!F76</f>
        <v>11.428571428571429</v>
      </c>
      <c r="G73" s="277">
        <f>'T4'!G76/'T3'!G76</f>
        <v>14.461538461538462</v>
      </c>
      <c r="H73" s="277">
        <f>'T4'!H76/'T3'!H76</f>
        <v>5.666666666666667</v>
      </c>
      <c r="I73" s="277">
        <f>'T4'!I76/'T3'!I76</f>
        <v>5.4</v>
      </c>
      <c r="J73" s="277">
        <f>'T4'!J76/'T3'!J76</f>
        <v>6.8421052631578947</v>
      </c>
      <c r="K73" s="277">
        <f>'T4'!K76/'T3'!K76</f>
        <v>6.9189189189189193</v>
      </c>
      <c r="L73" s="277">
        <f>'T4'!L76/'T3'!L76</f>
        <v>5.8695652173913047</v>
      </c>
      <c r="M73" s="278">
        <f>'T4'!M76/'T3'!M76</f>
        <v>9.3454545454545457</v>
      </c>
      <c r="O73" s="54" t="s">
        <v>17</v>
      </c>
      <c r="P73" s="273">
        <f t="shared" si="28"/>
        <v>3.0119696590814371</v>
      </c>
      <c r="Q73" s="273">
        <f t="shared" si="29"/>
        <v>0.64420921544209264</v>
      </c>
      <c r="R73" s="273">
        <f t="shared" si="30"/>
        <v>-1.832252085264134</v>
      </c>
      <c r="S73" s="273">
        <f t="shared" si="31"/>
        <v>1.8704939919893189</v>
      </c>
      <c r="T73" s="273">
        <f t="shared" si="32"/>
        <v>1.7091932457786125</v>
      </c>
      <c r="U73" s="273">
        <f t="shared" si="33"/>
        <v>14.43010752688172</v>
      </c>
      <c r="V73" s="273">
        <f t="shared" si="34"/>
        <v>2.9333333333333336</v>
      </c>
      <c r="W73" s="273">
        <f t="shared" si="35"/>
        <v>7.4561403508772273E-2</v>
      </c>
      <c r="X73" s="273">
        <f t="shared" si="36"/>
        <v>4.8615688859591302</v>
      </c>
      <c r="Y73" s="273">
        <f t="shared" si="37"/>
        <v>3.7018633540372665</v>
      </c>
      <c r="Z73" s="273">
        <f t="shared" si="38"/>
        <v>12.84809384164223</v>
      </c>
      <c r="AB73" s="54" t="s">
        <v>17</v>
      </c>
      <c r="AC73" s="48">
        <f t="shared" si="27"/>
        <v>0.24078496701539281</v>
      </c>
      <c r="AD73" s="49">
        <f t="shared" si="27"/>
        <v>4.0840011052777042E-2</v>
      </c>
      <c r="AE73" s="49">
        <f t="shared" si="27"/>
        <v>-8.6358275455379399E-2</v>
      </c>
      <c r="AF73" s="49">
        <f t="shared" si="27"/>
        <v>0.16366822429906538</v>
      </c>
      <c r="AG73" s="49">
        <f t="shared" si="27"/>
        <v>0.11818889465490405</v>
      </c>
      <c r="AH73" s="49">
        <f t="shared" si="27"/>
        <v>2.5464895635673623</v>
      </c>
      <c r="AI73" s="49">
        <f t="shared" si="27"/>
        <v>0.54320987654320985</v>
      </c>
      <c r="AJ73" s="49">
        <f t="shared" si="27"/>
        <v>1.0897435897435947E-2</v>
      </c>
      <c r="AK73" s="49">
        <f t="shared" si="27"/>
        <v>0.70264862804878048</v>
      </c>
      <c r="AL73" s="49">
        <f t="shared" si="27"/>
        <v>0.63068783068783052</v>
      </c>
      <c r="AM73" s="50">
        <f t="shared" si="27"/>
        <v>1.3747960336387599</v>
      </c>
    </row>
    <row r="74" spans="2:39">
      <c r="B74" s="54" t="s">
        <v>18</v>
      </c>
      <c r="C74" s="276">
        <f>'T4'!C77/'T3'!C77</f>
        <v>19.467937608318891</v>
      </c>
      <c r="D74" s="277">
        <f>'T4'!D77/'T3'!D77</f>
        <v>25.805225653206652</v>
      </c>
      <c r="E74" s="277">
        <f>'T4'!E77/'T3'!E77</f>
        <v>16.754807692307693</v>
      </c>
      <c r="F74" s="277">
        <f>'T4'!F77/'T3'!F77</f>
        <v>8.5463917525773194</v>
      </c>
      <c r="G74" s="277">
        <f>'T4'!G77/'T3'!G77</f>
        <v>5.6785714285714288</v>
      </c>
      <c r="H74" s="277">
        <f>'T4'!H77/'T3'!H77</f>
        <v>6.666666666666667</v>
      </c>
      <c r="I74" s="277">
        <f>'T4'!I77/'T3'!I77</f>
        <v>73.599999999999994</v>
      </c>
      <c r="J74" s="277">
        <f>'T4'!J77/'T3'!J77</f>
        <v>14.868421052631579</v>
      </c>
      <c r="K74" s="277">
        <f>'T4'!K77/'T3'!K77</f>
        <v>11.330097087378642</v>
      </c>
      <c r="L74" s="277">
        <f>'T4'!L77/'T3'!L77</f>
        <v>11.628571428571428</v>
      </c>
      <c r="M74" s="278">
        <f>'T4'!M77/'T3'!M77</f>
        <v>9.5614035087719298</v>
      </c>
      <c r="O74" s="54" t="s">
        <v>18</v>
      </c>
      <c r="P74" s="273">
        <f t="shared" si="28"/>
        <v>0.37332113293985003</v>
      </c>
      <c r="Q74" s="273">
        <f t="shared" si="29"/>
        <v>2.2196612246214045</v>
      </c>
      <c r="R74" s="273">
        <f t="shared" si="30"/>
        <v>0.50754972214097549</v>
      </c>
      <c r="S74" s="273">
        <f t="shared" si="31"/>
        <v>2.3890921183904226</v>
      </c>
      <c r="T74" s="273">
        <f t="shared" si="32"/>
        <v>2.6714285714285708</v>
      </c>
      <c r="U74" s="273">
        <f t="shared" si="33"/>
        <v>1.4018264840182644</v>
      </c>
      <c r="V74" s="273">
        <f t="shared" si="34"/>
        <v>-0.555223880597012</v>
      </c>
      <c r="W74" s="273">
        <f t="shared" si="35"/>
        <v>-2.6331269349845208</v>
      </c>
      <c r="X74" s="273">
        <f t="shared" si="36"/>
        <v>-1.5300970873786408</v>
      </c>
      <c r="Y74" s="273">
        <f t="shared" si="37"/>
        <v>-0.88684957426679212</v>
      </c>
      <c r="Z74" s="273">
        <f t="shared" si="38"/>
        <v>-0.83521303258145352</v>
      </c>
      <c r="AB74" s="54" t="s">
        <v>18</v>
      </c>
      <c r="AC74" s="48">
        <f t="shared" si="27"/>
        <v>1.917620348137572E-2</v>
      </c>
      <c r="AD74" s="49">
        <f t="shared" si="27"/>
        <v>8.6015958722902366E-2</v>
      </c>
      <c r="AE74" s="49">
        <f t="shared" si="27"/>
        <v>3.0292781120609152E-2</v>
      </c>
      <c r="AF74" s="49">
        <f t="shared" si="27"/>
        <v>0.27954395112650299</v>
      </c>
      <c r="AG74" s="49">
        <f t="shared" si="27"/>
        <v>0.47044025157232694</v>
      </c>
      <c r="AH74" s="49">
        <f t="shared" si="27"/>
        <v>0.21027397260273964</v>
      </c>
      <c r="AI74" s="49">
        <f t="shared" si="27"/>
        <v>-7.5438027255028814E-3</v>
      </c>
      <c r="AJ74" s="49">
        <f t="shared" si="27"/>
        <v>-0.17709526288391467</v>
      </c>
      <c r="AK74" s="49">
        <f t="shared" si="27"/>
        <v>-0.13504712939160241</v>
      </c>
      <c r="AL74" s="49">
        <f t="shared" si="27"/>
        <v>-7.6264705403778194E-2</v>
      </c>
      <c r="AM74" s="50">
        <f t="shared" si="27"/>
        <v>-8.7352555701179543E-2</v>
      </c>
    </row>
    <row r="75" spans="2:39">
      <c r="B75" s="54" t="s">
        <v>19</v>
      </c>
      <c r="C75" s="276">
        <f>'T4'!C78/'T3'!C78</f>
        <v>15.45075421472937</v>
      </c>
      <c r="D75" s="277">
        <f>'T4'!D78/'T3'!D78</f>
        <v>14.241610738255034</v>
      </c>
      <c r="E75" s="277">
        <f>'T4'!E78/'T3'!E78</f>
        <v>58.160714285714285</v>
      </c>
      <c r="F75" s="277">
        <f>'T4'!F78/'T3'!F78</f>
        <v>4.976</v>
      </c>
      <c r="G75" s="277">
        <f>'T4'!G78/'T3'!G78</f>
        <v>5.7272727272727275</v>
      </c>
      <c r="H75" s="277">
        <f>'T4'!H78/'T3'!H78</f>
        <v>14.728571428571428</v>
      </c>
      <c r="I75" s="277">
        <f>'T4'!I78/'T3'!I78</f>
        <v>10</v>
      </c>
      <c r="J75" s="277">
        <f>'T4'!J78/'T3'!J78</f>
        <v>16.772727272727273</v>
      </c>
      <c r="K75" s="277">
        <f>'T4'!K78/'T3'!K78</f>
        <v>16.588235294117649</v>
      </c>
      <c r="L75" s="277">
        <f>'T4'!L78/'T3'!L78</f>
        <v>9.6818181818181817</v>
      </c>
      <c r="M75" s="278">
        <f>'T4'!M78/'T3'!M78</f>
        <v>16.518987341772153</v>
      </c>
      <c r="O75" s="54" t="s">
        <v>19</v>
      </c>
      <c r="P75" s="273">
        <f t="shared" si="28"/>
        <v>1.8721101068786705</v>
      </c>
      <c r="Q75" s="273">
        <f t="shared" si="29"/>
        <v>-2.5928302504501559</v>
      </c>
      <c r="R75" s="273">
        <f t="shared" si="30"/>
        <v>48.683730158730164</v>
      </c>
      <c r="S75" s="273">
        <f t="shared" si="31"/>
        <v>1.8118787878787881</v>
      </c>
      <c r="T75" s="273">
        <f t="shared" si="32"/>
        <v>5.5727272727272732</v>
      </c>
      <c r="U75" s="273">
        <f t="shared" si="33"/>
        <v>-0.6939693524468602</v>
      </c>
      <c r="V75" s="273">
        <f t="shared" si="34"/>
        <v>-2.6904761904761907</v>
      </c>
      <c r="W75" s="273">
        <f t="shared" si="35"/>
        <v>-10.772727272727273</v>
      </c>
      <c r="X75" s="273">
        <f t="shared" si="36"/>
        <v>-3.5882352941176485</v>
      </c>
      <c r="Y75" s="273">
        <f t="shared" si="37"/>
        <v>-3.3133971291866029</v>
      </c>
      <c r="Z75" s="273">
        <f t="shared" si="38"/>
        <v>5.0037399309551205</v>
      </c>
      <c r="AB75" s="54" t="s">
        <v>19</v>
      </c>
      <c r="AC75" s="48">
        <f t="shared" si="27"/>
        <v>0.12116626029129166</v>
      </c>
      <c r="AD75" s="49">
        <f t="shared" si="27"/>
        <v>-0.1820601825245397</v>
      </c>
      <c r="AE75" s="49">
        <f t="shared" si="27"/>
        <v>0.83705523146726724</v>
      </c>
      <c r="AF75" s="49">
        <f t="shared" si="27"/>
        <v>0.36412355061872753</v>
      </c>
      <c r="AG75" s="49">
        <f t="shared" si="27"/>
        <v>0.97301587301587311</v>
      </c>
      <c r="AH75" s="49">
        <f t="shared" si="27"/>
        <v>-4.7117220825684016E-2</v>
      </c>
      <c r="AI75" s="49">
        <f t="shared" si="27"/>
        <v>-0.26904761904761909</v>
      </c>
      <c r="AJ75" s="49">
        <f t="shared" si="27"/>
        <v>-0.64227642276422769</v>
      </c>
      <c r="AK75" s="49">
        <f t="shared" si="27"/>
        <v>-0.21631205673758871</v>
      </c>
      <c r="AL75" s="49">
        <f t="shared" si="27"/>
        <v>-0.34222881146528294</v>
      </c>
      <c r="AM75" s="50">
        <f t="shared" si="27"/>
        <v>0.30290839428770461</v>
      </c>
    </row>
    <row r="76" spans="2:39">
      <c r="B76" s="109" t="s">
        <v>20</v>
      </c>
      <c r="C76" s="319">
        <f>'T4'!C79/'T3'!C79</f>
        <v>71.705882352941174</v>
      </c>
      <c r="D76" s="320">
        <f>'T4'!D79/'T3'!D79</f>
        <v>64.714285714285708</v>
      </c>
      <c r="E76" s="320">
        <f>'T4'!E79/'T3'!E79</f>
        <v>505.25</v>
      </c>
      <c r="F76" s="321">
        <f>'T4'!F79/'T3'!F79</f>
        <v>1</v>
      </c>
      <c r="G76" s="321" t="s">
        <v>120</v>
      </c>
      <c r="H76" s="320">
        <f>'T4'!H79/'T3'!H79</f>
        <v>9.8125</v>
      </c>
      <c r="I76" s="320">
        <f>'T4'!I79/'T3'!I79</f>
        <v>5.333333333333333</v>
      </c>
      <c r="J76" s="321">
        <f>'T4'!J79/'T3'!J79</f>
        <v>21</v>
      </c>
      <c r="K76" s="321">
        <f>'T4'!K79/'T3'!K79</f>
        <v>35</v>
      </c>
      <c r="L76" s="321" t="s">
        <v>120</v>
      </c>
      <c r="M76" s="322" t="s">
        <v>120</v>
      </c>
      <c r="O76" s="109" t="s">
        <v>20</v>
      </c>
      <c r="P76" s="273">
        <f t="shared" si="28"/>
        <v>28.207161125319701</v>
      </c>
      <c r="Q76" s="273">
        <f t="shared" si="29"/>
        <v>54.705069124423972</v>
      </c>
      <c r="R76" s="273">
        <f t="shared" si="30"/>
        <v>-147.25</v>
      </c>
      <c r="S76" s="273">
        <f t="shared" si="31"/>
        <v>5</v>
      </c>
      <c r="T76" s="302" t="s">
        <v>120</v>
      </c>
      <c r="U76" s="273">
        <f t="shared" si="33"/>
        <v>6.7430555555555571</v>
      </c>
      <c r="V76" s="273">
        <f t="shared" si="34"/>
        <v>6.666666666666667</v>
      </c>
      <c r="W76" s="302" t="s">
        <v>120</v>
      </c>
      <c r="X76" s="273">
        <f t="shared" si="36"/>
        <v>-28</v>
      </c>
      <c r="Y76" s="302" t="s">
        <v>120</v>
      </c>
      <c r="Z76" s="302" t="s">
        <v>120</v>
      </c>
      <c r="AB76" s="109" t="s">
        <v>20</v>
      </c>
      <c r="AC76" s="72">
        <f t="shared" si="27"/>
        <v>0.39337304276491791</v>
      </c>
      <c r="AD76" s="73">
        <f t="shared" si="27"/>
        <v>0.84533219397564641</v>
      </c>
      <c r="AE76" s="73">
        <f t="shared" si="27"/>
        <v>-0.29143988124690745</v>
      </c>
      <c r="AF76" s="73">
        <f t="shared" si="27"/>
        <v>5</v>
      </c>
      <c r="AG76" s="131" t="s">
        <v>120</v>
      </c>
      <c r="AH76" s="73">
        <f t="shared" si="27"/>
        <v>0.68719037508846437</v>
      </c>
      <c r="AI76" s="73">
        <f t="shared" si="27"/>
        <v>1.2500000000000002</v>
      </c>
      <c r="AJ76" s="131" t="s">
        <v>120</v>
      </c>
      <c r="AK76" s="73">
        <f t="shared" si="27"/>
        <v>-0.8</v>
      </c>
      <c r="AL76" s="131" t="s">
        <v>120</v>
      </c>
      <c r="AM76" s="132" t="s">
        <v>120</v>
      </c>
    </row>
    <row r="77" spans="2:39">
      <c r="B77" s="264" t="s">
        <v>56</v>
      </c>
      <c r="C77" s="323">
        <f>'T4'!C80/'T3'!C80</f>
        <v>19.693475039599406</v>
      </c>
      <c r="D77" s="324">
        <f>'T4'!D80/'T3'!D80</f>
        <v>25.79411060569787</v>
      </c>
      <c r="E77" s="324">
        <f>'T4'!E80/'T3'!E80</f>
        <v>19.266933867735471</v>
      </c>
      <c r="F77" s="324">
        <f>'T4'!F80/'T3'!F80</f>
        <v>10.21363392377885</v>
      </c>
      <c r="G77" s="324">
        <f>'T4'!G80/'T3'!G80</f>
        <v>10.034387895460798</v>
      </c>
      <c r="H77" s="324">
        <f>'T4'!H80/'T3'!H80</f>
        <v>14.108732394366196</v>
      </c>
      <c r="I77" s="324">
        <f>'T4'!I80/'T3'!I80</f>
        <v>26.102496714848883</v>
      </c>
      <c r="J77" s="324">
        <f>'T4'!J80/'T3'!J80</f>
        <v>17.605652759084791</v>
      </c>
      <c r="K77" s="324">
        <f>'T4'!K80/'T3'!K80</f>
        <v>12.792553191489361</v>
      </c>
      <c r="L77" s="324">
        <f>'T4'!L80/'T3'!L80</f>
        <v>13.149266609145815</v>
      </c>
      <c r="M77" s="325">
        <f>'T4'!M80/'T3'!M80</f>
        <v>13.476645435244162</v>
      </c>
      <c r="O77" s="264" t="s">
        <v>56</v>
      </c>
      <c r="P77" s="299">
        <f t="shared" si="26"/>
        <v>1.6491305492738881</v>
      </c>
      <c r="Q77" s="300">
        <f t="shared" si="26"/>
        <v>2.9044549895277605</v>
      </c>
      <c r="R77" s="300">
        <f t="shared" si="26"/>
        <v>1.7697487478945142</v>
      </c>
      <c r="S77" s="300">
        <f t="shared" si="26"/>
        <v>2.6727197401088194</v>
      </c>
      <c r="T77" s="300">
        <f t="shared" si="26"/>
        <v>0.70693349311702924</v>
      </c>
      <c r="U77" s="419">
        <f t="shared" si="26"/>
        <v>-3.027047097719592</v>
      </c>
      <c r="V77" s="300">
        <f t="shared" si="26"/>
        <v>3.9507678899621155</v>
      </c>
      <c r="W77" s="419">
        <f t="shared" si="26"/>
        <v>2.8146370959876741</v>
      </c>
      <c r="X77" s="419">
        <f t="shared" si="26"/>
        <v>-0.7456781914893611</v>
      </c>
      <c r="Y77" s="419">
        <f t="shared" si="26"/>
        <v>-0.91313467511283264</v>
      </c>
      <c r="Z77" s="301">
        <f t="shared" si="26"/>
        <v>3.04976001620388</v>
      </c>
      <c r="AB77" s="264" t="s">
        <v>56</v>
      </c>
      <c r="AC77" s="420">
        <f t="shared" si="27"/>
        <v>8.3739946655317865E-2</v>
      </c>
      <c r="AD77" s="420">
        <f t="shared" si="27"/>
        <v>0.11260147845090546</v>
      </c>
      <c r="AE77" s="420">
        <f t="shared" si="27"/>
        <v>9.1854197457860512E-2</v>
      </c>
      <c r="AF77" s="420">
        <f t="shared" si="27"/>
        <v>0.261681567995729</v>
      </c>
      <c r="AG77" s="420">
        <f t="shared" si="27"/>
        <v>7.0451082864438699E-2</v>
      </c>
      <c r="AH77" s="420">
        <f t="shared" si="27"/>
        <v>-0.21455131567512983</v>
      </c>
      <c r="AI77" s="420">
        <f t="shared" si="27"/>
        <v>0.15135593859550794</v>
      </c>
      <c r="AJ77" s="420">
        <f t="shared" si="27"/>
        <v>0.15987121491620226</v>
      </c>
      <c r="AK77" s="420">
        <f t="shared" si="27"/>
        <v>-5.8290020790020748E-2</v>
      </c>
      <c r="AL77" s="420">
        <f t="shared" si="27"/>
        <v>-6.9443772208384061E-2</v>
      </c>
      <c r="AM77" s="420">
        <f t="shared" si="27"/>
        <v>0.22629964043040998</v>
      </c>
    </row>
    <row r="79" spans="2:39" s="1" customFormat="1" ht="12.75">
      <c r="B79" s="270" t="s">
        <v>53</v>
      </c>
      <c r="M79" s="424" t="s">
        <v>324</v>
      </c>
      <c r="O79" s="270" t="s">
        <v>53</v>
      </c>
      <c r="Z79" s="424" t="s">
        <v>324</v>
      </c>
      <c r="AB79" s="270" t="s">
        <v>53</v>
      </c>
      <c r="AM79" s="424" t="s">
        <v>324</v>
      </c>
    </row>
    <row r="80" spans="2:39" s="1" customFormat="1" ht="12.75">
      <c r="B80" s="270" t="s">
        <v>54</v>
      </c>
      <c r="M80" s="424"/>
      <c r="O80" s="270" t="s">
        <v>54</v>
      </c>
      <c r="AB80" s="270" t="s">
        <v>54</v>
      </c>
    </row>
    <row r="81" s="1" customFormat="1" ht="12.75"/>
    <row r="84" s="18" customFormat="1"/>
    <row r="108" s="18" customFormat="1"/>
    <row r="136" spans="2:28">
      <c r="H136" s="305"/>
    </row>
    <row r="137" spans="2:28">
      <c r="H137" s="306"/>
    </row>
    <row r="138" spans="2:28">
      <c r="H138" s="307"/>
    </row>
    <row r="139" spans="2:28" s="3" customFormat="1">
      <c r="B139" s="96"/>
      <c r="H139" s="308"/>
      <c r="N139" s="4"/>
      <c r="O139" s="4"/>
      <c r="AA139" s="4"/>
      <c r="AB139" s="4"/>
    </row>
    <row r="140" spans="2:28" s="3" customFormat="1">
      <c r="B140" s="96"/>
      <c r="H140" s="309"/>
      <c r="N140" s="4"/>
      <c r="O140" s="4"/>
      <c r="AA140" s="4"/>
      <c r="AB140" s="4"/>
    </row>
    <row r="141" spans="2:28" s="3" customFormat="1">
      <c r="B141" s="96"/>
      <c r="H141" s="310"/>
      <c r="N141" s="4"/>
      <c r="O141" s="4"/>
      <c r="AA141" s="4"/>
      <c r="AB141" s="4"/>
    </row>
    <row r="142" spans="2:28" s="3" customFormat="1">
      <c r="B142" s="96"/>
      <c r="H142" s="311"/>
      <c r="N142" s="4"/>
      <c r="O142" s="4"/>
      <c r="AA142" s="4"/>
      <c r="AB142" s="4"/>
    </row>
    <row r="143" spans="2:28" s="3" customFormat="1">
      <c r="B143" s="96"/>
      <c r="H143" s="312"/>
      <c r="N143" s="4"/>
      <c r="O143" s="4"/>
      <c r="AA143" s="4"/>
      <c r="AB143" s="4"/>
    </row>
    <row r="144" spans="2:28" s="3" customFormat="1">
      <c r="B144" s="96"/>
      <c r="H144" s="313"/>
      <c r="N144" s="4"/>
      <c r="O144" s="4"/>
      <c r="AA144" s="4"/>
      <c r="AB144" s="4"/>
    </row>
    <row r="145" spans="2:28" s="3" customFormat="1">
      <c r="B145" s="96"/>
      <c r="H145" s="314"/>
      <c r="N145" s="4"/>
      <c r="O145" s="4"/>
      <c r="AA145" s="4"/>
      <c r="AB145" s="4"/>
    </row>
  </sheetData>
  <hyperlinks>
    <hyperlink ref="B1" location="'List of tables'!A1" display="Return to List of tables"/>
    <hyperlink ref="M25" location="'List of tables'!A1" display="Return to List of tables"/>
    <hyperlink ref="Z25" location="'List of tables'!A1" display="Return to List of tables"/>
    <hyperlink ref="AM25" location="'List of tables'!A1" display="Return to List of tables"/>
    <hyperlink ref="AM52" location="'List of tables'!A1" display="Return to List of tables"/>
    <hyperlink ref="Z52" location="'List of tables'!A1" display="Return to List of tables"/>
    <hyperlink ref="M52" location="'List of tables'!A1" display="Return to List of tables"/>
    <hyperlink ref="M79" location="'List of tables'!A1" display="Return to List of tables"/>
    <hyperlink ref="Z79" location="'List of tables'!A1" display="Return to List of tables"/>
    <hyperlink ref="AM79" location="'List of tables'!A1" display="Return to List of tables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80" orientation="landscape" r:id="rId1"/>
  <headerFooter>
    <oddFooter>&amp;L&amp;D&amp;CPage &amp;P of &amp;N&amp;R&amp;F</oddFooter>
  </headerFooter>
  <rowBreaks count="4" manualBreakCount="4">
    <brk id="28" min="1" max="38" man="1"/>
    <brk id="55" min="1" max="38" man="1"/>
    <brk id="82" min="1" max="38" man="1"/>
    <brk id="106" min="1" max="38" man="1"/>
  </rowBreaks>
  <colBreaks count="2" manualBreakCount="2">
    <brk id="14" max="1048575" man="1"/>
    <brk id="2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M145"/>
  <sheetViews>
    <sheetView zoomScale="80" zoomScaleNormal="80" workbookViewId="0">
      <selection activeCell="D14" sqref="D14"/>
    </sheetView>
  </sheetViews>
  <sheetFormatPr defaultColWidth="9.140625" defaultRowHeight="14.25"/>
  <cols>
    <col min="1" max="1" width="3.7109375" style="4" customWidth="1"/>
    <col min="2" max="2" width="38.7109375" style="96" customWidth="1"/>
    <col min="3" max="13" width="11.42578125" style="3" customWidth="1"/>
    <col min="14" max="14" width="2.28515625" style="4" customWidth="1"/>
    <col min="15" max="15" width="38.7109375" style="4" customWidth="1"/>
    <col min="16" max="26" width="11.42578125" style="3" customWidth="1"/>
    <col min="27" max="27" width="2.28515625" style="4" customWidth="1"/>
    <col min="28" max="28" width="40" style="4" customWidth="1"/>
    <col min="29" max="39" width="11.42578125" style="3" customWidth="1"/>
    <col min="40" max="16384" width="9.140625" style="4"/>
  </cols>
  <sheetData>
    <row r="1" spans="2:39">
      <c r="B1" s="417" t="s">
        <v>324</v>
      </c>
    </row>
    <row r="2" spans="2:39" ht="15">
      <c r="B2" s="2" t="s">
        <v>228</v>
      </c>
      <c r="O2" s="2" t="s">
        <v>233</v>
      </c>
      <c r="AB2" s="2" t="s">
        <v>234</v>
      </c>
    </row>
    <row r="3" spans="2:39" s="18" customFormat="1" ht="57">
      <c r="B3" s="6" t="s">
        <v>92</v>
      </c>
      <c r="C3" s="7" t="s">
        <v>38</v>
      </c>
      <c r="D3" s="8" t="s">
        <v>45</v>
      </c>
      <c r="E3" s="9" t="s">
        <v>46</v>
      </c>
      <c r="F3" s="10" t="s">
        <v>47</v>
      </c>
      <c r="G3" s="11" t="s">
        <v>39</v>
      </c>
      <c r="H3" s="12" t="s">
        <v>48</v>
      </c>
      <c r="I3" s="13" t="s">
        <v>40</v>
      </c>
      <c r="J3" s="14" t="s">
        <v>41</v>
      </c>
      <c r="K3" s="15" t="s">
        <v>49</v>
      </c>
      <c r="L3" s="16" t="s">
        <v>42</v>
      </c>
      <c r="M3" s="17" t="s">
        <v>43</v>
      </c>
      <c r="O3" s="6" t="s">
        <v>92</v>
      </c>
      <c r="P3" s="19" t="s">
        <v>38</v>
      </c>
      <c r="Q3" s="20" t="s">
        <v>45</v>
      </c>
      <c r="R3" s="21" t="s">
        <v>46</v>
      </c>
      <c r="S3" s="22" t="s">
        <v>47</v>
      </c>
      <c r="T3" s="23" t="s">
        <v>39</v>
      </c>
      <c r="U3" s="24" t="s">
        <v>48</v>
      </c>
      <c r="V3" s="25" t="s">
        <v>40</v>
      </c>
      <c r="W3" s="26" t="s">
        <v>41</v>
      </c>
      <c r="X3" s="27" t="s">
        <v>49</v>
      </c>
      <c r="Y3" s="28" t="s">
        <v>42</v>
      </c>
      <c r="Z3" s="29" t="s">
        <v>43</v>
      </c>
      <c r="AB3" s="6" t="s">
        <v>92</v>
      </c>
      <c r="AC3" s="30" t="s">
        <v>38</v>
      </c>
      <c r="AD3" s="20" t="s">
        <v>45</v>
      </c>
      <c r="AE3" s="21" t="s">
        <v>46</v>
      </c>
      <c r="AF3" s="22" t="s">
        <v>47</v>
      </c>
      <c r="AG3" s="23" t="s">
        <v>39</v>
      </c>
      <c r="AH3" s="24" t="s">
        <v>48</v>
      </c>
      <c r="AI3" s="25" t="s">
        <v>40</v>
      </c>
      <c r="AJ3" s="26" t="s">
        <v>41</v>
      </c>
      <c r="AK3" s="27" t="s">
        <v>49</v>
      </c>
      <c r="AL3" s="28" t="s">
        <v>42</v>
      </c>
      <c r="AM3" s="29" t="s">
        <v>43</v>
      </c>
    </row>
    <row r="4" spans="2:39">
      <c r="B4" s="31" t="s">
        <v>2</v>
      </c>
      <c r="C4" s="32">
        <f>'T5'!C4/'T3'!C4</f>
        <v>2130.7318330870012</v>
      </c>
      <c r="D4" s="33">
        <f>'T5'!D4/'T3'!D4</f>
        <v>1623.629042074278</v>
      </c>
      <c r="E4" s="33">
        <f>'T5'!E4/'T3'!E4</f>
        <v>4767.1514263154877</v>
      </c>
      <c r="F4" s="33">
        <f>'T5'!F4/'T3'!F4</f>
        <v>3516.5979150091421</v>
      </c>
      <c r="G4" s="33">
        <f>'T5'!G4/'T3'!G4</f>
        <v>1947.0011677956338</v>
      </c>
      <c r="H4" s="33">
        <f>'T5'!H4/'T3'!H4</f>
        <v>1767.9583169071427</v>
      </c>
      <c r="I4" s="33">
        <f>'T5'!I4/'T3'!I4</f>
        <v>1170.2730215813679</v>
      </c>
      <c r="J4" s="33">
        <f>'T5'!J4/'T3'!J4</f>
        <v>1965.1634369572801</v>
      </c>
      <c r="K4" s="33">
        <f>'T5'!K4/'T3'!K4</f>
        <v>1671.1141015168189</v>
      </c>
      <c r="L4" s="33">
        <f>'T5'!L4/'T3'!L4</f>
        <v>1965.5340007605298</v>
      </c>
      <c r="M4" s="34">
        <f>'T5'!M4/'T3'!M4</f>
        <v>1908.7840549235566</v>
      </c>
      <c r="O4" s="31" t="s">
        <v>2</v>
      </c>
      <c r="P4" s="245">
        <f t="shared" ref="P4:Z23" si="0">C4-C31</f>
        <v>73.345479763938329</v>
      </c>
      <c r="Q4" s="246">
        <f t="shared" si="0"/>
        <v>-464.33373792137627</v>
      </c>
      <c r="R4" s="246">
        <f t="shared" si="0"/>
        <v>2169.0722402798274</v>
      </c>
      <c r="S4" s="246">
        <f t="shared" si="0"/>
        <v>235.00839564288663</v>
      </c>
      <c r="T4" s="246">
        <f t="shared" si="0"/>
        <v>-114.25549514921045</v>
      </c>
      <c r="U4" s="246">
        <f t="shared" si="0"/>
        <v>74.478830946626886</v>
      </c>
      <c r="V4" s="246">
        <f t="shared" si="0"/>
        <v>325.23355690865844</v>
      </c>
      <c r="W4" s="246">
        <f t="shared" si="0"/>
        <v>590.27521503822913</v>
      </c>
      <c r="X4" s="246">
        <f t="shared" si="0"/>
        <v>-116.71206983587967</v>
      </c>
      <c r="Y4" s="246">
        <f t="shared" si="0"/>
        <v>236.09988124595725</v>
      </c>
      <c r="Z4" s="247">
        <f t="shared" si="0"/>
        <v>-877.3793239411616</v>
      </c>
      <c r="AB4" s="31" t="s">
        <v>2</v>
      </c>
      <c r="AC4" s="101">
        <f t="shared" ref="AC4:AM23" si="1">P4/C31</f>
        <v>3.5649832927817225E-2</v>
      </c>
      <c r="AD4" s="102">
        <f t="shared" si="1"/>
        <v>-0.22238602257188833</v>
      </c>
      <c r="AE4" s="102">
        <f t="shared" si="1"/>
        <v>0.83487533864953389</v>
      </c>
      <c r="AF4" s="102">
        <f t="shared" si="1"/>
        <v>7.1614196186326112E-2</v>
      </c>
      <c r="AG4" s="102">
        <f t="shared" si="1"/>
        <v>-5.5430018591657415E-2</v>
      </c>
      <c r="AH4" s="102">
        <f t="shared" si="1"/>
        <v>4.3979765662401055E-2</v>
      </c>
      <c r="AI4" s="102">
        <f t="shared" si="1"/>
        <v>0.38487380827192968</v>
      </c>
      <c r="AJ4" s="102">
        <f t="shared" si="1"/>
        <v>0.42932596674246781</v>
      </c>
      <c r="AK4" s="102">
        <f t="shared" si="1"/>
        <v>-6.5281553489942148E-2</v>
      </c>
      <c r="AL4" s="102">
        <f t="shared" si="1"/>
        <v>0.1365185748227444</v>
      </c>
      <c r="AM4" s="103">
        <f t="shared" si="1"/>
        <v>-0.31490591348547137</v>
      </c>
    </row>
    <row r="5" spans="2:39">
      <c r="B5" s="54" t="s">
        <v>3</v>
      </c>
      <c r="C5" s="55">
        <f>'T5'!C5/'T3'!C5</f>
        <v>680.52881224862722</v>
      </c>
      <c r="D5" s="56">
        <f>'T5'!D5/'T3'!D5</f>
        <v>748.10315621572727</v>
      </c>
      <c r="E5" s="56">
        <f>'T5'!E5/'T3'!E5</f>
        <v>1705.67844833557</v>
      </c>
      <c r="F5" s="56">
        <f>'T5'!F5/'T3'!F5</f>
        <v>300.91619706189203</v>
      </c>
      <c r="G5" s="56">
        <f>'T5'!G5/'T3'!G5</f>
        <v>543.59538903114753</v>
      </c>
      <c r="H5" s="56">
        <f>'T5'!H5/'T3'!H5</f>
        <v>648.25219303594099</v>
      </c>
      <c r="I5" s="56">
        <f>'T5'!I5/'T3'!I5</f>
        <v>1495.5136658173044</v>
      </c>
      <c r="J5" s="56">
        <f>'T5'!J5/'T3'!J5</f>
        <v>262.82962153134116</v>
      </c>
      <c r="K5" s="56">
        <f>'T5'!K5/'T3'!K5</f>
        <v>401.34544327905792</v>
      </c>
      <c r="L5" s="56">
        <f>'T5'!L5/'T3'!L5</f>
        <v>742.32220979424415</v>
      </c>
      <c r="M5" s="57">
        <f>'T5'!M5/'T3'!M5</f>
        <v>656.07883956679802</v>
      </c>
      <c r="O5" s="54" t="s">
        <v>3</v>
      </c>
      <c r="P5" s="248">
        <f t="shared" si="0"/>
        <v>-52.968941003384884</v>
      </c>
      <c r="Q5" s="249">
        <f t="shared" si="0"/>
        <v>30.690210474804417</v>
      </c>
      <c r="R5" s="249">
        <f t="shared" si="0"/>
        <v>412.87594202283572</v>
      </c>
      <c r="S5" s="249">
        <f t="shared" si="0"/>
        <v>-51.981157450523767</v>
      </c>
      <c r="T5" s="249">
        <f t="shared" si="0"/>
        <v>59.940655873178741</v>
      </c>
      <c r="U5" s="249">
        <f t="shared" si="0"/>
        <v>-360.93084396321024</v>
      </c>
      <c r="V5" s="249">
        <f t="shared" si="0"/>
        <v>173.17814715361874</v>
      </c>
      <c r="W5" s="249">
        <f t="shared" si="0"/>
        <v>-650.57250081718121</v>
      </c>
      <c r="X5" s="249">
        <f t="shared" si="0"/>
        <v>-76.703760949464765</v>
      </c>
      <c r="Y5" s="249">
        <f t="shared" si="0"/>
        <v>-69.370084024232824</v>
      </c>
      <c r="Z5" s="250">
        <f t="shared" si="0"/>
        <v>-33.1256097284313</v>
      </c>
      <c r="AB5" s="54" t="s">
        <v>3</v>
      </c>
      <c r="AC5" s="48">
        <f t="shared" si="1"/>
        <v>-7.2214183027205586E-2</v>
      </c>
      <c r="AD5" s="49">
        <f t="shared" si="1"/>
        <v>4.2779002883908762E-2</v>
      </c>
      <c r="AE5" s="49">
        <f t="shared" si="1"/>
        <v>0.31936505383209657</v>
      </c>
      <c r="AF5" s="49">
        <f t="shared" si="1"/>
        <v>-0.14729823498491243</v>
      </c>
      <c r="AG5" s="49">
        <f t="shared" si="1"/>
        <v>0.12393273912942611</v>
      </c>
      <c r="AH5" s="49">
        <f t="shared" si="1"/>
        <v>-0.35764656234854431</v>
      </c>
      <c r="AI5" s="49">
        <f t="shared" si="1"/>
        <v>0.13096384745728346</v>
      </c>
      <c r="AJ5" s="49">
        <f t="shared" si="1"/>
        <v>-0.71225201354299628</v>
      </c>
      <c r="AK5" s="49">
        <f t="shared" si="1"/>
        <v>-0.16045160261954527</v>
      </c>
      <c r="AL5" s="49">
        <f t="shared" si="1"/>
        <v>-8.546352423514128E-2</v>
      </c>
      <c r="AM5" s="50">
        <f t="shared" si="1"/>
        <v>-4.8063545965649351E-2</v>
      </c>
    </row>
    <row r="6" spans="2:39">
      <c r="B6" s="54" t="s">
        <v>4</v>
      </c>
      <c r="C6" s="55">
        <f>'T5'!C6/'T3'!C6</f>
        <v>803.19853772985357</v>
      </c>
      <c r="D6" s="56">
        <f>'T5'!D6/'T3'!D6</f>
        <v>925.76133848554821</v>
      </c>
      <c r="E6" s="56">
        <f>'T5'!E6/'T3'!E6</f>
        <v>655.89649423411709</v>
      </c>
      <c r="F6" s="56">
        <f>'T5'!F6/'T3'!F6</f>
        <v>210.65219046206917</v>
      </c>
      <c r="G6" s="56">
        <f>'T5'!G6/'T3'!G6</f>
        <v>176.66673834742491</v>
      </c>
      <c r="H6" s="56">
        <f>'T5'!H6/'T3'!H6</f>
        <v>329.50985850148322</v>
      </c>
      <c r="I6" s="56">
        <f>'T5'!I6/'T3'!I6</f>
        <v>162.31274456936026</v>
      </c>
      <c r="J6" s="56">
        <f>'T5'!J6/'T3'!J6</f>
        <v>292.39438830941458</v>
      </c>
      <c r="K6" s="56">
        <f>'T5'!K6/'T3'!K6</f>
        <v>168.71734049208598</v>
      </c>
      <c r="L6" s="56">
        <f>'T5'!L6/'T3'!L6</f>
        <v>296.74893665038354</v>
      </c>
      <c r="M6" s="57">
        <f>'T5'!M6/'T3'!M6</f>
        <v>138.8019282694512</v>
      </c>
      <c r="O6" s="54" t="s">
        <v>4</v>
      </c>
      <c r="P6" s="248">
        <f t="shared" si="0"/>
        <v>-238.93003509681444</v>
      </c>
      <c r="Q6" s="249">
        <f t="shared" si="0"/>
        <v>-274.63900586336615</v>
      </c>
      <c r="R6" s="249">
        <f t="shared" si="0"/>
        <v>-113.32028349090467</v>
      </c>
      <c r="S6" s="249">
        <f t="shared" si="0"/>
        <v>-35.126315284927216</v>
      </c>
      <c r="T6" s="249">
        <f t="shared" si="0"/>
        <v>-156.75672975897831</v>
      </c>
      <c r="U6" s="249">
        <f t="shared" si="0"/>
        <v>-255.75610825448064</v>
      </c>
      <c r="V6" s="249">
        <f t="shared" si="0"/>
        <v>-333.36029890573229</v>
      </c>
      <c r="W6" s="249">
        <f t="shared" si="0"/>
        <v>51.108140484037563</v>
      </c>
      <c r="X6" s="249">
        <f t="shared" si="0"/>
        <v>-12.891447292720102</v>
      </c>
      <c r="Y6" s="249">
        <f t="shared" si="0"/>
        <v>-75.39235429557192</v>
      </c>
      <c r="Z6" s="250">
        <f t="shared" si="0"/>
        <v>-5.7078020236466784</v>
      </c>
      <c r="AB6" s="54" t="s">
        <v>4</v>
      </c>
      <c r="AC6" s="48">
        <f t="shared" si="1"/>
        <v>-0.22927116799872491</v>
      </c>
      <c r="AD6" s="49">
        <f t="shared" si="1"/>
        <v>-0.22878950939682355</v>
      </c>
      <c r="AE6" s="49">
        <f t="shared" si="1"/>
        <v>-0.14731904811807706</v>
      </c>
      <c r="AF6" s="49">
        <f t="shared" si="1"/>
        <v>-0.142918581013289</v>
      </c>
      <c r="AG6" s="49">
        <f t="shared" si="1"/>
        <v>-0.47014306056271232</v>
      </c>
      <c r="AH6" s="49">
        <f t="shared" si="1"/>
        <v>-0.43699125317690357</v>
      </c>
      <c r="AI6" s="49">
        <f t="shared" si="1"/>
        <v>-0.67254070660891929</v>
      </c>
      <c r="AJ6" s="49">
        <f t="shared" si="1"/>
        <v>0.21181538916807807</v>
      </c>
      <c r="AK6" s="49">
        <f t="shared" si="1"/>
        <v>-7.0984710872006807E-2</v>
      </c>
      <c r="AL6" s="49">
        <f t="shared" si="1"/>
        <v>-0.20259067222540708</v>
      </c>
      <c r="AM6" s="50">
        <f t="shared" si="1"/>
        <v>-3.9497700342184479E-2</v>
      </c>
    </row>
    <row r="7" spans="2:39">
      <c r="B7" s="54" t="s">
        <v>5</v>
      </c>
      <c r="C7" s="55">
        <f>'T5'!C7/'T3'!C7</f>
        <v>190.56750735716099</v>
      </c>
      <c r="D7" s="56">
        <f>'T5'!D7/'T3'!D7</f>
        <v>156.89595092970671</v>
      </c>
      <c r="E7" s="56">
        <f>'T5'!E7/'T3'!E7</f>
        <v>175.20282248151301</v>
      </c>
      <c r="F7" s="56">
        <f>'T5'!F7/'T3'!F7</f>
        <v>168.93989019229588</v>
      </c>
      <c r="G7" s="56">
        <f>'T5'!G7/'T3'!G7</f>
        <v>187.33709675863119</v>
      </c>
      <c r="H7" s="56">
        <f>'T5'!H7/'T3'!H7</f>
        <v>404.90692011321801</v>
      </c>
      <c r="I7" s="56">
        <f>'T5'!I7/'T3'!I7</f>
        <v>245.21786203130341</v>
      </c>
      <c r="J7" s="56">
        <f>'T5'!J7/'T3'!J7</f>
        <v>186.7823618732277</v>
      </c>
      <c r="K7" s="56">
        <f>'T5'!K7/'T3'!K7</f>
        <v>159.74717296844108</v>
      </c>
      <c r="L7" s="56">
        <f>'T5'!L7/'T3'!L7</f>
        <v>177.59473831998221</v>
      </c>
      <c r="M7" s="57">
        <f>'T5'!M7/'T3'!M7</f>
        <v>145.7723173515592</v>
      </c>
      <c r="O7" s="54" t="s">
        <v>5</v>
      </c>
      <c r="P7" s="248">
        <f t="shared" si="0"/>
        <v>-2.9219146294215932</v>
      </c>
      <c r="Q7" s="249">
        <f t="shared" si="0"/>
        <v>-14.397193338496663</v>
      </c>
      <c r="R7" s="249">
        <f t="shared" si="0"/>
        <v>-11.228846492927374</v>
      </c>
      <c r="S7" s="249">
        <f t="shared" si="0"/>
        <v>-2.4397743420615541</v>
      </c>
      <c r="T7" s="249">
        <f t="shared" si="0"/>
        <v>2.3459555545452986</v>
      </c>
      <c r="U7" s="249">
        <f t="shared" si="0"/>
        <v>-28.420459144830659</v>
      </c>
      <c r="V7" s="249">
        <f t="shared" si="0"/>
        <v>-24.877198037795495</v>
      </c>
      <c r="W7" s="249">
        <f t="shared" si="0"/>
        <v>12.427801832295472</v>
      </c>
      <c r="X7" s="249">
        <f t="shared" si="0"/>
        <v>11.123209346698047</v>
      </c>
      <c r="Y7" s="249">
        <f t="shared" si="0"/>
        <v>0.17022900590984591</v>
      </c>
      <c r="Z7" s="250">
        <f t="shared" si="0"/>
        <v>15.901721564908058</v>
      </c>
      <c r="AB7" s="54" t="s">
        <v>5</v>
      </c>
      <c r="AC7" s="48">
        <f t="shared" si="1"/>
        <v>-1.5101159533280386E-2</v>
      </c>
      <c r="AD7" s="49">
        <f t="shared" si="1"/>
        <v>-8.4050026637109088E-2</v>
      </c>
      <c r="AE7" s="49">
        <f t="shared" si="1"/>
        <v>-6.0230359759676021E-2</v>
      </c>
      <c r="AF7" s="49">
        <f t="shared" si="1"/>
        <v>-1.4236078409246967E-2</v>
      </c>
      <c r="AG7" s="49">
        <f t="shared" si="1"/>
        <v>1.2681448091382894E-2</v>
      </c>
      <c r="AH7" s="49">
        <f t="shared" si="1"/>
        <v>-6.5586576120559723E-2</v>
      </c>
      <c r="AI7" s="49">
        <f t="shared" si="1"/>
        <v>-9.2105342583574529E-2</v>
      </c>
      <c r="AJ7" s="49">
        <f t="shared" si="1"/>
        <v>7.1278903341431776E-2</v>
      </c>
      <c r="AK7" s="49">
        <f t="shared" si="1"/>
        <v>7.4841291240269212E-2</v>
      </c>
      <c r="AL7" s="49">
        <f t="shared" si="1"/>
        <v>9.594447044997083E-4</v>
      </c>
      <c r="AM7" s="50">
        <f t="shared" si="1"/>
        <v>0.12244281677918144</v>
      </c>
    </row>
    <row r="8" spans="2:39">
      <c r="B8" s="54" t="s">
        <v>6</v>
      </c>
      <c r="C8" s="55">
        <f>'T5'!C8/'T3'!C8</f>
        <v>3099.1511793014229</v>
      </c>
      <c r="D8" s="56">
        <f>'T5'!D8/'T3'!D8</f>
        <v>2617.0838078312308</v>
      </c>
      <c r="E8" s="56">
        <f>'T5'!E8/'T3'!E8</f>
        <v>5041.0883579930241</v>
      </c>
      <c r="F8" s="56">
        <f>'T5'!F8/'T3'!F8</f>
        <v>1751.3391793549006</v>
      </c>
      <c r="G8" s="56">
        <f>'T5'!G8/'T3'!G8</f>
        <v>2223.3229418533365</v>
      </c>
      <c r="H8" s="56">
        <f>'T5'!H8/'T3'!H8</f>
        <v>1575.0220371410621</v>
      </c>
      <c r="I8" s="56">
        <f>'T5'!I8/'T3'!I8</f>
        <v>68.856715173972887</v>
      </c>
      <c r="J8" s="56">
        <f>'T5'!J8/'T3'!J8</f>
        <v>1042.0916864457827</v>
      </c>
      <c r="K8" s="56">
        <f>'T5'!K8/'T3'!K8</f>
        <v>6243.2279695786765</v>
      </c>
      <c r="L8" s="56">
        <f>'T5'!L8/'T3'!L8</f>
        <v>1858.9160053107146</v>
      </c>
      <c r="M8" s="57">
        <f>'T5'!M8/'T3'!M8</f>
        <v>2474.6129575109831</v>
      </c>
      <c r="O8" s="54" t="s">
        <v>6</v>
      </c>
      <c r="P8" s="248">
        <f t="shared" si="0"/>
        <v>341.73123296047561</v>
      </c>
      <c r="Q8" s="249">
        <f t="shared" si="0"/>
        <v>304.52046140658103</v>
      </c>
      <c r="R8" s="249">
        <f t="shared" si="0"/>
        <v>1432.7792086727036</v>
      </c>
      <c r="S8" s="249">
        <f t="shared" si="0"/>
        <v>96.487626747423519</v>
      </c>
      <c r="T8" s="249">
        <f t="shared" si="0"/>
        <v>188.89103229635111</v>
      </c>
      <c r="U8" s="249">
        <f t="shared" si="0"/>
        <v>-1243.9038493301939</v>
      </c>
      <c r="V8" s="249">
        <f t="shared" si="0"/>
        <v>-7249.7401905231382</v>
      </c>
      <c r="W8" s="249">
        <f t="shared" si="0"/>
        <v>-89.492511137058955</v>
      </c>
      <c r="X8" s="249">
        <f t="shared" si="0"/>
        <v>730.93084910353173</v>
      </c>
      <c r="Y8" s="249">
        <f t="shared" si="0"/>
        <v>196.59280016991647</v>
      </c>
      <c r="Z8" s="250">
        <f t="shared" si="0"/>
        <v>233.36351781451458</v>
      </c>
      <c r="AB8" s="54" t="s">
        <v>6</v>
      </c>
      <c r="AC8" s="48">
        <f t="shared" si="1"/>
        <v>0.12393151555095827</v>
      </c>
      <c r="AD8" s="49">
        <f t="shared" si="1"/>
        <v>0.1316809167097569</v>
      </c>
      <c r="AE8" s="49">
        <f t="shared" si="1"/>
        <v>0.39707773069904201</v>
      </c>
      <c r="AF8" s="49">
        <f t="shared" si="1"/>
        <v>5.8305910639170136E-2</v>
      </c>
      <c r="AG8" s="49">
        <f t="shared" si="1"/>
        <v>9.2847065271151649E-2</v>
      </c>
      <c r="AH8" s="49">
        <f t="shared" si="1"/>
        <v>-0.44126873122135124</v>
      </c>
      <c r="AI8" s="49">
        <f t="shared" si="1"/>
        <v>-0.99059154151250339</v>
      </c>
      <c r="AJ8" s="49">
        <f t="shared" si="1"/>
        <v>-7.9086038253470159E-2</v>
      </c>
      <c r="AK8" s="49">
        <f t="shared" si="1"/>
        <v>0.13260004552158966</v>
      </c>
      <c r="AL8" s="49">
        <f t="shared" si="1"/>
        <v>0.11826388488228144</v>
      </c>
      <c r="AM8" s="50">
        <f t="shared" si="1"/>
        <v>0.10412206409569427</v>
      </c>
    </row>
    <row r="9" spans="2:39">
      <c r="B9" s="54" t="s">
        <v>7</v>
      </c>
      <c r="C9" s="55">
        <f>'T5'!C9/'T3'!C9</f>
        <v>620.52180042574582</v>
      </c>
      <c r="D9" s="56">
        <f>'T5'!D9/'T3'!D9</f>
        <v>180.67704738997045</v>
      </c>
      <c r="E9" s="56">
        <f>'T5'!E9/'T3'!E9</f>
        <v>130.21135213136506</v>
      </c>
      <c r="F9" s="56">
        <f>'T5'!F9/'T3'!F9</f>
        <v>330.1840694404259</v>
      </c>
      <c r="G9" s="56">
        <f>'T5'!G9/'T3'!G9</f>
        <v>288.29221970437254</v>
      </c>
      <c r="H9" s="56">
        <f>'T5'!H9/'T3'!H9</f>
        <v>529.49092913352411</v>
      </c>
      <c r="I9" s="56">
        <f>'T5'!I9/'T3'!I9</f>
        <v>133.33622971797683</v>
      </c>
      <c r="J9" s="56">
        <f>'T5'!J9/'T3'!J9</f>
        <v>4330.3801300432797</v>
      </c>
      <c r="K9" s="56">
        <f>'T5'!K9/'T3'!K9</f>
        <v>806.12192848539587</v>
      </c>
      <c r="L9" s="56">
        <f>'T5'!L9/'T3'!L9</f>
        <v>3952.4118380946702</v>
      </c>
      <c r="M9" s="57">
        <f>'T5'!M9/'T3'!M9</f>
        <v>347.74027068034331</v>
      </c>
      <c r="O9" s="54" t="s">
        <v>7</v>
      </c>
      <c r="P9" s="248">
        <f t="shared" si="0"/>
        <v>30.70540902137725</v>
      </c>
      <c r="Q9" s="249">
        <f t="shared" si="0"/>
        <v>-21.234935549715885</v>
      </c>
      <c r="R9" s="249">
        <f t="shared" si="0"/>
        <v>-20.53291680412849</v>
      </c>
      <c r="S9" s="249">
        <f t="shared" si="0"/>
        <v>5.9447306590976154</v>
      </c>
      <c r="T9" s="249">
        <f t="shared" si="0"/>
        <v>20.918477105467559</v>
      </c>
      <c r="U9" s="249">
        <f t="shared" si="0"/>
        <v>-480.49795755551327</v>
      </c>
      <c r="V9" s="249">
        <f t="shared" si="0"/>
        <v>-14.567776191405898</v>
      </c>
      <c r="W9" s="249">
        <f t="shared" si="0"/>
        <v>755.62377394253463</v>
      </c>
      <c r="X9" s="249">
        <f t="shared" si="0"/>
        <v>-401.49379383982512</v>
      </c>
      <c r="Y9" s="249">
        <f t="shared" si="0"/>
        <v>1349.4913645322763</v>
      </c>
      <c r="Z9" s="250">
        <f t="shared" si="0"/>
        <v>-56.690071835894514</v>
      </c>
      <c r="AB9" s="54" t="s">
        <v>7</v>
      </c>
      <c r="AC9" s="48">
        <f t="shared" si="1"/>
        <v>5.2059267034384807E-2</v>
      </c>
      <c r="AD9" s="49">
        <f t="shared" si="1"/>
        <v>-0.10516926851270154</v>
      </c>
      <c r="AE9" s="49">
        <f t="shared" si="1"/>
        <v>-0.13621026490177832</v>
      </c>
      <c r="AF9" s="49">
        <f t="shared" si="1"/>
        <v>1.8334390519796944E-2</v>
      </c>
      <c r="AG9" s="49">
        <f t="shared" si="1"/>
        <v>7.8236841442010888E-2</v>
      </c>
      <c r="AH9" s="49">
        <f t="shared" si="1"/>
        <v>-0.47574578679839713</v>
      </c>
      <c r="AI9" s="49">
        <f t="shared" si="1"/>
        <v>-9.8494804801509073E-2</v>
      </c>
      <c r="AJ9" s="49">
        <f t="shared" si="1"/>
        <v>0.21137769925297795</v>
      </c>
      <c r="AK9" s="49">
        <f t="shared" si="1"/>
        <v>-0.33246817378856508</v>
      </c>
      <c r="AL9" s="49">
        <f t="shared" si="1"/>
        <v>0.51845278341729095</v>
      </c>
      <c r="AM9" s="50">
        <f t="shared" si="1"/>
        <v>-0.14017264749026198</v>
      </c>
    </row>
    <row r="10" spans="2:39">
      <c r="B10" s="54" t="s">
        <v>8</v>
      </c>
      <c r="C10" s="55">
        <f>'T5'!C10/'T3'!C10</f>
        <v>1665.1067072151579</v>
      </c>
      <c r="D10" s="56">
        <f>'T5'!D10/'T3'!D10</f>
        <v>662.99457567570892</v>
      </c>
      <c r="E10" s="56">
        <f>'T5'!E10/'T3'!E10</f>
        <v>646.22106115306894</v>
      </c>
      <c r="F10" s="56">
        <f>'T5'!F10/'T3'!F10</f>
        <v>889.66840816488389</v>
      </c>
      <c r="G10" s="56">
        <f>'T5'!G10/'T3'!G10</f>
        <v>1676.0318543062765</v>
      </c>
      <c r="H10" s="56">
        <f>'T5'!H10/'T3'!H10</f>
        <v>1086.2389309714981</v>
      </c>
      <c r="I10" s="56">
        <f>'T5'!I10/'T3'!I10</f>
        <v>6220.2086152751717</v>
      </c>
      <c r="J10" s="56">
        <f>'T5'!J10/'T3'!J10</f>
        <v>5168.5773878688715</v>
      </c>
      <c r="K10" s="56">
        <f>'T5'!K10/'T3'!K10</f>
        <v>183.83532107594917</v>
      </c>
      <c r="L10" s="56">
        <f>'T5'!L10/'T3'!L10</f>
        <v>1323.854373803626</v>
      </c>
      <c r="M10" s="57">
        <f>'T5'!M10/'T3'!M10</f>
        <v>2784.3957953703948</v>
      </c>
      <c r="O10" s="54" t="s">
        <v>8</v>
      </c>
      <c r="P10" s="248">
        <f t="shared" si="0"/>
        <v>-120.36505692583341</v>
      </c>
      <c r="Q10" s="249">
        <f t="shared" si="0"/>
        <v>-267.23015079774029</v>
      </c>
      <c r="R10" s="249">
        <f t="shared" si="0"/>
        <v>-64.096476707571355</v>
      </c>
      <c r="S10" s="249">
        <f t="shared" si="0"/>
        <v>-25.106080051032563</v>
      </c>
      <c r="T10" s="249">
        <f t="shared" si="0"/>
        <v>-681.31535280116509</v>
      </c>
      <c r="U10" s="249">
        <f t="shared" si="0"/>
        <v>-408.67168757323293</v>
      </c>
      <c r="V10" s="249">
        <f t="shared" si="0"/>
        <v>-1847.6551227804803</v>
      </c>
      <c r="W10" s="249">
        <f t="shared" si="0"/>
        <v>1437.655426318945</v>
      </c>
      <c r="X10" s="249">
        <f t="shared" si="0"/>
        <v>99.415192353864327</v>
      </c>
      <c r="Y10" s="249">
        <f t="shared" si="0"/>
        <v>322.20120354112248</v>
      </c>
      <c r="Z10" s="250">
        <f t="shared" si="0"/>
        <v>193.70921295279231</v>
      </c>
      <c r="AB10" s="54" t="s">
        <v>8</v>
      </c>
      <c r="AC10" s="48">
        <f t="shared" si="1"/>
        <v>-6.7413587458070093E-2</v>
      </c>
      <c r="AD10" s="49">
        <f t="shared" si="1"/>
        <v>-0.28727483068616072</v>
      </c>
      <c r="AE10" s="49">
        <f t="shared" si="1"/>
        <v>-9.0236370765417684E-2</v>
      </c>
      <c r="AF10" s="49">
        <f t="shared" si="1"/>
        <v>-2.7445103000190704E-2</v>
      </c>
      <c r="AG10" s="49">
        <f t="shared" si="1"/>
        <v>-0.28901782085684613</v>
      </c>
      <c r="AH10" s="49">
        <f t="shared" si="1"/>
        <v>-0.27337533261424524</v>
      </c>
      <c r="AI10" s="49">
        <f t="shared" si="1"/>
        <v>-0.22901417063667012</v>
      </c>
      <c r="AJ10" s="49">
        <f t="shared" si="1"/>
        <v>0.38533516410557778</v>
      </c>
      <c r="AK10" s="49">
        <f t="shared" si="1"/>
        <v>1.1776242687469001</v>
      </c>
      <c r="AL10" s="49">
        <f t="shared" si="1"/>
        <v>0.32166942920640196</v>
      </c>
      <c r="AM10" s="50">
        <f t="shared" si="1"/>
        <v>7.4771380786642611E-2</v>
      </c>
    </row>
    <row r="11" spans="2:39">
      <c r="B11" s="54" t="s">
        <v>9</v>
      </c>
      <c r="C11" s="55">
        <f>'T5'!C11/'T3'!C11</f>
        <v>790.88294880384285</v>
      </c>
      <c r="D11" s="56">
        <f>'T5'!D11/'T3'!D11</f>
        <v>636.55978073472374</v>
      </c>
      <c r="E11" s="56">
        <f>'T5'!E11/'T3'!E11</f>
        <v>1228.994619977582</v>
      </c>
      <c r="F11" s="56">
        <f>'T5'!F11/'T3'!F11</f>
        <v>212.87753833404636</v>
      </c>
      <c r="G11" s="56">
        <f>'T5'!G11/'T3'!G11</f>
        <v>975.68832530859186</v>
      </c>
      <c r="H11" s="56">
        <f>'T5'!H11/'T3'!H11</f>
        <v>1130.7476919155736</v>
      </c>
      <c r="I11" s="56">
        <f>'T5'!I11/'T3'!I11</f>
        <v>1374.643523376239</v>
      </c>
      <c r="J11" s="56">
        <f>'T5'!J11/'T3'!J11</f>
        <v>292.53737193547715</v>
      </c>
      <c r="K11" s="56">
        <f>'T5'!K11/'T3'!K11</f>
        <v>184.74812964090057</v>
      </c>
      <c r="L11" s="56">
        <f>'T5'!L11/'T3'!L11</f>
        <v>1495.6901903852561</v>
      </c>
      <c r="M11" s="57">
        <f>'T5'!M11/'T3'!M11</f>
        <v>589.12725880462324</v>
      </c>
      <c r="O11" s="54" t="s">
        <v>9</v>
      </c>
      <c r="P11" s="248">
        <f t="shared" si="0"/>
        <v>43.182579837846106</v>
      </c>
      <c r="Q11" s="249">
        <f t="shared" si="0"/>
        <v>65.314584317469553</v>
      </c>
      <c r="R11" s="249">
        <f t="shared" si="0"/>
        <v>-275.66327523983318</v>
      </c>
      <c r="S11" s="249">
        <f t="shared" si="0"/>
        <v>12.2660713802467</v>
      </c>
      <c r="T11" s="249">
        <f t="shared" si="0"/>
        <v>465.85881306530626</v>
      </c>
      <c r="U11" s="249">
        <f t="shared" si="0"/>
        <v>215.75212145034607</v>
      </c>
      <c r="V11" s="249">
        <f t="shared" si="0"/>
        <v>116.76986440697237</v>
      </c>
      <c r="W11" s="249">
        <f t="shared" si="0"/>
        <v>-447.56602422823653</v>
      </c>
      <c r="X11" s="249">
        <f t="shared" si="0"/>
        <v>-19.51738665944319</v>
      </c>
      <c r="Y11" s="249">
        <f t="shared" si="0"/>
        <v>681.07797864040811</v>
      </c>
      <c r="Z11" s="250">
        <f t="shared" si="0"/>
        <v>-14.582011307509447</v>
      </c>
      <c r="AB11" s="54" t="s">
        <v>9</v>
      </c>
      <c r="AC11" s="48">
        <f t="shared" si="1"/>
        <v>5.7753856531545897E-2</v>
      </c>
      <c r="AD11" s="49">
        <f t="shared" si="1"/>
        <v>0.11433721408444347</v>
      </c>
      <c r="AE11" s="49">
        <f t="shared" si="1"/>
        <v>-0.18320661202525459</v>
      </c>
      <c r="AF11" s="49">
        <f t="shared" si="1"/>
        <v>6.114342099433203E-2</v>
      </c>
      <c r="AG11" s="49">
        <f t="shared" si="1"/>
        <v>0.91375411167449849</v>
      </c>
      <c r="AH11" s="49">
        <f t="shared" si="1"/>
        <v>0.23579580974435468</v>
      </c>
      <c r="AI11" s="49">
        <f t="shared" si="1"/>
        <v>9.2831154841621008E-2</v>
      </c>
      <c r="AJ11" s="49">
        <f t="shared" si="1"/>
        <v>-0.60473445541281268</v>
      </c>
      <c r="AK11" s="49">
        <f t="shared" si="1"/>
        <v>-9.5549102036124461E-2</v>
      </c>
      <c r="AL11" s="49">
        <f t="shared" si="1"/>
        <v>0.83607631805762161</v>
      </c>
      <c r="AM11" s="50">
        <f t="shared" si="1"/>
        <v>-2.4154029148502211E-2</v>
      </c>
    </row>
    <row r="12" spans="2:39">
      <c r="B12" s="54" t="s">
        <v>10</v>
      </c>
      <c r="C12" s="55">
        <f>'T5'!C12/'T3'!C12</f>
        <v>320.49258019685493</v>
      </c>
      <c r="D12" s="56">
        <f>'T5'!D12/'T3'!D12</f>
        <v>280.25036399901722</v>
      </c>
      <c r="E12" s="56">
        <f>'T5'!E12/'T3'!E12</f>
        <v>163.07343728181462</v>
      </c>
      <c r="F12" s="56">
        <f>'T5'!F12/'T3'!F12</f>
        <v>128.83558742812303</v>
      </c>
      <c r="G12" s="56">
        <f>'T5'!G12/'T3'!G12</f>
        <v>217.25682283155163</v>
      </c>
      <c r="H12" s="56">
        <f>'T5'!H12/'T3'!H12</f>
        <v>1112.2354222635797</v>
      </c>
      <c r="I12" s="56">
        <f>'T5'!I12/'T3'!I12</f>
        <v>771.92134351951097</v>
      </c>
      <c r="J12" s="56">
        <f>'T5'!J12/'T3'!J12</f>
        <v>151.1160704564453</v>
      </c>
      <c r="K12" s="56">
        <f>'T5'!K12/'T3'!K12</f>
        <v>145.94033805259843</v>
      </c>
      <c r="L12" s="56">
        <f>'T5'!L12/'T3'!L12</f>
        <v>143.5545302296465</v>
      </c>
      <c r="M12" s="57">
        <f>'T5'!M12/'T3'!M12</f>
        <v>142.32210181129051</v>
      </c>
      <c r="O12" s="54" t="s">
        <v>10</v>
      </c>
      <c r="P12" s="248">
        <f t="shared" si="0"/>
        <v>-26.856953613875419</v>
      </c>
      <c r="Q12" s="249">
        <f t="shared" si="0"/>
        <v>105.13267443777275</v>
      </c>
      <c r="R12" s="249">
        <f t="shared" si="0"/>
        <v>46.283530261969446</v>
      </c>
      <c r="S12" s="249">
        <f t="shared" si="0"/>
        <v>29.658186905236676</v>
      </c>
      <c r="T12" s="249">
        <f t="shared" si="0"/>
        <v>-36.606731522578912</v>
      </c>
      <c r="U12" s="249">
        <f t="shared" si="0"/>
        <v>-33.859434787731743</v>
      </c>
      <c r="V12" s="249">
        <f t="shared" si="0"/>
        <v>-345.58268197848099</v>
      </c>
      <c r="W12" s="249">
        <f t="shared" si="0"/>
        <v>1.7932370632132688</v>
      </c>
      <c r="X12" s="249">
        <f t="shared" si="0"/>
        <v>39.617989607456991</v>
      </c>
      <c r="Y12" s="249">
        <f t="shared" si="0"/>
        <v>-45.235296478039828</v>
      </c>
      <c r="Z12" s="250">
        <f t="shared" si="0"/>
        <v>-53.895009432622771</v>
      </c>
      <c r="AB12" s="54" t="s">
        <v>10</v>
      </c>
      <c r="AC12" s="48">
        <f t="shared" si="1"/>
        <v>-7.7319676578318619E-2</v>
      </c>
      <c r="AD12" s="49">
        <f t="shared" si="1"/>
        <v>0.60035439424298909</v>
      </c>
      <c r="AE12" s="49">
        <f t="shared" si="1"/>
        <v>0.39629734660294624</v>
      </c>
      <c r="AF12" s="49">
        <f t="shared" si="1"/>
        <v>0.29904178521388747</v>
      </c>
      <c r="AG12" s="49">
        <f t="shared" si="1"/>
        <v>-0.1441984518640822</v>
      </c>
      <c r="AH12" s="49">
        <f t="shared" si="1"/>
        <v>-2.954330924653633E-2</v>
      </c>
      <c r="AI12" s="49">
        <f t="shared" si="1"/>
        <v>-0.3092451338817141</v>
      </c>
      <c r="AJ12" s="49">
        <f t="shared" si="1"/>
        <v>1.2009128292462111E-2</v>
      </c>
      <c r="AK12" s="49">
        <f t="shared" si="1"/>
        <v>0.37262146845729677</v>
      </c>
      <c r="AL12" s="49">
        <f t="shared" si="1"/>
        <v>-0.23960664230112422</v>
      </c>
      <c r="AM12" s="50">
        <f t="shared" si="1"/>
        <v>-0.27467028278500666</v>
      </c>
    </row>
    <row r="13" spans="2:39">
      <c r="B13" s="54" t="s">
        <v>11</v>
      </c>
      <c r="C13" s="55">
        <f>'T5'!C13/'T3'!C13</f>
        <v>727.15411965114083</v>
      </c>
      <c r="D13" s="56">
        <f>'T5'!D13/'T3'!D13</f>
        <v>360.81592747039156</v>
      </c>
      <c r="E13" s="56">
        <f>'T5'!E13/'T3'!E13</f>
        <v>37.988825377333193</v>
      </c>
      <c r="F13" s="56">
        <f>'T5'!F13/'T3'!F13</f>
        <v>146.45757386981182</v>
      </c>
      <c r="G13" s="56">
        <f>'T5'!G13/'T3'!G13</f>
        <v>702.26811494823835</v>
      </c>
      <c r="H13" s="56">
        <f>'T5'!H13/'T3'!H13</f>
        <v>1049.9048438540538</v>
      </c>
      <c r="I13" s="56">
        <f>'T5'!I13/'T3'!I13</f>
        <v>271.60849642470453</v>
      </c>
      <c r="J13" s="56">
        <f>'T5'!J13/'T3'!J13</f>
        <v>314.26182305020387</v>
      </c>
      <c r="K13" s="56">
        <f>'T5'!K13/'T3'!K13</f>
        <v>81.276265452293956</v>
      </c>
      <c r="L13" s="56">
        <f>'T5'!L13/'T3'!L13</f>
        <v>455.68673473187692</v>
      </c>
      <c r="M13" s="57">
        <f>'T5'!M13/'T3'!M13</f>
        <v>590.76118211364587</v>
      </c>
      <c r="O13" s="54" t="s">
        <v>11</v>
      </c>
      <c r="P13" s="248">
        <f t="shared" si="0"/>
        <v>-242.19547959760689</v>
      </c>
      <c r="Q13" s="249">
        <f t="shared" si="0"/>
        <v>105.05202876830833</v>
      </c>
      <c r="R13" s="249">
        <f t="shared" si="0"/>
        <v>-29.282313060840572</v>
      </c>
      <c r="S13" s="249">
        <f t="shared" si="0"/>
        <v>-41.165278920202638</v>
      </c>
      <c r="T13" s="249">
        <f t="shared" si="0"/>
        <v>95.849601963601913</v>
      </c>
      <c r="U13" s="249">
        <f t="shared" si="0"/>
        <v>-457.48977207707003</v>
      </c>
      <c r="V13" s="249">
        <f t="shared" si="0"/>
        <v>-141.10778353551763</v>
      </c>
      <c r="W13" s="249">
        <f t="shared" si="0"/>
        <v>-1284.4837393535629</v>
      </c>
      <c r="X13" s="251" t="s">
        <v>120</v>
      </c>
      <c r="Y13" s="249">
        <f t="shared" si="0"/>
        <v>-14.658527903511981</v>
      </c>
      <c r="Z13" s="250">
        <f t="shared" si="0"/>
        <v>81.797041241680574</v>
      </c>
      <c r="AB13" s="54" t="s">
        <v>11</v>
      </c>
      <c r="AC13" s="48">
        <f t="shared" si="1"/>
        <v>-0.24985359233171395</v>
      </c>
      <c r="AD13" s="49">
        <f t="shared" si="1"/>
        <v>0.41073829927293282</v>
      </c>
      <c r="AE13" s="49">
        <f t="shared" si="1"/>
        <v>-0.43528790712755344</v>
      </c>
      <c r="AF13" s="49">
        <f t="shared" si="1"/>
        <v>-0.21940439721527094</v>
      </c>
      <c r="AG13" s="49">
        <f t="shared" si="1"/>
        <v>0.15805850235649097</v>
      </c>
      <c r="AH13" s="49">
        <f t="shared" si="1"/>
        <v>-0.30349701879124513</v>
      </c>
      <c r="AI13" s="49">
        <f t="shared" si="1"/>
        <v>-0.34190021180923053</v>
      </c>
      <c r="AJ13" s="49">
        <f t="shared" si="1"/>
        <v>-0.80343224685627845</v>
      </c>
      <c r="AK13" s="64" t="s">
        <v>120</v>
      </c>
      <c r="AL13" s="49">
        <f t="shared" si="1"/>
        <v>-3.1165463050225838E-2</v>
      </c>
      <c r="AM13" s="50">
        <f t="shared" si="1"/>
        <v>0.16071277851037719</v>
      </c>
    </row>
    <row r="14" spans="2:39">
      <c r="B14" s="54" t="s">
        <v>12</v>
      </c>
      <c r="C14" s="55">
        <f>'T5'!C14/'T3'!C14</f>
        <v>1270.080275277996</v>
      </c>
      <c r="D14" s="56">
        <f>'T5'!D14/'T3'!D14</f>
        <v>237.00315356990876</v>
      </c>
      <c r="E14" s="56">
        <f>'T5'!E14/'T3'!E14</f>
        <v>302.94463159291092</v>
      </c>
      <c r="F14" s="56">
        <f>'T5'!F14/'T3'!F14</f>
        <v>252.43726982665868</v>
      </c>
      <c r="G14" s="56">
        <f>'T5'!G14/'T3'!G14</f>
        <v>1120.856951838887</v>
      </c>
      <c r="H14" s="56">
        <f>'T5'!H14/'T3'!H14</f>
        <v>1832.7827021684332</v>
      </c>
      <c r="I14" s="56">
        <f>'T5'!I14/'T3'!I14</f>
        <v>313.16791210250989</v>
      </c>
      <c r="J14" s="56">
        <f>'T5'!J14/'T3'!J14</f>
        <v>378.94616311793635</v>
      </c>
      <c r="K14" s="56">
        <f>'T5'!K14/'T3'!K14</f>
        <v>627.59092896864286</v>
      </c>
      <c r="L14" s="56">
        <f>'T5'!L14/'T3'!L14</f>
        <v>745.99682516240989</v>
      </c>
      <c r="M14" s="57">
        <f>'T5'!M14/'T3'!M14</f>
        <v>436.03346657019864</v>
      </c>
      <c r="O14" s="54" t="s">
        <v>12</v>
      </c>
      <c r="P14" s="248">
        <f t="shared" si="0"/>
        <v>137.89861531063252</v>
      </c>
      <c r="Q14" s="249">
        <f t="shared" si="0"/>
        <v>-52.132115023685344</v>
      </c>
      <c r="R14" s="249">
        <f t="shared" si="0"/>
        <v>131.54416060944791</v>
      </c>
      <c r="S14" s="249">
        <f t="shared" si="0"/>
        <v>-74.426398833488122</v>
      </c>
      <c r="T14" s="249">
        <f t="shared" si="0"/>
        <v>-41.928606331605124</v>
      </c>
      <c r="U14" s="249">
        <f t="shared" si="0"/>
        <v>302.38219251819851</v>
      </c>
      <c r="V14" s="249">
        <f t="shared" si="0"/>
        <v>-70.678350104993854</v>
      </c>
      <c r="W14" s="249">
        <f t="shared" si="0"/>
        <v>18.395848626463476</v>
      </c>
      <c r="X14" s="249">
        <f t="shared" si="0"/>
        <v>-85.731563577200063</v>
      </c>
      <c r="Y14" s="249">
        <f t="shared" si="0"/>
        <v>-114.5874458782173</v>
      </c>
      <c r="Z14" s="250">
        <f t="shared" si="0"/>
        <v>18.479412493888049</v>
      </c>
      <c r="AB14" s="54" t="s">
        <v>12</v>
      </c>
      <c r="AC14" s="48">
        <f t="shared" si="1"/>
        <v>0.1217990188205377</v>
      </c>
      <c r="AD14" s="49">
        <f t="shared" si="1"/>
        <v>-0.18030354884502786</v>
      </c>
      <c r="AE14" s="49">
        <f t="shared" si="1"/>
        <v>0.76746673947085886</v>
      </c>
      <c r="AF14" s="49">
        <f t="shared" si="1"/>
        <v>-0.22769859721201446</v>
      </c>
      <c r="AG14" s="49">
        <f t="shared" si="1"/>
        <v>-3.6058760823943249E-2</v>
      </c>
      <c r="AH14" s="49">
        <f t="shared" si="1"/>
        <v>0.19758369826164424</v>
      </c>
      <c r="AI14" s="49">
        <f t="shared" si="1"/>
        <v>-0.18413192224022698</v>
      </c>
      <c r="AJ14" s="49">
        <f t="shared" si="1"/>
        <v>5.1021585301927519E-2</v>
      </c>
      <c r="AK14" s="49">
        <f t="shared" si="1"/>
        <v>-0.12018626143586854</v>
      </c>
      <c r="AL14" s="49">
        <f t="shared" si="1"/>
        <v>-0.13315075552061509</v>
      </c>
      <c r="AM14" s="50">
        <f t="shared" si="1"/>
        <v>4.4256335948568759E-2</v>
      </c>
    </row>
    <row r="15" spans="2:39">
      <c r="B15" s="54" t="s">
        <v>44</v>
      </c>
      <c r="C15" s="55">
        <f>'T5'!C15/'T3'!C15</f>
        <v>335.56693139630909</v>
      </c>
      <c r="D15" s="56">
        <f>'T5'!D15/'T3'!D15</f>
        <v>229.14387959499166</v>
      </c>
      <c r="E15" s="56">
        <f>'T5'!E15/'T3'!E15</f>
        <v>2972.4365305968836</v>
      </c>
      <c r="F15" s="252" t="s">
        <v>120</v>
      </c>
      <c r="G15" s="252" t="s">
        <v>120</v>
      </c>
      <c r="H15" s="252" t="s">
        <v>120</v>
      </c>
      <c r="I15" s="56">
        <f>'T5'!I15/'T3'!I15</f>
        <v>106.2989602454977</v>
      </c>
      <c r="J15" s="56">
        <f>'T5'!J15/'T3'!J15</f>
        <v>107.91051469113083</v>
      </c>
      <c r="K15" s="56">
        <f>'T5'!K15/'T3'!K15</f>
        <v>324.21131945861083</v>
      </c>
      <c r="L15" s="252" t="s">
        <v>120</v>
      </c>
      <c r="M15" s="253" t="s">
        <v>120</v>
      </c>
      <c r="O15" s="54" t="s">
        <v>44</v>
      </c>
      <c r="P15" s="248">
        <f t="shared" si="0"/>
        <v>-36.267953740560984</v>
      </c>
      <c r="Q15" s="249">
        <f t="shared" si="0"/>
        <v>-153.94010305402966</v>
      </c>
      <c r="R15" s="249">
        <f t="shared" si="0"/>
        <v>2893.0781807759458</v>
      </c>
      <c r="S15" s="254" t="s">
        <v>120</v>
      </c>
      <c r="T15" s="254" t="s">
        <v>120</v>
      </c>
      <c r="U15" s="254" t="s">
        <v>120</v>
      </c>
      <c r="V15" s="251" t="s">
        <v>120</v>
      </c>
      <c r="W15" s="251" t="s">
        <v>120</v>
      </c>
      <c r="X15" s="251" t="s">
        <v>120</v>
      </c>
      <c r="Y15" s="254" t="s">
        <v>120</v>
      </c>
      <c r="Z15" s="255" t="s">
        <v>120</v>
      </c>
      <c r="AB15" s="54" t="s">
        <v>44</v>
      </c>
      <c r="AC15" s="48">
        <f t="shared" si="1"/>
        <v>-9.7537792149897343E-2</v>
      </c>
      <c r="AD15" s="49">
        <f t="shared" si="1"/>
        <v>-0.40184426921098509</v>
      </c>
      <c r="AE15" s="49">
        <f t="shared" si="1"/>
        <v>36.45587625377572</v>
      </c>
      <c r="AF15" s="64" t="s">
        <v>120</v>
      </c>
      <c r="AG15" s="64" t="s">
        <v>120</v>
      </c>
      <c r="AH15" s="64" t="s">
        <v>120</v>
      </c>
      <c r="AI15" s="64" t="s">
        <v>120</v>
      </c>
      <c r="AJ15" s="64" t="s">
        <v>120</v>
      </c>
      <c r="AK15" s="64" t="s">
        <v>120</v>
      </c>
      <c r="AL15" s="64" t="s">
        <v>120</v>
      </c>
      <c r="AM15" s="108" t="s">
        <v>120</v>
      </c>
    </row>
    <row r="16" spans="2:39">
      <c r="B16" s="54" t="s">
        <v>14</v>
      </c>
      <c r="C16" s="55">
        <f>'T5'!C16/'T3'!C19</f>
        <v>432.72606251178604</v>
      </c>
      <c r="D16" s="56">
        <f>'T5'!D16/'T3'!D19</f>
        <v>497.12845149803547</v>
      </c>
      <c r="E16" s="56">
        <f>'T5'!E16/'T3'!E19</f>
        <v>285.64722071470857</v>
      </c>
      <c r="F16" s="56">
        <f>'T5'!F16/'T3'!F19</f>
        <v>225.62293927436707</v>
      </c>
      <c r="G16" s="56">
        <f>'T5'!G16/'T3'!G19</f>
        <v>423.77585265036311</v>
      </c>
      <c r="H16" s="56">
        <f>'T5'!H16/'T3'!H19</f>
        <v>531.90405355340374</v>
      </c>
      <c r="I16" s="56">
        <f>'T5'!I16/'T3'!I19</f>
        <v>456.47291935781692</v>
      </c>
      <c r="J16" s="56">
        <f>'T5'!J16/'T3'!J19</f>
        <v>480.02406979429941</v>
      </c>
      <c r="K16" s="56">
        <f>'T5'!K16/'T3'!K19</f>
        <v>350.96605788556872</v>
      </c>
      <c r="L16" s="56">
        <f>'T5'!L16/'T3'!L19</f>
        <v>289.57890656955192</v>
      </c>
      <c r="M16" s="57">
        <f>'T5'!M16/'T3'!M19</f>
        <v>465.89756334531774</v>
      </c>
      <c r="O16" s="54" t="s">
        <v>14</v>
      </c>
      <c r="P16" s="248">
        <f t="shared" si="0"/>
        <v>-29.300306597748261</v>
      </c>
      <c r="Q16" s="249">
        <f t="shared" si="0"/>
        <v>-30.082694434170207</v>
      </c>
      <c r="R16" s="249">
        <f t="shared" si="0"/>
        <v>-89.156836089275714</v>
      </c>
      <c r="S16" s="249">
        <f t="shared" si="0"/>
        <v>-24.235217659213362</v>
      </c>
      <c r="T16" s="249">
        <f t="shared" si="0"/>
        <v>-9.8407242886590893</v>
      </c>
      <c r="U16" s="249">
        <f t="shared" si="0"/>
        <v>1.9811123886863697</v>
      </c>
      <c r="V16" s="249">
        <f t="shared" si="0"/>
        <v>67.80843185803252</v>
      </c>
      <c r="W16" s="249">
        <f t="shared" si="0"/>
        <v>-435.23031614622664</v>
      </c>
      <c r="X16" s="249">
        <f t="shared" si="0"/>
        <v>90.027256661849435</v>
      </c>
      <c r="Y16" s="249">
        <f t="shared" si="0"/>
        <v>5.6651713836822637</v>
      </c>
      <c r="Z16" s="250">
        <f t="shared" si="0"/>
        <v>19.304069245577296</v>
      </c>
      <c r="AB16" s="54" t="s">
        <v>14</v>
      </c>
      <c r="AC16" s="48">
        <f t="shared" si="1"/>
        <v>-6.3416957465477319E-2</v>
      </c>
      <c r="AD16" s="49">
        <f t="shared" si="1"/>
        <v>-5.7060050164490554E-2</v>
      </c>
      <c r="AE16" s="49">
        <f t="shared" si="1"/>
        <v>-0.23787585665302211</v>
      </c>
      <c r="AF16" s="49">
        <f t="shared" si="1"/>
        <v>-9.6995903422339685E-2</v>
      </c>
      <c r="AG16" s="49">
        <f t="shared" si="1"/>
        <v>-2.2694529711309797E-2</v>
      </c>
      <c r="AH16" s="49">
        <f t="shared" si="1"/>
        <v>3.7384914575166036E-3</v>
      </c>
      <c r="AI16" s="49">
        <f t="shared" si="1"/>
        <v>0.17446521109822294</v>
      </c>
      <c r="AJ16" s="49">
        <f t="shared" si="1"/>
        <v>-0.47552934225928772</v>
      </c>
      <c r="AK16" s="49">
        <f t="shared" si="1"/>
        <v>0.34501291582413379</v>
      </c>
      <c r="AL16" s="49">
        <f t="shared" si="1"/>
        <v>1.9953847530389642E-2</v>
      </c>
      <c r="AM16" s="50">
        <f t="shared" si="1"/>
        <v>4.3225146583228104E-2</v>
      </c>
    </row>
    <row r="17" spans="2:39">
      <c r="B17" s="54" t="s">
        <v>15</v>
      </c>
      <c r="C17" s="55">
        <f>'T5'!C17/'T3'!C20</f>
        <v>435.12003895149877</v>
      </c>
      <c r="D17" s="56">
        <f>'T5'!D17/'T3'!D20</f>
        <v>590.61218324040942</v>
      </c>
      <c r="E17" s="56">
        <f>'T5'!E17/'T3'!E20</f>
        <v>275.14875750215452</v>
      </c>
      <c r="F17" s="56">
        <f>'T5'!F17/'T3'!F20</f>
        <v>196.22416968237081</v>
      </c>
      <c r="G17" s="56">
        <f>'T5'!G17/'T3'!G20</f>
        <v>235.92064397127012</v>
      </c>
      <c r="H17" s="56">
        <f>'T5'!H17/'T3'!H20</f>
        <v>407.77614600940228</v>
      </c>
      <c r="I17" s="56">
        <f>'T5'!I17/'T3'!I20</f>
        <v>279.11928897173232</v>
      </c>
      <c r="J17" s="56">
        <f>'T5'!J17/'T3'!J20</f>
        <v>582.99986600390844</v>
      </c>
      <c r="K17" s="56">
        <f>'T5'!K17/'T3'!K20</f>
        <v>233.23078744990622</v>
      </c>
      <c r="L17" s="56">
        <f>'T5'!L17/'T3'!L20</f>
        <v>233.4589830675946</v>
      </c>
      <c r="M17" s="57">
        <f>'T5'!M17/'T3'!M20</f>
        <v>539.8071222184609</v>
      </c>
      <c r="O17" s="54" t="s">
        <v>15</v>
      </c>
      <c r="P17" s="248">
        <f t="shared" si="0"/>
        <v>10.59705444608403</v>
      </c>
      <c r="Q17" s="249">
        <f t="shared" si="0"/>
        <v>12.065251900247858</v>
      </c>
      <c r="R17" s="249">
        <f t="shared" si="0"/>
        <v>30.554081081396447</v>
      </c>
      <c r="S17" s="249">
        <f t="shared" si="0"/>
        <v>23.97339156774467</v>
      </c>
      <c r="T17" s="249">
        <f t="shared" si="0"/>
        <v>-148.07167775258824</v>
      </c>
      <c r="U17" s="249">
        <f t="shared" si="0"/>
        <v>-87.106872078463994</v>
      </c>
      <c r="V17" s="249">
        <f t="shared" si="0"/>
        <v>-24.851285972063863</v>
      </c>
      <c r="W17" s="249">
        <f t="shared" si="0"/>
        <v>382.12173755706579</v>
      </c>
      <c r="X17" s="249">
        <f t="shared" si="0"/>
        <v>92.96328456500089</v>
      </c>
      <c r="Y17" s="249">
        <f t="shared" si="0"/>
        <v>-73.538406578938975</v>
      </c>
      <c r="Z17" s="250">
        <f t="shared" si="0"/>
        <v>-381.02538899428998</v>
      </c>
      <c r="AB17" s="54" t="s">
        <v>15</v>
      </c>
      <c r="AC17" s="48">
        <f t="shared" si="1"/>
        <v>2.4962263135010224E-2</v>
      </c>
      <c r="AD17" s="49">
        <f t="shared" si="1"/>
        <v>2.0854404797031049E-2</v>
      </c>
      <c r="AE17" s="49">
        <f t="shared" si="1"/>
        <v>0.12491719578081302</v>
      </c>
      <c r="AF17" s="49">
        <f t="shared" si="1"/>
        <v>0.13917726137522188</v>
      </c>
      <c r="AG17" s="49">
        <f t="shared" si="1"/>
        <v>-0.38561103797036728</v>
      </c>
      <c r="AH17" s="49">
        <f t="shared" si="1"/>
        <v>-0.17601507607803629</v>
      </c>
      <c r="AI17" s="49">
        <f t="shared" si="1"/>
        <v>-8.1755564586009147E-2</v>
      </c>
      <c r="AJ17" s="49">
        <f t="shared" si="1"/>
        <v>1.9022565597935903</v>
      </c>
      <c r="AK17" s="49">
        <f t="shared" si="1"/>
        <v>0.66275710804719112</v>
      </c>
      <c r="AL17" s="49">
        <f t="shared" si="1"/>
        <v>-0.23954082040765431</v>
      </c>
      <c r="AM17" s="50">
        <f t="shared" si="1"/>
        <v>-0.41378359729335962</v>
      </c>
    </row>
    <row r="18" spans="2:39">
      <c r="B18" s="54" t="s">
        <v>16</v>
      </c>
      <c r="C18" s="55">
        <f>'T5'!C18/'T3'!C21</f>
        <v>291.28780015174675</v>
      </c>
      <c r="D18" s="56">
        <f>'T5'!D18/'T3'!D21</f>
        <v>236.03946271867403</v>
      </c>
      <c r="E18" s="56">
        <f>'T5'!E18/'T3'!E21</f>
        <v>121.6677029074158</v>
      </c>
      <c r="F18" s="56">
        <f>'T5'!F18/'T3'!F21</f>
        <v>248.9996323907387</v>
      </c>
      <c r="G18" s="56">
        <f>'T5'!G18/'T3'!G21</f>
        <v>304.97066567788477</v>
      </c>
      <c r="H18" s="56">
        <f>'T5'!H18/'T3'!H21</f>
        <v>901.05662726497269</v>
      </c>
      <c r="I18" s="56">
        <f>'T5'!I18/'T3'!I21</f>
        <v>199.33630863953633</v>
      </c>
      <c r="J18" s="56">
        <f>'T5'!J18/'T3'!J21</f>
        <v>197.05208562850228</v>
      </c>
      <c r="K18" s="56">
        <f>'T5'!K18/'T3'!K21</f>
        <v>125.55001612128973</v>
      </c>
      <c r="L18" s="56">
        <f>'T5'!L18/'T3'!L21</f>
        <v>164.21055138035405</v>
      </c>
      <c r="M18" s="57">
        <f>'T5'!M18/'T3'!M21</f>
        <v>201.10592362741414</v>
      </c>
      <c r="O18" s="54" t="s">
        <v>16</v>
      </c>
      <c r="P18" s="248">
        <f t="shared" si="0"/>
        <v>5.7208842079401734</v>
      </c>
      <c r="Q18" s="249">
        <f t="shared" si="0"/>
        <v>0.21063162324492168</v>
      </c>
      <c r="R18" s="249">
        <f t="shared" si="0"/>
        <v>-7.2577757454954934</v>
      </c>
      <c r="S18" s="249">
        <f t="shared" si="0"/>
        <v>-39.030930369034792</v>
      </c>
      <c r="T18" s="249">
        <f t="shared" si="0"/>
        <v>-58.331042764268432</v>
      </c>
      <c r="U18" s="249">
        <f t="shared" si="0"/>
        <v>-90.105163831301979</v>
      </c>
      <c r="V18" s="249">
        <f t="shared" si="0"/>
        <v>20.388883441272981</v>
      </c>
      <c r="W18" s="249">
        <f t="shared" si="0"/>
        <v>-50.420857002488447</v>
      </c>
      <c r="X18" s="249">
        <f t="shared" si="0"/>
        <v>-2.6493978456299203</v>
      </c>
      <c r="Y18" s="249">
        <f t="shared" si="0"/>
        <v>-16.206203645876343</v>
      </c>
      <c r="Z18" s="250">
        <f t="shared" si="0"/>
        <v>21.173709124981826</v>
      </c>
      <c r="AB18" s="54" t="s">
        <v>16</v>
      </c>
      <c r="AC18" s="48">
        <f t="shared" si="1"/>
        <v>2.0033427853617048E-2</v>
      </c>
      <c r="AD18" s="49">
        <f t="shared" si="1"/>
        <v>8.9315467606964781E-4</v>
      </c>
      <c r="AE18" s="49">
        <f t="shared" si="1"/>
        <v>-5.6294347876998198E-2</v>
      </c>
      <c r="AF18" s="49">
        <f t="shared" si="1"/>
        <v>-0.13550968339977104</v>
      </c>
      <c r="AG18" s="49">
        <f t="shared" si="1"/>
        <v>-0.16055812953479739</v>
      </c>
      <c r="AH18" s="49">
        <f t="shared" si="1"/>
        <v>-9.0908633323769625E-2</v>
      </c>
      <c r="AI18" s="49">
        <f t="shared" si="1"/>
        <v>0.11393784190347127</v>
      </c>
      <c r="AJ18" s="49">
        <f t="shared" si="1"/>
        <v>-0.20374290807893075</v>
      </c>
      <c r="AK18" s="49">
        <f t="shared" si="1"/>
        <v>-2.0666224311396354E-2</v>
      </c>
      <c r="AL18" s="49">
        <f t="shared" si="1"/>
        <v>-8.9826488917396613E-2</v>
      </c>
      <c r="AM18" s="50">
        <f t="shared" si="1"/>
        <v>0.11767603251887727</v>
      </c>
    </row>
    <row r="19" spans="2:39">
      <c r="B19" s="54" t="s">
        <v>17</v>
      </c>
      <c r="C19" s="55">
        <f>'T5'!C19/'T3'!C22</f>
        <v>715.31104057553125</v>
      </c>
      <c r="D19" s="56">
        <f>'T5'!D19/'T3'!D22</f>
        <v>642.82593984215782</v>
      </c>
      <c r="E19" s="56">
        <f>'T5'!E19/'T3'!E22</f>
        <v>706.67592832695016</v>
      </c>
      <c r="F19" s="56">
        <f>'T5'!F19/'T3'!F22</f>
        <v>905.56336185006523</v>
      </c>
      <c r="G19" s="56">
        <f>'T5'!G19/'T3'!G22</f>
        <v>554.22120817557175</v>
      </c>
      <c r="H19" s="56">
        <f>'T5'!H19/'T3'!H22</f>
        <v>908.5583478184484</v>
      </c>
      <c r="I19" s="56">
        <f>'T5'!I19/'T3'!I22</f>
        <v>375.46787946593957</v>
      </c>
      <c r="J19" s="56">
        <f>'T5'!J19/'T3'!J22</f>
        <v>464.01821681711237</v>
      </c>
      <c r="K19" s="56">
        <f>'T5'!K19/'T3'!K22</f>
        <v>682.20150732051138</v>
      </c>
      <c r="L19" s="56">
        <f>'T5'!L19/'T3'!L22</f>
        <v>614.88291747492394</v>
      </c>
      <c r="M19" s="57">
        <f>'T5'!M19/'T3'!M22</f>
        <v>869.60015631329611</v>
      </c>
      <c r="O19" s="54" t="s">
        <v>17</v>
      </c>
      <c r="P19" s="248">
        <f t="shared" si="0"/>
        <v>55.850777218553048</v>
      </c>
      <c r="Q19" s="249">
        <f t="shared" si="0"/>
        <v>-26.20069960212345</v>
      </c>
      <c r="R19" s="249">
        <f t="shared" si="0"/>
        <v>45.714114351116109</v>
      </c>
      <c r="S19" s="249">
        <f t="shared" si="0"/>
        <v>43.207248552964757</v>
      </c>
      <c r="T19" s="249">
        <f t="shared" si="0"/>
        <v>-331.80599783921014</v>
      </c>
      <c r="U19" s="249">
        <f t="shared" si="0"/>
        <v>295.85414131711821</v>
      </c>
      <c r="V19" s="249">
        <f t="shared" si="0"/>
        <v>2.7917184068069218</v>
      </c>
      <c r="W19" s="249">
        <f t="shared" si="0"/>
        <v>10.255010722062252</v>
      </c>
      <c r="X19" s="249">
        <f t="shared" si="0"/>
        <v>170.88928610904753</v>
      </c>
      <c r="Y19" s="249">
        <f t="shared" si="0"/>
        <v>159.29429513326482</v>
      </c>
      <c r="Z19" s="250">
        <f t="shared" si="0"/>
        <v>202.5111450206748</v>
      </c>
      <c r="AB19" s="54" t="s">
        <v>17</v>
      </c>
      <c r="AC19" s="48">
        <f t="shared" si="1"/>
        <v>8.4691649098377855E-2</v>
      </c>
      <c r="AD19" s="49">
        <f t="shared" si="1"/>
        <v>-3.9162416049511477E-2</v>
      </c>
      <c r="AE19" s="49">
        <f t="shared" si="1"/>
        <v>6.9163018777341198E-2</v>
      </c>
      <c r="AF19" s="49">
        <f t="shared" si="1"/>
        <v>5.0103719202230459E-2</v>
      </c>
      <c r="AG19" s="49">
        <f t="shared" si="1"/>
        <v>-0.37448736967301938</v>
      </c>
      <c r="AH19" s="49">
        <f t="shared" si="1"/>
        <v>0.48286618269932818</v>
      </c>
      <c r="AI19" s="49">
        <f t="shared" si="1"/>
        <v>7.4910034461902674E-3</v>
      </c>
      <c r="AJ19" s="49">
        <f t="shared" si="1"/>
        <v>2.2599916838374347E-2</v>
      </c>
      <c r="AK19" s="49">
        <f t="shared" si="1"/>
        <v>0.33421709675578576</v>
      </c>
      <c r="AL19" s="49">
        <f t="shared" si="1"/>
        <v>0.34964502474735948</v>
      </c>
      <c r="AM19" s="50">
        <f t="shared" si="1"/>
        <v>0.30357439800764829</v>
      </c>
    </row>
    <row r="20" spans="2:39">
      <c r="B20" s="54" t="s">
        <v>18</v>
      </c>
      <c r="C20" s="55">
        <f>'T5'!C20/'T3'!C23</f>
        <v>2163.5331222632749</v>
      </c>
      <c r="D20" s="56">
        <f>'T5'!D20/'T3'!D23</f>
        <v>2552.3972228956941</v>
      </c>
      <c r="E20" s="56">
        <f>'T5'!E20/'T3'!E23</f>
        <v>2964.5107906173739</v>
      </c>
      <c r="F20" s="56">
        <f>'T5'!F20/'T3'!F23</f>
        <v>917.63341401868308</v>
      </c>
      <c r="G20" s="56">
        <f>'T5'!G20/'T3'!G23</f>
        <v>1226.3439469114246</v>
      </c>
      <c r="H20" s="56">
        <f>'T5'!H20/'T3'!H23</f>
        <v>1830.6536339421737</v>
      </c>
      <c r="I20" s="56">
        <f>'T5'!I20/'T3'!I23</f>
        <v>5023.4277877059785</v>
      </c>
      <c r="J20" s="56">
        <f>'T5'!J20/'T3'!J23</f>
        <v>962.15447751815441</v>
      </c>
      <c r="K20" s="56">
        <f>'T5'!K20/'T3'!K23</f>
        <v>1571.3385196396609</v>
      </c>
      <c r="L20" s="56">
        <f>'T5'!L20/'T3'!L23</f>
        <v>1294.7345190928224</v>
      </c>
      <c r="M20" s="57">
        <f>'T5'!M20/'T3'!M23</f>
        <v>1228.2521033587179</v>
      </c>
      <c r="O20" s="54" t="s">
        <v>18</v>
      </c>
      <c r="P20" s="248">
        <f t="shared" si="0"/>
        <v>54.137939018483394</v>
      </c>
      <c r="Q20" s="249">
        <f t="shared" si="0"/>
        <v>-63.076406152984873</v>
      </c>
      <c r="R20" s="249">
        <f t="shared" si="0"/>
        <v>600.49797939000746</v>
      </c>
      <c r="S20" s="249">
        <f t="shared" si="0"/>
        <v>-125.79420624595798</v>
      </c>
      <c r="T20" s="249">
        <f t="shared" si="0"/>
        <v>10.273400054958074</v>
      </c>
      <c r="U20" s="249">
        <f t="shared" si="0"/>
        <v>915.67254700611579</v>
      </c>
      <c r="V20" s="249">
        <f t="shared" si="0"/>
        <v>-531.66120492145274</v>
      </c>
      <c r="W20" s="249">
        <f t="shared" si="0"/>
        <v>50.351753201666725</v>
      </c>
      <c r="X20" s="249">
        <f t="shared" si="0"/>
        <v>-197.80246482073267</v>
      </c>
      <c r="Y20" s="249">
        <f t="shared" si="0"/>
        <v>-109.36341663116036</v>
      </c>
      <c r="Z20" s="250">
        <f t="shared" si="0"/>
        <v>-229.34573324645862</v>
      </c>
      <c r="AB20" s="54" t="s">
        <v>18</v>
      </c>
      <c r="AC20" s="48">
        <f t="shared" si="1"/>
        <v>2.566514773927062E-2</v>
      </c>
      <c r="AD20" s="49">
        <f t="shared" si="1"/>
        <v>-2.4116628610752817E-2</v>
      </c>
      <c r="AE20" s="49">
        <f t="shared" si="1"/>
        <v>0.25401638118798359</v>
      </c>
      <c r="AF20" s="49">
        <f t="shared" si="1"/>
        <v>-0.12055863176599946</v>
      </c>
      <c r="AG20" s="49">
        <f t="shared" si="1"/>
        <v>8.4480296653140219E-3</v>
      </c>
      <c r="AH20" s="49">
        <f t="shared" si="1"/>
        <v>1.0007557096861679</v>
      </c>
      <c r="AI20" s="49">
        <f t="shared" si="1"/>
        <v>-9.5707054491306898E-2</v>
      </c>
      <c r="AJ20" s="49">
        <f t="shared" si="1"/>
        <v>5.5222200876194769E-2</v>
      </c>
      <c r="AK20" s="49">
        <f t="shared" si="1"/>
        <v>-0.11180706713493752</v>
      </c>
      <c r="AL20" s="49">
        <f t="shared" si="1"/>
        <v>-7.7888738277198777E-2</v>
      </c>
      <c r="AM20" s="50">
        <f t="shared" si="1"/>
        <v>-0.15734500112912977</v>
      </c>
    </row>
    <row r="21" spans="2:39">
      <c r="B21" s="54" t="s">
        <v>19</v>
      </c>
      <c r="C21" s="55">
        <f>'T5'!C21/'T3'!C24</f>
        <v>1996.0997478136937</v>
      </c>
      <c r="D21" s="56">
        <f>'T5'!D21/'T3'!D24</f>
        <v>2017.8082753566721</v>
      </c>
      <c r="E21" s="56">
        <f>'T5'!E21/'T3'!E24</f>
        <v>6900.1540719859131</v>
      </c>
      <c r="F21" s="56">
        <f>'T5'!F21/'T3'!F24</f>
        <v>309.05017500198164</v>
      </c>
      <c r="G21" s="56">
        <f>'T5'!G21/'T3'!G24</f>
        <v>636.08032995811573</v>
      </c>
      <c r="H21" s="56">
        <f>'T5'!H21/'T3'!H24</f>
        <v>1589.7628467492532</v>
      </c>
      <c r="I21" s="56">
        <f>'T5'!I21/'T3'!I24</f>
        <v>1586.1940557320513</v>
      </c>
      <c r="J21" s="56">
        <f>'T5'!J21/'T3'!J24</f>
        <v>2921.4288533447111</v>
      </c>
      <c r="K21" s="56">
        <f>'T5'!K21/'T3'!K24</f>
        <v>1688.4730905666052</v>
      </c>
      <c r="L21" s="56">
        <f>'T5'!L21/'T3'!L24</f>
        <v>4675.8017899377082</v>
      </c>
      <c r="M21" s="57">
        <f>'T5'!M21/'T3'!M24</f>
        <v>2459.499071835171</v>
      </c>
      <c r="O21" s="54" t="s">
        <v>19</v>
      </c>
      <c r="P21" s="248">
        <f t="shared" si="0"/>
        <v>210.93324182418314</v>
      </c>
      <c r="Q21" s="249">
        <f t="shared" si="0"/>
        <v>171.1883017093387</v>
      </c>
      <c r="R21" s="249">
        <f t="shared" si="0"/>
        <v>863.63081555230474</v>
      </c>
      <c r="S21" s="249">
        <f t="shared" si="0"/>
        <v>-21.181430614568285</v>
      </c>
      <c r="T21" s="249">
        <f t="shared" si="0"/>
        <v>-354.07119845382078</v>
      </c>
      <c r="U21" s="249">
        <f t="shared" si="0"/>
        <v>128.49350377847918</v>
      </c>
      <c r="V21" s="249">
        <f t="shared" si="0"/>
        <v>-97.7988544603636</v>
      </c>
      <c r="W21" s="249">
        <f t="shared" si="0"/>
        <v>475.67399909679307</v>
      </c>
      <c r="X21" s="249">
        <f t="shared" si="0"/>
        <v>-231.30875774366677</v>
      </c>
      <c r="Y21" s="249">
        <f t="shared" si="0"/>
        <v>1998.3407878171352</v>
      </c>
      <c r="Z21" s="250">
        <f t="shared" si="0"/>
        <v>268.84114029716648</v>
      </c>
      <c r="AB21" s="54" t="s">
        <v>19</v>
      </c>
      <c r="AC21" s="48">
        <f t="shared" si="1"/>
        <v>0.11815886143755744</v>
      </c>
      <c r="AD21" s="49">
        <f t="shared" si="1"/>
        <v>9.2703590425927102E-2</v>
      </c>
      <c r="AE21" s="49">
        <f t="shared" si="1"/>
        <v>0.14306758689811455</v>
      </c>
      <c r="AF21" s="49">
        <f t="shared" si="1"/>
        <v>-6.4141136869749552E-2</v>
      </c>
      <c r="AG21" s="49">
        <f t="shared" si="1"/>
        <v>-0.35759294238701128</v>
      </c>
      <c r="AH21" s="49">
        <f t="shared" si="1"/>
        <v>8.7932799245107482E-2</v>
      </c>
      <c r="AI21" s="49">
        <f t="shared" si="1"/>
        <v>-5.8075573755942356E-2</v>
      </c>
      <c r="AJ21" s="49">
        <f t="shared" si="1"/>
        <v>0.19448964734573335</v>
      </c>
      <c r="AK21" s="49">
        <f t="shared" si="1"/>
        <v>-0.12048700113883098</v>
      </c>
      <c r="AL21" s="49">
        <f t="shared" si="1"/>
        <v>0.7463566364680686</v>
      </c>
      <c r="AM21" s="50">
        <f t="shared" si="1"/>
        <v>0.12272164285750448</v>
      </c>
    </row>
    <row r="22" spans="2:39">
      <c r="B22" s="109" t="s">
        <v>20</v>
      </c>
      <c r="C22" s="256">
        <f>'T5'!C22/'T3'!C25</f>
        <v>4498.0770411660114</v>
      </c>
      <c r="D22" s="257">
        <f>'T5'!D22/'T3'!D25</f>
        <v>2885.6677869210407</v>
      </c>
      <c r="E22" s="257">
        <f>'T5'!E22/'T3'!E25</f>
        <v>13678.117328758774</v>
      </c>
      <c r="F22" s="257">
        <f>'T5'!F22/'T3'!F25</f>
        <v>26372.784765514149</v>
      </c>
      <c r="G22" s="257">
        <f>'T5'!G22/'T3'!G25</f>
        <v>2086.6786866949833</v>
      </c>
      <c r="H22" s="257">
        <f>'T5'!H22/'T3'!H25</f>
        <v>3288.9663137184257</v>
      </c>
      <c r="I22" s="257">
        <f>'T5'!I22/'T3'!I25</f>
        <v>18923.250614395012</v>
      </c>
      <c r="J22" s="258" t="s">
        <v>120</v>
      </c>
      <c r="K22" s="257">
        <f>'T5'!K22/'T3'!K25</f>
        <v>1138.1873944415634</v>
      </c>
      <c r="L22" s="258" t="s">
        <v>120</v>
      </c>
      <c r="M22" s="259" t="s">
        <v>120</v>
      </c>
      <c r="O22" s="109" t="s">
        <v>20</v>
      </c>
      <c r="P22" s="260">
        <f t="shared" si="0"/>
        <v>247.43929067606041</v>
      </c>
      <c r="Q22" s="261">
        <f t="shared" si="0"/>
        <v>201.38422348420681</v>
      </c>
      <c r="R22" s="261">
        <f t="shared" si="0"/>
        <v>-2704.0109251147551</v>
      </c>
      <c r="S22" s="262" t="s">
        <v>120</v>
      </c>
      <c r="T22" s="262" t="s">
        <v>120</v>
      </c>
      <c r="U22" s="261">
        <f t="shared" si="0"/>
        <v>918.75488498852837</v>
      </c>
      <c r="V22" s="261">
        <f t="shared" si="0"/>
        <v>12803.069174431679</v>
      </c>
      <c r="W22" s="262" t="s">
        <v>120</v>
      </c>
      <c r="X22" s="262" t="s">
        <v>120</v>
      </c>
      <c r="Y22" s="262" t="s">
        <v>120</v>
      </c>
      <c r="Z22" s="263" t="s">
        <v>120</v>
      </c>
      <c r="AB22" s="109" t="s">
        <v>20</v>
      </c>
      <c r="AC22" s="72">
        <f t="shared" si="1"/>
        <v>5.8212274298730646E-2</v>
      </c>
      <c r="AD22" s="73">
        <f t="shared" si="1"/>
        <v>7.5023453642268575E-2</v>
      </c>
      <c r="AE22" s="73">
        <f t="shared" si="1"/>
        <v>-0.16505858599143833</v>
      </c>
      <c r="AF22" s="131" t="s">
        <v>120</v>
      </c>
      <c r="AG22" s="131" t="s">
        <v>120</v>
      </c>
      <c r="AH22" s="73">
        <f t="shared" si="1"/>
        <v>0.38762570876677144</v>
      </c>
      <c r="AI22" s="73">
        <f t="shared" si="1"/>
        <v>2.0919427471268541</v>
      </c>
      <c r="AJ22" s="131" t="s">
        <v>120</v>
      </c>
      <c r="AK22" s="131" t="s">
        <v>120</v>
      </c>
      <c r="AL22" s="131" t="s">
        <v>120</v>
      </c>
      <c r="AM22" s="132" t="s">
        <v>120</v>
      </c>
    </row>
    <row r="23" spans="2:39">
      <c r="B23" s="264" t="s">
        <v>56</v>
      </c>
      <c r="C23" s="265">
        <f>'T5'!C23/'T3'!C26</f>
        <v>731.36538884970366</v>
      </c>
      <c r="D23" s="266">
        <f>'T5'!D23/'T3'!D26</f>
        <v>673.79600773165475</v>
      </c>
      <c r="E23" s="266">
        <f>'T5'!E23/'T3'!E26</f>
        <v>768.27969936803208</v>
      </c>
      <c r="F23" s="266">
        <f>'T5'!F23/'T3'!F26</f>
        <v>380.87746675240669</v>
      </c>
      <c r="G23" s="266">
        <f>'T5'!G23/'T3'!G26</f>
        <v>515.81289608489226</v>
      </c>
      <c r="H23" s="266">
        <f>'T5'!H23/'T3'!H26</f>
        <v>944.55896457710708</v>
      </c>
      <c r="I23" s="266">
        <f>'T5'!I23/'T3'!I26</f>
        <v>1152.63666820242</v>
      </c>
      <c r="J23" s="266">
        <f>'T5'!J23/'T3'!J26</f>
        <v>1200.057067097764</v>
      </c>
      <c r="K23" s="266">
        <f>'T5'!K23/'T3'!K26</f>
        <v>732.17603040684264</v>
      </c>
      <c r="L23" s="266">
        <f>'T5'!L23/'T3'!L26</f>
        <v>786.20171985339084</v>
      </c>
      <c r="M23" s="267">
        <f>'T5'!M23/'T3'!M26</f>
        <v>739.46260826141418</v>
      </c>
      <c r="O23" s="264" t="s">
        <v>56</v>
      </c>
      <c r="P23" s="419">
        <f t="shared" si="0"/>
        <v>-29.115761517502847</v>
      </c>
      <c r="Q23" s="419">
        <f t="shared" si="0"/>
        <v>-40.897941699749822</v>
      </c>
      <c r="R23" s="269">
        <f t="shared" si="0"/>
        <v>28.701855413774524</v>
      </c>
      <c r="S23" s="419">
        <f t="shared" si="0"/>
        <v>-34.514987622412946</v>
      </c>
      <c r="T23" s="419">
        <f t="shared" si="0"/>
        <v>-38.490698072037617</v>
      </c>
      <c r="U23" s="419">
        <f t="shared" si="0"/>
        <v>-120.58397514458841</v>
      </c>
      <c r="V23" s="419">
        <f t="shared" si="0"/>
        <v>-25.385558978596237</v>
      </c>
      <c r="W23" s="269">
        <f t="shared" si="0"/>
        <v>113.42656349003369</v>
      </c>
      <c r="X23" s="419">
        <f t="shared" si="0"/>
        <v>-45.161445728258514</v>
      </c>
      <c r="Y23" s="269">
        <f t="shared" si="0"/>
        <v>52.030948399763474</v>
      </c>
      <c r="Z23" s="419">
        <f t="shared" si="0"/>
        <v>-62.362749342143502</v>
      </c>
      <c r="AB23" s="264" t="s">
        <v>56</v>
      </c>
      <c r="AC23" s="420">
        <f t="shared" si="1"/>
        <v>-3.828597395667728E-2</v>
      </c>
      <c r="AD23" s="420">
        <f t="shared" si="1"/>
        <v>-5.7224412956465298E-2</v>
      </c>
      <c r="AE23" s="420">
        <f t="shared" si="1"/>
        <v>3.8808430577525137E-2</v>
      </c>
      <c r="AF23" s="420">
        <f t="shared" si="1"/>
        <v>-8.309006882264923E-2</v>
      </c>
      <c r="AG23" s="420">
        <f t="shared" si="1"/>
        <v>-6.9439741105377803E-2</v>
      </c>
      <c r="AH23" s="420">
        <f t="shared" si="1"/>
        <v>-0.11320919535559709</v>
      </c>
      <c r="AI23" s="420">
        <f t="shared" si="1"/>
        <v>-2.1549303903495416E-2</v>
      </c>
      <c r="AJ23" s="420">
        <f t="shared" si="1"/>
        <v>0.10438374692542246</v>
      </c>
      <c r="AK23" s="420">
        <f t="shared" si="1"/>
        <v>-5.8097605113289895E-2</v>
      </c>
      <c r="AL23" s="420">
        <f t="shared" si="1"/>
        <v>7.0870362077673527E-2</v>
      </c>
      <c r="AM23" s="420">
        <f t="shared" si="1"/>
        <v>-7.7775975467437378E-2</v>
      </c>
    </row>
    <row r="25" spans="2:39" s="1" customFormat="1" ht="12.75">
      <c r="B25" s="270" t="s">
        <v>53</v>
      </c>
      <c r="M25" s="424" t="s">
        <v>324</v>
      </c>
      <c r="O25" s="270" t="s">
        <v>53</v>
      </c>
      <c r="Z25" s="424" t="s">
        <v>324</v>
      </c>
      <c r="AB25" s="270" t="s">
        <v>53</v>
      </c>
      <c r="AM25" s="424" t="s">
        <v>324</v>
      </c>
    </row>
    <row r="26" spans="2:39" s="1" customFormat="1" ht="12.75">
      <c r="B26" s="270" t="s">
        <v>54</v>
      </c>
      <c r="O26" s="270" t="s">
        <v>54</v>
      </c>
      <c r="AB26" s="270" t="s">
        <v>54</v>
      </c>
    </row>
    <row r="27" spans="2:39" s="1" customFormat="1" ht="12.75"/>
    <row r="29" spans="2:39" ht="15">
      <c r="B29" s="2" t="s">
        <v>229</v>
      </c>
      <c r="O29" s="2" t="s">
        <v>232</v>
      </c>
      <c r="AB29" s="2" t="s">
        <v>235</v>
      </c>
    </row>
    <row r="30" spans="2:39" s="18" customFormat="1" ht="57">
      <c r="B30" s="6" t="s">
        <v>92</v>
      </c>
      <c r="C30" s="19" t="s">
        <v>38</v>
      </c>
      <c r="D30" s="20" t="s">
        <v>45</v>
      </c>
      <c r="E30" s="21" t="s">
        <v>46</v>
      </c>
      <c r="F30" s="22" t="s">
        <v>47</v>
      </c>
      <c r="G30" s="23" t="s">
        <v>39</v>
      </c>
      <c r="H30" s="24" t="s">
        <v>48</v>
      </c>
      <c r="I30" s="25" t="s">
        <v>40</v>
      </c>
      <c r="J30" s="26" t="s">
        <v>41</v>
      </c>
      <c r="K30" s="27" t="s">
        <v>49</v>
      </c>
      <c r="L30" s="28" t="s">
        <v>42</v>
      </c>
      <c r="M30" s="29" t="s">
        <v>43</v>
      </c>
      <c r="O30" s="6" t="s">
        <v>92</v>
      </c>
      <c r="P30" s="30" t="s">
        <v>38</v>
      </c>
      <c r="Q30" s="20" t="s">
        <v>45</v>
      </c>
      <c r="R30" s="21" t="s">
        <v>46</v>
      </c>
      <c r="S30" s="22" t="s">
        <v>47</v>
      </c>
      <c r="T30" s="23" t="s">
        <v>39</v>
      </c>
      <c r="U30" s="24" t="s">
        <v>48</v>
      </c>
      <c r="V30" s="25" t="s">
        <v>40</v>
      </c>
      <c r="W30" s="26" t="s">
        <v>41</v>
      </c>
      <c r="X30" s="27" t="s">
        <v>49</v>
      </c>
      <c r="Y30" s="28" t="s">
        <v>42</v>
      </c>
      <c r="Z30" s="29" t="s">
        <v>43</v>
      </c>
      <c r="AB30" s="6" t="s">
        <v>92</v>
      </c>
      <c r="AC30" s="30" t="s">
        <v>38</v>
      </c>
      <c r="AD30" s="20" t="s">
        <v>45</v>
      </c>
      <c r="AE30" s="21" t="s">
        <v>46</v>
      </c>
      <c r="AF30" s="22" t="s">
        <v>47</v>
      </c>
      <c r="AG30" s="23" t="s">
        <v>39</v>
      </c>
      <c r="AH30" s="24" t="s">
        <v>48</v>
      </c>
      <c r="AI30" s="25" t="s">
        <v>40</v>
      </c>
      <c r="AJ30" s="26" t="s">
        <v>41</v>
      </c>
      <c r="AK30" s="27" t="s">
        <v>49</v>
      </c>
      <c r="AL30" s="28" t="s">
        <v>42</v>
      </c>
      <c r="AM30" s="29" t="s">
        <v>43</v>
      </c>
    </row>
    <row r="31" spans="2:39">
      <c r="B31" s="31" t="s">
        <v>2</v>
      </c>
      <c r="C31" s="32">
        <f>'T5'!C37/'T3'!C31</f>
        <v>2057.3863533230628</v>
      </c>
      <c r="D31" s="271">
        <f>'T5'!D37/'T3'!D31</f>
        <v>2087.9627799956543</v>
      </c>
      <c r="E31" s="271">
        <f>'T5'!E37/'T3'!E31</f>
        <v>2598.0791860356603</v>
      </c>
      <c r="F31" s="271">
        <f>'T5'!F37/'T3'!F31</f>
        <v>3281.5895193662554</v>
      </c>
      <c r="G31" s="271">
        <f>'T5'!G37/'T3'!G31</f>
        <v>2061.2566629448443</v>
      </c>
      <c r="H31" s="271">
        <f>'T5'!H37/'T3'!H31</f>
        <v>1693.4794859605158</v>
      </c>
      <c r="I31" s="271">
        <f>'T5'!I37/'T3'!I31</f>
        <v>845.03946467270941</v>
      </c>
      <c r="J31" s="271">
        <f>'T5'!J37/'T3'!J31</f>
        <v>1374.8882219190509</v>
      </c>
      <c r="K31" s="271">
        <f>'T5'!K37/'T3'!K31</f>
        <v>1787.8261713526986</v>
      </c>
      <c r="L31" s="271">
        <f>'T5'!L37/'T3'!L31</f>
        <v>1729.4341195145726</v>
      </c>
      <c r="M31" s="272">
        <f>'T5'!M37/'T3'!M31</f>
        <v>2786.1633788647182</v>
      </c>
      <c r="O31" s="31" t="s">
        <v>2</v>
      </c>
      <c r="P31" s="273">
        <f t="shared" ref="P31:Z50" si="2">C31-C58</f>
        <v>-169.11271546704256</v>
      </c>
      <c r="Q31" s="274">
        <f t="shared" si="2"/>
        <v>-460.93786862038132</v>
      </c>
      <c r="R31" s="274">
        <f t="shared" si="2"/>
        <v>-4027.7727518351821</v>
      </c>
      <c r="S31" s="274">
        <f t="shared" si="2"/>
        <v>-78.41687615184992</v>
      </c>
      <c r="T31" s="274">
        <f t="shared" si="2"/>
        <v>425.04104216803285</v>
      </c>
      <c r="U31" s="274">
        <f t="shared" si="2"/>
        <v>-134.72564582401401</v>
      </c>
      <c r="V31" s="274">
        <f t="shared" si="2"/>
        <v>-350.42502033497487</v>
      </c>
      <c r="W31" s="274">
        <f t="shared" si="2"/>
        <v>-11.029060204349662</v>
      </c>
      <c r="X31" s="274">
        <f t="shared" si="2"/>
        <v>-587.91273128238208</v>
      </c>
      <c r="Y31" s="274">
        <f t="shared" si="2"/>
        <v>205.76434466374508</v>
      </c>
      <c r="Z31" s="275">
        <f t="shared" si="2"/>
        <v>-124.65309818827564</v>
      </c>
      <c r="AB31" s="31" t="s">
        <v>2</v>
      </c>
      <c r="AC31" s="101">
        <f t="shared" ref="AC31:AM50" si="3">P31/C58</f>
        <v>-7.5954541296502559E-2</v>
      </c>
      <c r="AD31" s="102">
        <f t="shared" si="3"/>
        <v>-0.18083791099141291</v>
      </c>
      <c r="AE31" s="102">
        <f t="shared" si="3"/>
        <v>-0.60788752746103025</v>
      </c>
      <c r="AF31" s="102">
        <f t="shared" si="3"/>
        <v>-2.3338311574778479E-2</v>
      </c>
      <c r="AG31" s="102">
        <f t="shared" si="3"/>
        <v>0.25977080084728682</v>
      </c>
      <c r="AH31" s="102">
        <f t="shared" si="3"/>
        <v>-7.3692849605179106E-2</v>
      </c>
      <c r="AI31" s="102">
        <f t="shared" si="3"/>
        <v>-0.29312875851156917</v>
      </c>
      <c r="AJ31" s="102">
        <f t="shared" si="3"/>
        <v>-7.9579498333780408E-3</v>
      </c>
      <c r="AK31" s="102">
        <f t="shared" si="3"/>
        <v>-0.24746521203583915</v>
      </c>
      <c r="AL31" s="102">
        <f t="shared" si="3"/>
        <v>0.1350452362185173</v>
      </c>
      <c r="AM31" s="103">
        <f t="shared" si="3"/>
        <v>-4.2824100787858164E-2</v>
      </c>
    </row>
    <row r="32" spans="2:39">
      <c r="B32" s="54" t="s">
        <v>3</v>
      </c>
      <c r="C32" s="276">
        <f>'T5'!C38/'T3'!C32</f>
        <v>733.4977532520121</v>
      </c>
      <c r="D32" s="277">
        <f>'T5'!D38/'T3'!D32</f>
        <v>717.41294574092285</v>
      </c>
      <c r="E32" s="277">
        <f>'T5'!E38/'T3'!E32</f>
        <v>1292.8025063127343</v>
      </c>
      <c r="F32" s="277">
        <f>'T5'!F38/'T3'!F32</f>
        <v>352.8973545124158</v>
      </c>
      <c r="G32" s="277">
        <f>'T5'!G38/'T3'!G32</f>
        <v>483.65473315796879</v>
      </c>
      <c r="H32" s="277">
        <f>'T5'!H38/'T3'!H32</f>
        <v>1009.1830369991512</v>
      </c>
      <c r="I32" s="277">
        <f>'T5'!I38/'T3'!I32</f>
        <v>1322.3355186636857</v>
      </c>
      <c r="J32" s="277">
        <f>'T5'!J38/'T3'!J32</f>
        <v>913.40212234852231</v>
      </c>
      <c r="K32" s="277">
        <f>'T5'!K38/'T3'!K32</f>
        <v>478.04920422852268</v>
      </c>
      <c r="L32" s="277">
        <f>'T5'!L38/'T3'!L32</f>
        <v>811.69229381847697</v>
      </c>
      <c r="M32" s="278">
        <f>'T5'!M38/'T3'!M32</f>
        <v>689.20444929522932</v>
      </c>
      <c r="O32" s="54" t="s">
        <v>3</v>
      </c>
      <c r="P32" s="279">
        <f t="shared" si="2"/>
        <v>-12.596093915870824</v>
      </c>
      <c r="Q32" s="280">
        <f t="shared" si="2"/>
        <v>47.545580950971271</v>
      </c>
      <c r="R32" s="280">
        <f t="shared" si="2"/>
        <v>88.499197470859599</v>
      </c>
      <c r="S32" s="280">
        <f t="shared" si="2"/>
        <v>-6.672746563725525</v>
      </c>
      <c r="T32" s="280">
        <f t="shared" si="2"/>
        <v>-202.09498617080322</v>
      </c>
      <c r="U32" s="280">
        <f t="shared" si="2"/>
        <v>44.441312416054188</v>
      </c>
      <c r="V32" s="280">
        <f t="shared" si="2"/>
        <v>-476.90646329121614</v>
      </c>
      <c r="W32" s="280">
        <f t="shared" si="2"/>
        <v>-43.262882678639016</v>
      </c>
      <c r="X32" s="280">
        <f t="shared" si="2"/>
        <v>-38.600872726881391</v>
      </c>
      <c r="Y32" s="280">
        <f t="shared" si="2"/>
        <v>-83.809117300757634</v>
      </c>
      <c r="Z32" s="281">
        <f t="shared" si="2"/>
        <v>72.777145434075578</v>
      </c>
      <c r="AB32" s="54" t="s">
        <v>3</v>
      </c>
      <c r="AC32" s="48">
        <f t="shared" si="3"/>
        <v>-1.6882720536678684E-2</v>
      </c>
      <c r="AD32" s="49">
        <f t="shared" si="3"/>
        <v>7.0977604597710187E-2</v>
      </c>
      <c r="AE32" s="49">
        <f t="shared" si="3"/>
        <v>7.3485804465625332E-2</v>
      </c>
      <c r="AF32" s="49">
        <f t="shared" si="3"/>
        <v>-1.8557567894980587E-2</v>
      </c>
      <c r="AG32" s="49">
        <f t="shared" si="3"/>
        <v>-0.29470662615599547</v>
      </c>
      <c r="AH32" s="49">
        <f t="shared" si="3"/>
        <v>4.6065502593721684E-2</v>
      </c>
      <c r="AI32" s="49">
        <f t="shared" si="3"/>
        <v>-0.26505965738585674</v>
      </c>
      <c r="AJ32" s="49">
        <f t="shared" si="3"/>
        <v>-4.5222603995440085E-2</v>
      </c>
      <c r="AK32" s="49">
        <f t="shared" si="3"/>
        <v>-7.4713765561314954E-2</v>
      </c>
      <c r="AL32" s="49">
        <f t="shared" si="3"/>
        <v>-9.3589039905598304E-2</v>
      </c>
      <c r="AM32" s="50">
        <f t="shared" si="3"/>
        <v>0.11806281937580779</v>
      </c>
    </row>
    <row r="33" spans="2:39">
      <c r="B33" s="54" t="s">
        <v>4</v>
      </c>
      <c r="C33" s="276">
        <f>'T5'!C39/'T3'!C33</f>
        <v>1042.128572826668</v>
      </c>
      <c r="D33" s="277">
        <f>'T5'!D39/'T3'!D33</f>
        <v>1200.4003443489144</v>
      </c>
      <c r="E33" s="277">
        <f>'T5'!E39/'T3'!E33</f>
        <v>769.21677772502176</v>
      </c>
      <c r="F33" s="277">
        <f>'T5'!F39/'T3'!F33</f>
        <v>245.77850574699639</v>
      </c>
      <c r="G33" s="277">
        <f>'T5'!G39/'T3'!G33</f>
        <v>333.42346810640322</v>
      </c>
      <c r="H33" s="277">
        <f>'T5'!H39/'T3'!H33</f>
        <v>585.26596675596386</v>
      </c>
      <c r="I33" s="277">
        <f>'T5'!I39/'T3'!I33</f>
        <v>495.67304347509253</v>
      </c>
      <c r="J33" s="277">
        <f>'T5'!J39/'T3'!J33</f>
        <v>241.28624782537702</v>
      </c>
      <c r="K33" s="277">
        <f>'T5'!K39/'T3'!K33</f>
        <v>181.60878778480608</v>
      </c>
      <c r="L33" s="277">
        <f>'T5'!L39/'T3'!L33</f>
        <v>372.14129094595546</v>
      </c>
      <c r="M33" s="278">
        <f>'T5'!M39/'T3'!M33</f>
        <v>144.50973029309787</v>
      </c>
      <c r="O33" s="54" t="s">
        <v>4</v>
      </c>
      <c r="P33" s="279">
        <f t="shared" si="2"/>
        <v>49.68744307577515</v>
      </c>
      <c r="Q33" s="280">
        <f t="shared" si="2"/>
        <v>51.979213919959193</v>
      </c>
      <c r="R33" s="280">
        <f t="shared" si="2"/>
        <v>285.36619545440578</v>
      </c>
      <c r="S33" s="280">
        <f t="shared" si="2"/>
        <v>32.999464102213182</v>
      </c>
      <c r="T33" s="280">
        <f t="shared" si="2"/>
        <v>-272.42564887189394</v>
      </c>
      <c r="U33" s="280">
        <f t="shared" si="2"/>
        <v>-72.169061767860171</v>
      </c>
      <c r="V33" s="280">
        <f t="shared" si="2"/>
        <v>-653.60857805600745</v>
      </c>
      <c r="W33" s="280">
        <f t="shared" si="2"/>
        <v>-25.538416544050335</v>
      </c>
      <c r="X33" s="280">
        <f t="shared" si="2"/>
        <v>-5.2670858306697141</v>
      </c>
      <c r="Y33" s="280">
        <f t="shared" si="2"/>
        <v>154.85673996300665</v>
      </c>
      <c r="Z33" s="281">
        <f t="shared" si="2"/>
        <v>-141.00741226105762</v>
      </c>
      <c r="AB33" s="54" t="s">
        <v>4</v>
      </c>
      <c r="AC33" s="48">
        <f t="shared" si="3"/>
        <v>5.0065884601383781E-2</v>
      </c>
      <c r="AD33" s="49">
        <f t="shared" si="3"/>
        <v>4.5261457267460808E-2</v>
      </c>
      <c r="AE33" s="49">
        <f t="shared" si="3"/>
        <v>0.58978165142478112</v>
      </c>
      <c r="AF33" s="49">
        <f t="shared" si="3"/>
        <v>0.15508794403399478</v>
      </c>
      <c r="AG33" s="49">
        <f t="shared" si="3"/>
        <v>-0.44965923236899397</v>
      </c>
      <c r="AH33" s="49">
        <f t="shared" si="3"/>
        <v>-0.10977367897464399</v>
      </c>
      <c r="AI33" s="49">
        <f t="shared" si="3"/>
        <v>-0.56871054562349543</v>
      </c>
      <c r="AJ33" s="49">
        <f t="shared" si="3"/>
        <v>-9.5712353295389421E-2</v>
      </c>
      <c r="AK33" s="49">
        <f t="shared" si="3"/>
        <v>-2.818494291835396E-2</v>
      </c>
      <c r="AL33" s="49">
        <f t="shared" si="3"/>
        <v>0.71269098176776902</v>
      </c>
      <c r="AM33" s="50">
        <f t="shared" si="3"/>
        <v>-0.49386671146833866</v>
      </c>
    </row>
    <row r="34" spans="2:39">
      <c r="B34" s="54" t="s">
        <v>5</v>
      </c>
      <c r="C34" s="276">
        <f>'T5'!C40/'T3'!C34</f>
        <v>193.48942198658258</v>
      </c>
      <c r="D34" s="277">
        <f>'T5'!D40/'T3'!D34</f>
        <v>171.29314426820338</v>
      </c>
      <c r="E34" s="277">
        <f>'T5'!E40/'T3'!E34</f>
        <v>186.43166897444038</v>
      </c>
      <c r="F34" s="277">
        <f>'T5'!F40/'T3'!F34</f>
        <v>171.37966453435743</v>
      </c>
      <c r="G34" s="277">
        <f>'T5'!G40/'T3'!G34</f>
        <v>184.99114120408589</v>
      </c>
      <c r="H34" s="277">
        <f>'T5'!H40/'T3'!H34</f>
        <v>433.32737925804867</v>
      </c>
      <c r="I34" s="277">
        <f>'T5'!I40/'T3'!I34</f>
        <v>270.09506006909891</v>
      </c>
      <c r="J34" s="277">
        <f>'T5'!J40/'T3'!J34</f>
        <v>174.35456004093223</v>
      </c>
      <c r="K34" s="277">
        <f>'T5'!K40/'T3'!K34</f>
        <v>148.62396362174303</v>
      </c>
      <c r="L34" s="277">
        <f>'T5'!L40/'T3'!L34</f>
        <v>177.42450931407237</v>
      </c>
      <c r="M34" s="278">
        <f>'T5'!M40/'T3'!M34</f>
        <v>129.87059578665114</v>
      </c>
      <c r="O34" s="54" t="s">
        <v>5</v>
      </c>
      <c r="P34" s="279">
        <f t="shared" si="2"/>
        <v>-9.8616133601430818</v>
      </c>
      <c r="Q34" s="280">
        <f t="shared" si="2"/>
        <v>2.7841956762362372</v>
      </c>
      <c r="R34" s="280">
        <f t="shared" si="2"/>
        <v>-0.96625052948121493</v>
      </c>
      <c r="S34" s="280">
        <f t="shared" si="2"/>
        <v>21.771074863478958</v>
      </c>
      <c r="T34" s="280">
        <f t="shared" si="2"/>
        <v>-10.619139995697537</v>
      </c>
      <c r="U34" s="280">
        <f t="shared" si="2"/>
        <v>-91.034514905458252</v>
      </c>
      <c r="V34" s="280">
        <f t="shared" si="2"/>
        <v>-106.46910657641934</v>
      </c>
      <c r="W34" s="280">
        <f t="shared" si="2"/>
        <v>-12.053756578504107</v>
      </c>
      <c r="X34" s="280">
        <f t="shared" si="2"/>
        <v>-17.434486061303119</v>
      </c>
      <c r="Y34" s="280">
        <f t="shared" si="2"/>
        <v>-17.792227797088316</v>
      </c>
      <c r="Z34" s="281">
        <f t="shared" si="2"/>
        <v>-31.268083553650058</v>
      </c>
      <c r="AB34" s="54" t="s">
        <v>5</v>
      </c>
      <c r="AC34" s="48">
        <f t="shared" si="3"/>
        <v>-4.8495515861664742E-2</v>
      </c>
      <c r="AD34" s="49">
        <f t="shared" si="3"/>
        <v>1.6522539007575058E-2</v>
      </c>
      <c r="AE34" s="49">
        <f t="shared" si="3"/>
        <v>-5.1561433127916591E-3</v>
      </c>
      <c r="AF34" s="49">
        <f t="shared" si="3"/>
        <v>0.14552021987088304</v>
      </c>
      <c r="AG34" s="49">
        <f t="shared" si="3"/>
        <v>-5.4287228312155274E-2</v>
      </c>
      <c r="AH34" s="49">
        <f t="shared" si="3"/>
        <v>-0.17361008860241817</v>
      </c>
      <c r="AI34" s="49">
        <f t="shared" si="3"/>
        <v>-0.28273828475199791</v>
      </c>
      <c r="AJ34" s="49">
        <f t="shared" si="3"/>
        <v>-6.4663190983654278E-2</v>
      </c>
      <c r="AK34" s="49">
        <f t="shared" si="3"/>
        <v>-0.10499005678169417</v>
      </c>
      <c r="AL34" s="49">
        <f t="shared" si="3"/>
        <v>-9.1140893247063301E-2</v>
      </c>
      <c r="AM34" s="50">
        <f t="shared" si="3"/>
        <v>-0.19404455641352542</v>
      </c>
    </row>
    <row r="35" spans="2:39">
      <c r="B35" s="54" t="s">
        <v>6</v>
      </c>
      <c r="C35" s="276">
        <f>'T5'!C41/'T3'!C35</f>
        <v>2757.4199463409473</v>
      </c>
      <c r="D35" s="277">
        <f>'T5'!D41/'T3'!D35</f>
        <v>2312.5633464246498</v>
      </c>
      <c r="E35" s="277">
        <f>'T5'!E41/'T3'!E35</f>
        <v>3608.3091493203206</v>
      </c>
      <c r="F35" s="277">
        <f>'T5'!F41/'T3'!F35</f>
        <v>1654.8515526074771</v>
      </c>
      <c r="G35" s="277">
        <f>'T5'!G41/'T3'!G35</f>
        <v>2034.4319095569854</v>
      </c>
      <c r="H35" s="277">
        <f>'T5'!H41/'T3'!H35</f>
        <v>2818.925886471256</v>
      </c>
      <c r="I35" s="277">
        <f>'T5'!I41/'T3'!I35</f>
        <v>7318.5969056971107</v>
      </c>
      <c r="J35" s="277">
        <f>'T5'!J41/'T3'!J35</f>
        <v>1131.5841975828416</v>
      </c>
      <c r="K35" s="277">
        <f>'T5'!K41/'T3'!K35</f>
        <v>5512.2971204751448</v>
      </c>
      <c r="L35" s="277">
        <f>'T5'!L41/'T3'!L35</f>
        <v>1662.3232051407981</v>
      </c>
      <c r="M35" s="278">
        <f>'T5'!M41/'T3'!M35</f>
        <v>2241.2494396964685</v>
      </c>
      <c r="O35" s="54" t="s">
        <v>6</v>
      </c>
      <c r="P35" s="279">
        <f t="shared" si="2"/>
        <v>-46.298085659431763</v>
      </c>
      <c r="Q35" s="280">
        <f t="shared" si="2"/>
        <v>-92.567804406105097</v>
      </c>
      <c r="R35" s="280">
        <f t="shared" si="2"/>
        <v>-1391.2292500475683</v>
      </c>
      <c r="S35" s="280">
        <f t="shared" si="2"/>
        <v>-680.08105957828184</v>
      </c>
      <c r="T35" s="280">
        <f t="shared" si="2"/>
        <v>334.84289474148795</v>
      </c>
      <c r="U35" s="280">
        <f t="shared" si="2"/>
        <v>259.15815939359209</v>
      </c>
      <c r="V35" s="280">
        <f t="shared" si="2"/>
        <v>0</v>
      </c>
      <c r="W35" s="280">
        <f t="shared" si="2"/>
        <v>299.07454364650675</v>
      </c>
      <c r="X35" s="280">
        <f t="shared" si="2"/>
        <v>546.24997105767852</v>
      </c>
      <c r="Y35" s="280">
        <f t="shared" si="2"/>
        <v>-1091.0159658964694</v>
      </c>
      <c r="Z35" s="281">
        <f t="shared" si="2"/>
        <v>1233.9949883081345</v>
      </c>
      <c r="AB35" s="54" t="s">
        <v>6</v>
      </c>
      <c r="AC35" s="48">
        <f t="shared" si="3"/>
        <v>-1.6513103361681238E-2</v>
      </c>
      <c r="AD35" s="49">
        <f t="shared" si="3"/>
        <v>-3.8487632732265478E-2</v>
      </c>
      <c r="AE35" s="49">
        <f t="shared" si="3"/>
        <v>-0.27827154007327293</v>
      </c>
      <c r="AF35" s="49">
        <f t="shared" si="3"/>
        <v>-0.29126367760209132</v>
      </c>
      <c r="AG35" s="49">
        <f t="shared" si="3"/>
        <v>0.19701403799543712</v>
      </c>
      <c r="AH35" s="49">
        <f t="shared" si="3"/>
        <v>0.10124284193920113</v>
      </c>
      <c r="AI35" s="49">
        <f t="shared" si="3"/>
        <v>0</v>
      </c>
      <c r="AJ35" s="49">
        <f t="shared" si="3"/>
        <v>0.35924453516232507</v>
      </c>
      <c r="AK35" s="49">
        <f t="shared" si="3"/>
        <v>0.10999693611885168</v>
      </c>
      <c r="AL35" s="49">
        <f t="shared" si="3"/>
        <v>-0.39625193197155228</v>
      </c>
      <c r="AM35" s="50">
        <f t="shared" si="3"/>
        <v>1.2251075054642606</v>
      </c>
    </row>
    <row r="36" spans="2:39">
      <c r="B36" s="54" t="s">
        <v>7</v>
      </c>
      <c r="C36" s="276">
        <f>'T5'!C42/'T3'!C36</f>
        <v>589.81639140436857</v>
      </c>
      <c r="D36" s="277">
        <f>'T5'!D42/'T3'!D36</f>
        <v>201.91198293968634</v>
      </c>
      <c r="E36" s="277">
        <f>'T5'!E42/'T3'!E36</f>
        <v>150.74426893549355</v>
      </c>
      <c r="F36" s="277">
        <f>'T5'!F42/'T3'!F36</f>
        <v>324.23933878132829</v>
      </c>
      <c r="G36" s="277">
        <f>'T5'!G42/'T3'!G36</f>
        <v>267.37374259890498</v>
      </c>
      <c r="H36" s="277">
        <f>'T5'!H42/'T3'!H36</f>
        <v>1009.9888866890374</v>
      </c>
      <c r="I36" s="277">
        <f>'T5'!I42/'T3'!I36</f>
        <v>147.90400590938273</v>
      </c>
      <c r="J36" s="277">
        <f>'T5'!J42/'T3'!J36</f>
        <v>3574.7563561007451</v>
      </c>
      <c r="K36" s="277">
        <f>'T5'!K42/'T3'!K36</f>
        <v>1207.615722325221</v>
      </c>
      <c r="L36" s="277">
        <f>'T5'!L42/'T3'!L36</f>
        <v>2602.9204735623939</v>
      </c>
      <c r="M36" s="278">
        <f>'T5'!M42/'T3'!M36</f>
        <v>404.43034251623783</v>
      </c>
      <c r="O36" s="54" t="s">
        <v>7</v>
      </c>
      <c r="P36" s="279">
        <f t="shared" si="2"/>
        <v>-77.735076344040863</v>
      </c>
      <c r="Q36" s="280">
        <f t="shared" si="2"/>
        <v>-33.64030990704839</v>
      </c>
      <c r="R36" s="280">
        <f t="shared" si="2"/>
        <v>18.083937079051196</v>
      </c>
      <c r="S36" s="280">
        <f t="shared" si="2"/>
        <v>-53.565279469253596</v>
      </c>
      <c r="T36" s="280">
        <f t="shared" si="2"/>
        <v>39.331644398550054</v>
      </c>
      <c r="U36" s="280">
        <f t="shared" si="2"/>
        <v>402.86065563353532</v>
      </c>
      <c r="V36" s="280">
        <f t="shared" si="2"/>
        <v>-185.34731424523264</v>
      </c>
      <c r="W36" s="280">
        <f t="shared" si="2"/>
        <v>-200.16354065263795</v>
      </c>
      <c r="X36" s="280">
        <f t="shared" si="2"/>
        <v>-5.2101481962968137</v>
      </c>
      <c r="Y36" s="280">
        <f t="shared" si="2"/>
        <v>-619.27756503884711</v>
      </c>
      <c r="Z36" s="281">
        <f t="shared" si="2"/>
        <v>-0.47327843202066333</v>
      </c>
      <c r="AB36" s="54" t="s">
        <v>7</v>
      </c>
      <c r="AC36" s="48">
        <f t="shared" si="3"/>
        <v>-0.11644806445596506</v>
      </c>
      <c r="AD36" s="49">
        <f t="shared" si="3"/>
        <v>-0.14281461454054667</v>
      </c>
      <c r="AE36" s="49">
        <f t="shared" si="3"/>
        <v>0.13631759265174032</v>
      </c>
      <c r="AF36" s="49">
        <f t="shared" si="3"/>
        <v>-0.14178037239800495</v>
      </c>
      <c r="AG36" s="49">
        <f t="shared" si="3"/>
        <v>0.17247536621064485</v>
      </c>
      <c r="AH36" s="49">
        <f t="shared" si="3"/>
        <v>0.66355118247945033</v>
      </c>
      <c r="AI36" s="49">
        <f t="shared" si="3"/>
        <v>-0.55617878470590554</v>
      </c>
      <c r="AJ36" s="49">
        <f t="shared" si="3"/>
        <v>-5.302457962744811E-2</v>
      </c>
      <c r="AK36" s="49">
        <f t="shared" si="3"/>
        <v>-4.2958748843776214E-3</v>
      </c>
      <c r="AL36" s="49">
        <f t="shared" si="3"/>
        <v>-0.19219103159397244</v>
      </c>
      <c r="AM36" s="50">
        <f t="shared" si="3"/>
        <v>-1.1688668797583863E-3</v>
      </c>
    </row>
    <row r="37" spans="2:39">
      <c r="B37" s="54" t="s">
        <v>8</v>
      </c>
      <c r="C37" s="276">
        <f>'T5'!C43/'T3'!C37</f>
        <v>1785.4717641409914</v>
      </c>
      <c r="D37" s="277">
        <f>'T5'!D43/'T3'!D37</f>
        <v>930.22472647344921</v>
      </c>
      <c r="E37" s="277">
        <f>'T5'!E43/'T3'!E37</f>
        <v>710.3175378606403</v>
      </c>
      <c r="F37" s="277">
        <f>'T5'!F43/'T3'!F37</f>
        <v>914.77448821591645</v>
      </c>
      <c r="G37" s="277">
        <f>'T5'!G43/'T3'!G37</f>
        <v>2357.3472071074416</v>
      </c>
      <c r="H37" s="277">
        <f>'T5'!H43/'T3'!H37</f>
        <v>1494.9106185447311</v>
      </c>
      <c r="I37" s="277">
        <f>'T5'!I43/'T3'!I37</f>
        <v>8067.863738055652</v>
      </c>
      <c r="J37" s="277">
        <f>'T5'!J43/'T3'!J37</f>
        <v>3730.9219615499264</v>
      </c>
      <c r="K37" s="277">
        <f>'T5'!K43/'T3'!K37</f>
        <v>84.42012872208484</v>
      </c>
      <c r="L37" s="277">
        <f>'T5'!L43/'T3'!L37</f>
        <v>1001.6531702625035</v>
      </c>
      <c r="M37" s="278">
        <f>'T5'!M43/'T3'!M37</f>
        <v>2590.6865824176025</v>
      </c>
      <c r="O37" s="54" t="s">
        <v>8</v>
      </c>
      <c r="P37" s="279">
        <f t="shared" si="2"/>
        <v>-68.596554521210464</v>
      </c>
      <c r="Q37" s="280">
        <f t="shared" si="2"/>
        <v>-49.222894524229673</v>
      </c>
      <c r="R37" s="280">
        <f t="shared" si="2"/>
        <v>-111.43570686075873</v>
      </c>
      <c r="S37" s="280">
        <f t="shared" si="2"/>
        <v>197.84783533824009</v>
      </c>
      <c r="T37" s="280">
        <f t="shared" si="2"/>
        <v>-517.09746189682164</v>
      </c>
      <c r="U37" s="280">
        <f t="shared" si="2"/>
        <v>-194.43869051091656</v>
      </c>
      <c r="V37" s="280">
        <f t="shared" si="2"/>
        <v>869.03808071204094</v>
      </c>
      <c r="W37" s="280">
        <f t="shared" si="2"/>
        <v>518.90315258284772</v>
      </c>
      <c r="X37" s="280">
        <f t="shared" si="2"/>
        <v>-150.19553957239049</v>
      </c>
      <c r="Y37" s="280">
        <f t="shared" si="2"/>
        <v>-63.563787366664315</v>
      </c>
      <c r="Z37" s="281">
        <f t="shared" si="2"/>
        <v>15.476976231429944</v>
      </c>
      <c r="AB37" s="54" t="s">
        <v>8</v>
      </c>
      <c r="AC37" s="48">
        <f t="shared" si="3"/>
        <v>-3.6997856999523154E-2</v>
      </c>
      <c r="AD37" s="49">
        <f t="shared" si="3"/>
        <v>-5.0255770159603384E-2</v>
      </c>
      <c r="AE37" s="49">
        <f t="shared" si="3"/>
        <v>-0.13560726115360705</v>
      </c>
      <c r="AF37" s="49">
        <f t="shared" si="3"/>
        <v>0.27596663416556971</v>
      </c>
      <c r="AG37" s="49">
        <f t="shared" si="3"/>
        <v>-0.17989473496317096</v>
      </c>
      <c r="AH37" s="49">
        <f t="shared" si="3"/>
        <v>-0.11509679464669653</v>
      </c>
      <c r="AI37" s="49">
        <f t="shared" si="3"/>
        <v>0.12071942315001398</v>
      </c>
      <c r="AJ37" s="49">
        <f t="shared" si="3"/>
        <v>0.16155047135284883</v>
      </c>
      <c r="AK37" s="49">
        <f t="shared" si="3"/>
        <v>-0.64017693559951916</v>
      </c>
      <c r="AL37" s="49">
        <f t="shared" si="3"/>
        <v>-5.9672151209587361E-2</v>
      </c>
      <c r="AM37" s="50">
        <f t="shared" si="3"/>
        <v>6.0099869906710228E-3</v>
      </c>
    </row>
    <row r="38" spans="2:39">
      <c r="B38" s="54" t="s">
        <v>9</v>
      </c>
      <c r="C38" s="276">
        <f>'T5'!C44/'T3'!C38</f>
        <v>747.70036896599674</v>
      </c>
      <c r="D38" s="277">
        <f>'T5'!D44/'T3'!D38</f>
        <v>571.24519641725419</v>
      </c>
      <c r="E38" s="277">
        <f>'T5'!E44/'T3'!E38</f>
        <v>1504.6578952174152</v>
      </c>
      <c r="F38" s="277">
        <f>'T5'!F44/'T3'!F38</f>
        <v>200.61146695379966</v>
      </c>
      <c r="G38" s="277">
        <f>'T5'!G44/'T3'!G38</f>
        <v>509.82951224328559</v>
      </c>
      <c r="H38" s="277">
        <f>'T5'!H44/'T3'!H38</f>
        <v>914.9955704652275</v>
      </c>
      <c r="I38" s="277">
        <f>'T5'!I44/'T3'!I38</f>
        <v>1257.8736589692667</v>
      </c>
      <c r="J38" s="277">
        <f>'T5'!J44/'T3'!J38</f>
        <v>740.10339616371368</v>
      </c>
      <c r="K38" s="277">
        <f>'T5'!K44/'T3'!K38</f>
        <v>204.26551630034376</v>
      </c>
      <c r="L38" s="277">
        <f>'T5'!L44/'T3'!L38</f>
        <v>814.61221174484797</v>
      </c>
      <c r="M38" s="278">
        <f>'T5'!M44/'T3'!M38</f>
        <v>603.70927011213269</v>
      </c>
      <c r="O38" s="54" t="s">
        <v>9</v>
      </c>
      <c r="P38" s="279">
        <f t="shared" si="2"/>
        <v>-60.279844962238712</v>
      </c>
      <c r="Q38" s="280">
        <f t="shared" si="2"/>
        <v>-33.699600568187407</v>
      </c>
      <c r="R38" s="280">
        <f t="shared" si="2"/>
        <v>191.8642596328632</v>
      </c>
      <c r="S38" s="280">
        <f t="shared" si="2"/>
        <v>6.8104177886606294</v>
      </c>
      <c r="T38" s="280">
        <f t="shared" si="2"/>
        <v>-232.64591012886871</v>
      </c>
      <c r="U38" s="280">
        <f t="shared" si="2"/>
        <v>-529.9031166472862</v>
      </c>
      <c r="V38" s="280">
        <f t="shared" si="2"/>
        <v>137.76306732542639</v>
      </c>
      <c r="W38" s="280">
        <f t="shared" si="2"/>
        <v>461.03221244061325</v>
      </c>
      <c r="X38" s="280">
        <f t="shared" si="2"/>
        <v>54.680343684999656</v>
      </c>
      <c r="Y38" s="280">
        <f t="shared" si="2"/>
        <v>-233.12557577508312</v>
      </c>
      <c r="Z38" s="281">
        <f t="shared" si="2"/>
        <v>69.078715066687323</v>
      </c>
      <c r="AB38" s="54" t="s">
        <v>9</v>
      </c>
      <c r="AC38" s="48">
        <f t="shared" si="3"/>
        <v>-7.4605595438000105E-2</v>
      </c>
      <c r="AD38" s="49">
        <f t="shared" si="3"/>
        <v>-5.5706902077874078E-2</v>
      </c>
      <c r="AE38" s="49">
        <f t="shared" si="3"/>
        <v>0.14614959612249426</v>
      </c>
      <c r="AF38" s="49">
        <f t="shared" si="3"/>
        <v>3.5141284415119094E-2</v>
      </c>
      <c r="AG38" s="49">
        <f t="shared" si="3"/>
        <v>-0.31333819695415932</v>
      </c>
      <c r="AH38" s="49">
        <f t="shared" si="3"/>
        <v>-0.36674067280540262</v>
      </c>
      <c r="AI38" s="49">
        <f t="shared" si="3"/>
        <v>0.12299059427984652</v>
      </c>
      <c r="AJ38" s="49">
        <f t="shared" si="3"/>
        <v>1.6520237105456861</v>
      </c>
      <c r="AK38" s="49">
        <f t="shared" si="3"/>
        <v>0.36554654936027176</v>
      </c>
      <c r="AL38" s="49">
        <f t="shared" si="3"/>
        <v>-0.22250373953478161</v>
      </c>
      <c r="AM38" s="50">
        <f t="shared" si="3"/>
        <v>0.12920831855713036</v>
      </c>
    </row>
    <row r="39" spans="2:39">
      <c r="B39" s="54" t="s">
        <v>10</v>
      </c>
      <c r="C39" s="276">
        <f>'T5'!C45/'T3'!C39</f>
        <v>347.34953381073035</v>
      </c>
      <c r="D39" s="277">
        <f>'T5'!D45/'T3'!D39</f>
        <v>175.11768956124448</v>
      </c>
      <c r="E39" s="277">
        <f>'T5'!E45/'T3'!E39</f>
        <v>116.78990701984517</v>
      </c>
      <c r="F39" s="277">
        <f>'T5'!F45/'T3'!F39</f>
        <v>99.177400522886359</v>
      </c>
      <c r="G39" s="277">
        <f>'T5'!G45/'T3'!G39</f>
        <v>253.86355435413054</v>
      </c>
      <c r="H39" s="277">
        <f>'T5'!H45/'T3'!H39</f>
        <v>1146.0948570513115</v>
      </c>
      <c r="I39" s="277">
        <f>'T5'!I45/'T3'!I39</f>
        <v>1117.504025497992</v>
      </c>
      <c r="J39" s="277">
        <f>'T5'!J45/'T3'!J39</f>
        <v>149.32283339323203</v>
      </c>
      <c r="K39" s="277">
        <f>'T5'!K45/'T3'!K39</f>
        <v>106.32234844514144</v>
      </c>
      <c r="L39" s="277">
        <f>'T5'!L45/'T3'!L39</f>
        <v>188.78982670768633</v>
      </c>
      <c r="M39" s="278">
        <f>'T5'!M45/'T3'!M39</f>
        <v>196.21711124391328</v>
      </c>
      <c r="O39" s="54" t="s">
        <v>10</v>
      </c>
      <c r="P39" s="279">
        <f t="shared" si="2"/>
        <v>-57.851099573296494</v>
      </c>
      <c r="Q39" s="280">
        <f t="shared" si="2"/>
        <v>-51.262607579037365</v>
      </c>
      <c r="R39" s="280">
        <f t="shared" si="2"/>
        <v>-2.9195957862114454</v>
      </c>
      <c r="S39" s="280">
        <f t="shared" si="2"/>
        <v>-28.191957556511682</v>
      </c>
      <c r="T39" s="280">
        <f t="shared" si="2"/>
        <v>-303.79130809010758</v>
      </c>
      <c r="U39" s="280">
        <f t="shared" si="2"/>
        <v>-744.417503119598</v>
      </c>
      <c r="V39" s="280">
        <f t="shared" si="2"/>
        <v>787.95193710405294</v>
      </c>
      <c r="W39" s="280">
        <f t="shared" si="2"/>
        <v>2.2984049906504822</v>
      </c>
      <c r="X39" s="280">
        <f t="shared" si="2"/>
        <v>-503.90076838122422</v>
      </c>
      <c r="Y39" s="280">
        <f t="shared" si="2"/>
        <v>44.159831788530965</v>
      </c>
      <c r="Z39" s="281">
        <f t="shared" si="2"/>
        <v>-26.448099840842531</v>
      </c>
      <c r="AB39" s="54" t="s">
        <v>10</v>
      </c>
      <c r="AC39" s="48">
        <f t="shared" si="3"/>
        <v>-0.14277149344549125</v>
      </c>
      <c r="AD39" s="49">
        <f t="shared" si="3"/>
        <v>-0.22644465188271792</v>
      </c>
      <c r="AE39" s="49">
        <f t="shared" si="3"/>
        <v>-2.4389006033560524E-2</v>
      </c>
      <c r="AF39" s="49">
        <f t="shared" si="3"/>
        <v>-0.2213401871660349</v>
      </c>
      <c r="AG39" s="49">
        <f t="shared" si="3"/>
        <v>-0.54476581941484414</v>
      </c>
      <c r="AH39" s="49">
        <f t="shared" si="3"/>
        <v>-0.39376494901747155</v>
      </c>
      <c r="AI39" s="49">
        <f t="shared" si="3"/>
        <v>2.3909784366535503</v>
      </c>
      <c r="AJ39" s="49">
        <f t="shared" si="3"/>
        <v>1.5632810245362772E-2</v>
      </c>
      <c r="AK39" s="49">
        <f t="shared" si="3"/>
        <v>-0.82576479731200569</v>
      </c>
      <c r="AL39" s="49">
        <f t="shared" si="3"/>
        <v>0.30532969190253539</v>
      </c>
      <c r="AM39" s="50">
        <f t="shared" si="3"/>
        <v>-0.11877966796876618</v>
      </c>
    </row>
    <row r="40" spans="2:39">
      <c r="B40" s="54" t="s">
        <v>11</v>
      </c>
      <c r="C40" s="276">
        <f>'T5'!C46/'T3'!C40</f>
        <v>969.34959924874772</v>
      </c>
      <c r="D40" s="277">
        <f>'T5'!D46/'T3'!D40</f>
        <v>255.76389870208322</v>
      </c>
      <c r="E40" s="277">
        <f>'T5'!E46/'T3'!E40</f>
        <v>67.271138438173764</v>
      </c>
      <c r="F40" s="277">
        <f>'T5'!F46/'T3'!F40</f>
        <v>187.62285279001446</v>
      </c>
      <c r="G40" s="277">
        <f>'T5'!G46/'T3'!G40</f>
        <v>606.41851298463644</v>
      </c>
      <c r="H40" s="277">
        <f>'T5'!H46/'T3'!H40</f>
        <v>1507.3946159311238</v>
      </c>
      <c r="I40" s="277">
        <f>'T5'!I46/'T3'!I40</f>
        <v>412.71627996022215</v>
      </c>
      <c r="J40" s="277">
        <f>'T5'!J46/'T3'!J40</f>
        <v>1598.7455624037668</v>
      </c>
      <c r="K40" s="282" t="s">
        <v>120</v>
      </c>
      <c r="L40" s="277">
        <f>'T5'!L46/'T3'!L40</f>
        <v>470.34526263538891</v>
      </c>
      <c r="M40" s="278">
        <f>'T5'!M46/'T3'!M40</f>
        <v>508.9641408719653</v>
      </c>
      <c r="O40" s="54" t="s">
        <v>11</v>
      </c>
      <c r="P40" s="279">
        <f t="shared" si="2"/>
        <v>-434.87309998124681</v>
      </c>
      <c r="Q40" s="280">
        <f t="shared" si="2"/>
        <v>-269.35552002850864</v>
      </c>
      <c r="R40" s="280">
        <f t="shared" si="2"/>
        <v>-34.176389533551315</v>
      </c>
      <c r="S40" s="280">
        <f t="shared" si="2"/>
        <v>-304.56973919650096</v>
      </c>
      <c r="T40" s="280">
        <f t="shared" si="2"/>
        <v>-311.37650839542778</v>
      </c>
      <c r="U40" s="280">
        <f t="shared" si="2"/>
        <v>-635.0382261286361</v>
      </c>
      <c r="V40" s="280">
        <f t="shared" si="2"/>
        <v>61.277761421562047</v>
      </c>
      <c r="W40" s="280">
        <f t="shared" si="2"/>
        <v>597.67912176733319</v>
      </c>
      <c r="X40" s="283" t="s">
        <v>120</v>
      </c>
      <c r="Y40" s="280">
        <f t="shared" si="2"/>
        <v>-170.30788314902685</v>
      </c>
      <c r="Z40" s="281">
        <f t="shared" si="2"/>
        <v>-9.2089497983022852</v>
      </c>
      <c r="AB40" s="54" t="s">
        <v>11</v>
      </c>
      <c r="AC40" s="48">
        <f t="shared" si="3"/>
        <v>-0.30968955296030287</v>
      </c>
      <c r="AD40" s="49">
        <f t="shared" si="3"/>
        <v>-0.51294145754434428</v>
      </c>
      <c r="AE40" s="49">
        <f t="shared" si="3"/>
        <v>-0.33688735661530145</v>
      </c>
      <c r="AF40" s="49">
        <f t="shared" si="3"/>
        <v>-0.61880195711040942</v>
      </c>
      <c r="AG40" s="49">
        <f t="shared" si="3"/>
        <v>-0.33926585037170842</v>
      </c>
      <c r="AH40" s="49">
        <f t="shared" si="3"/>
        <v>-0.2964098634326866</v>
      </c>
      <c r="AI40" s="49">
        <f t="shared" si="3"/>
        <v>0.17436267850309972</v>
      </c>
      <c r="AJ40" s="49">
        <f t="shared" si="3"/>
        <v>0.5970424114780587</v>
      </c>
      <c r="AK40" s="64" t="s">
        <v>120</v>
      </c>
      <c r="AL40" s="49">
        <f t="shared" si="3"/>
        <v>-0.26583477232520553</v>
      </c>
      <c r="AM40" s="50">
        <f t="shared" si="3"/>
        <v>-1.7771956830854183E-2</v>
      </c>
    </row>
    <row r="41" spans="2:39">
      <c r="B41" s="54" t="s">
        <v>12</v>
      </c>
      <c r="C41" s="276">
        <f>'T5'!C47/'T3'!C41</f>
        <v>1132.1816599673634</v>
      </c>
      <c r="D41" s="277">
        <f>'T5'!D47/'T3'!D41</f>
        <v>289.13526859359411</v>
      </c>
      <c r="E41" s="277">
        <f>'T5'!E47/'T3'!E41</f>
        <v>171.40047098346301</v>
      </c>
      <c r="F41" s="277">
        <f>'T5'!F47/'T3'!F41</f>
        <v>326.8636686601468</v>
      </c>
      <c r="G41" s="277">
        <f>'T5'!G47/'T3'!G41</f>
        <v>1162.7855581704921</v>
      </c>
      <c r="H41" s="277">
        <f>'T5'!H47/'T3'!H41</f>
        <v>1530.4005096502347</v>
      </c>
      <c r="I41" s="277">
        <f>'T5'!I47/'T3'!I41</f>
        <v>383.84626220750374</v>
      </c>
      <c r="J41" s="277">
        <f>'T5'!J47/'T3'!J41</f>
        <v>360.55031449147288</v>
      </c>
      <c r="K41" s="277">
        <f>'T5'!K47/'T3'!K41</f>
        <v>713.32249254584292</v>
      </c>
      <c r="L41" s="277">
        <f>'T5'!L47/'T3'!L41</f>
        <v>860.58427104062719</v>
      </c>
      <c r="M41" s="278">
        <f>'T5'!M47/'T3'!M41</f>
        <v>417.55405407631059</v>
      </c>
      <c r="O41" s="54" t="s">
        <v>12</v>
      </c>
      <c r="P41" s="279">
        <f t="shared" si="2"/>
        <v>100.30781291801122</v>
      </c>
      <c r="Q41" s="283" t="s">
        <v>120</v>
      </c>
      <c r="R41" s="280">
        <f t="shared" si="2"/>
        <v>111.17329853333811</v>
      </c>
      <c r="S41" s="280">
        <f t="shared" si="2"/>
        <v>-5.310109403617389</v>
      </c>
      <c r="T41" s="280">
        <f t="shared" si="2"/>
        <v>60.241706657030363</v>
      </c>
      <c r="U41" s="280">
        <f t="shared" si="2"/>
        <v>310.98964745996636</v>
      </c>
      <c r="V41" s="280">
        <f t="shared" si="2"/>
        <v>218.08984671303591</v>
      </c>
      <c r="W41" s="280">
        <f t="shared" si="2"/>
        <v>-27.258492524423502</v>
      </c>
      <c r="X41" s="280">
        <f t="shared" si="2"/>
        <v>-705.73646692724003</v>
      </c>
      <c r="Y41" s="280">
        <f t="shared" si="2"/>
        <v>-543.04741388787204</v>
      </c>
      <c r="Z41" s="281">
        <f t="shared" si="2"/>
        <v>-71.175521214615685</v>
      </c>
      <c r="AB41" s="54" t="s">
        <v>12</v>
      </c>
      <c r="AC41" s="48">
        <f t="shared" si="3"/>
        <v>9.7209376131434919E-2</v>
      </c>
      <c r="AD41" s="64" t="s">
        <v>120</v>
      </c>
      <c r="AE41" s="49">
        <f t="shared" si="3"/>
        <v>1.8458993509184338</v>
      </c>
      <c r="AF41" s="49">
        <f t="shared" si="3"/>
        <v>-1.5985937946607149E-2</v>
      </c>
      <c r="AG41" s="49">
        <f t="shared" si="3"/>
        <v>5.4638830532079595E-2</v>
      </c>
      <c r="AH41" s="49">
        <f t="shared" si="3"/>
        <v>0.25503270235052389</v>
      </c>
      <c r="AI41" s="49">
        <f t="shared" si="3"/>
        <v>1.3157249211890367</v>
      </c>
      <c r="AJ41" s="49">
        <f t="shared" si="3"/>
        <v>-7.028848244621265E-2</v>
      </c>
      <c r="AK41" s="49">
        <f t="shared" si="3"/>
        <v>-0.49732709287096161</v>
      </c>
      <c r="AL41" s="49">
        <f t="shared" si="3"/>
        <v>-0.38688740053309267</v>
      </c>
      <c r="AM41" s="50">
        <f t="shared" si="3"/>
        <v>-0.14563375087797173</v>
      </c>
    </row>
    <row r="42" spans="2:39">
      <c r="B42" s="54" t="s">
        <v>44</v>
      </c>
      <c r="C42" s="276">
        <f>'T5'!C48/'T3'!C42</f>
        <v>371.83488513687007</v>
      </c>
      <c r="D42" s="277">
        <f>'T5'!D48/'T3'!D42</f>
        <v>383.08398264902132</v>
      </c>
      <c r="E42" s="277">
        <f>'T5'!E48/'T3'!E42</f>
        <v>79.358349820937605</v>
      </c>
      <c r="F42" s="282" t="s">
        <v>120</v>
      </c>
      <c r="G42" s="282" t="s">
        <v>120</v>
      </c>
      <c r="H42" s="282" t="s">
        <v>120</v>
      </c>
      <c r="I42" s="282" t="s">
        <v>120</v>
      </c>
      <c r="J42" s="282" t="s">
        <v>120</v>
      </c>
      <c r="K42" s="282" t="s">
        <v>120</v>
      </c>
      <c r="L42" s="282" t="s">
        <v>120</v>
      </c>
      <c r="M42" s="284" t="s">
        <v>120</v>
      </c>
      <c r="O42" s="54" t="s">
        <v>44</v>
      </c>
      <c r="P42" s="279">
        <f t="shared" si="2"/>
        <v>26.829021882533027</v>
      </c>
      <c r="Q42" s="280">
        <f t="shared" si="2"/>
        <v>20.289588280793225</v>
      </c>
      <c r="R42" s="280">
        <f t="shared" si="2"/>
        <v>-40.033193235596045</v>
      </c>
      <c r="S42" s="283" t="s">
        <v>120</v>
      </c>
      <c r="T42" s="283" t="s">
        <v>120</v>
      </c>
      <c r="U42" s="283" t="s">
        <v>120</v>
      </c>
      <c r="V42" s="283" t="s">
        <v>120</v>
      </c>
      <c r="W42" s="283" t="s">
        <v>120</v>
      </c>
      <c r="X42" s="283" t="s">
        <v>120</v>
      </c>
      <c r="Y42" s="283" t="s">
        <v>120</v>
      </c>
      <c r="Z42" s="285" t="s">
        <v>120</v>
      </c>
      <c r="AB42" s="54" t="s">
        <v>44</v>
      </c>
      <c r="AC42" s="48">
        <f t="shared" si="3"/>
        <v>7.7763959225106774E-2</v>
      </c>
      <c r="AD42" s="49">
        <f t="shared" si="3"/>
        <v>5.5925859373118517E-2</v>
      </c>
      <c r="AE42" s="49">
        <f t="shared" si="3"/>
        <v>-0.33531012507845503</v>
      </c>
      <c r="AF42" s="64" t="s">
        <v>120</v>
      </c>
      <c r="AG42" s="64" t="s">
        <v>120</v>
      </c>
      <c r="AH42" s="64" t="s">
        <v>120</v>
      </c>
      <c r="AI42" s="64" t="s">
        <v>120</v>
      </c>
      <c r="AJ42" s="64" t="s">
        <v>120</v>
      </c>
      <c r="AK42" s="64" t="s">
        <v>120</v>
      </c>
      <c r="AL42" s="64" t="s">
        <v>120</v>
      </c>
      <c r="AM42" s="108" t="s">
        <v>120</v>
      </c>
    </row>
    <row r="43" spans="2:39">
      <c r="B43" s="54" t="s">
        <v>14</v>
      </c>
      <c r="C43" s="276">
        <f>'T5'!C49/'T3'!C46</f>
        <v>462.0263691095343</v>
      </c>
      <c r="D43" s="277">
        <f>'T5'!D49/'T3'!D46</f>
        <v>527.21114593220568</v>
      </c>
      <c r="E43" s="277">
        <f>'T5'!E49/'T3'!E46</f>
        <v>374.80405680398428</v>
      </c>
      <c r="F43" s="277">
        <f>'T5'!F49/'T3'!F46</f>
        <v>249.85815693358043</v>
      </c>
      <c r="G43" s="277">
        <f>'T5'!G49/'T3'!G46</f>
        <v>433.6165769390222</v>
      </c>
      <c r="H43" s="277">
        <f>'T5'!H49/'T3'!H46</f>
        <v>529.92294116471737</v>
      </c>
      <c r="I43" s="277">
        <f>'T5'!I49/'T3'!I46</f>
        <v>388.6644874997844</v>
      </c>
      <c r="J43" s="277">
        <f>'T5'!J49/'T3'!J46</f>
        <v>915.25438594052605</v>
      </c>
      <c r="K43" s="277">
        <f>'T5'!K49/'T3'!K46</f>
        <v>260.93880122371928</v>
      </c>
      <c r="L43" s="277">
        <f>'T5'!L49/'T3'!L46</f>
        <v>283.91373518586965</v>
      </c>
      <c r="M43" s="278">
        <f>'T5'!M49/'T3'!M46</f>
        <v>446.59349409974044</v>
      </c>
      <c r="O43" s="54" t="s">
        <v>14</v>
      </c>
      <c r="P43" s="279">
        <f t="shared" si="2"/>
        <v>6.2938860036910569</v>
      </c>
      <c r="Q43" s="280">
        <f t="shared" si="2"/>
        <v>58.514093734850405</v>
      </c>
      <c r="R43" s="280">
        <f t="shared" si="2"/>
        <v>-54.530122934757799</v>
      </c>
      <c r="S43" s="280">
        <f t="shared" si="2"/>
        <v>-24.037263304983156</v>
      </c>
      <c r="T43" s="280">
        <f t="shared" si="2"/>
        <v>-41.546519984697738</v>
      </c>
      <c r="U43" s="280">
        <f t="shared" si="2"/>
        <v>54.420349275792717</v>
      </c>
      <c r="V43" s="280">
        <f t="shared" si="2"/>
        <v>-111.95358825840441</v>
      </c>
      <c r="W43" s="280">
        <f t="shared" si="2"/>
        <v>-196.69377543060966</v>
      </c>
      <c r="X43" s="280">
        <f t="shared" si="2"/>
        <v>23.036465358915223</v>
      </c>
      <c r="Y43" s="280">
        <f t="shared" si="2"/>
        <v>-28.985115913238531</v>
      </c>
      <c r="Z43" s="281">
        <f t="shared" si="2"/>
        <v>-461.44597957076218</v>
      </c>
      <c r="AB43" s="54" t="s">
        <v>14</v>
      </c>
      <c r="AC43" s="48">
        <f t="shared" si="3"/>
        <v>1.3810483643381879E-2</v>
      </c>
      <c r="AD43" s="49">
        <f t="shared" si="3"/>
        <v>0.12484416844638432</v>
      </c>
      <c r="AE43" s="49">
        <f t="shared" si="3"/>
        <v>-0.12701090550941088</v>
      </c>
      <c r="AF43" s="49">
        <f t="shared" si="3"/>
        <v>-8.776073467766142E-2</v>
      </c>
      <c r="AG43" s="49">
        <f t="shared" si="3"/>
        <v>-8.7436335552311187E-2</v>
      </c>
      <c r="AH43" s="49">
        <f t="shared" si="3"/>
        <v>0.11444806022951201</v>
      </c>
      <c r="AI43" s="49">
        <f t="shared" si="3"/>
        <v>-0.22363073504457481</v>
      </c>
      <c r="AJ43" s="49">
        <f t="shared" si="3"/>
        <v>-0.17689113779195237</v>
      </c>
      <c r="AK43" s="49">
        <f t="shared" si="3"/>
        <v>9.6831606445455257E-2</v>
      </c>
      <c r="AL43" s="49">
        <f t="shared" si="3"/>
        <v>-9.2634139791257106E-2</v>
      </c>
      <c r="AM43" s="50">
        <f t="shared" si="3"/>
        <v>-0.50817832588873291</v>
      </c>
    </row>
    <row r="44" spans="2:39">
      <c r="B44" s="54" t="s">
        <v>15</v>
      </c>
      <c r="C44" s="276">
        <f>'T5'!C50/'T3'!C47</f>
        <v>424.52298450541474</v>
      </c>
      <c r="D44" s="277">
        <f>'T5'!D50/'T3'!D47</f>
        <v>578.54693134016156</v>
      </c>
      <c r="E44" s="277">
        <f>'T5'!E50/'T3'!E47</f>
        <v>244.59467642075808</v>
      </c>
      <c r="F44" s="277">
        <f>'T5'!F50/'T3'!F47</f>
        <v>172.25077811462614</v>
      </c>
      <c r="G44" s="277">
        <f>'T5'!G50/'T3'!G47</f>
        <v>383.99232172385837</v>
      </c>
      <c r="H44" s="277">
        <f>'T5'!H50/'T3'!H47</f>
        <v>494.88301808786628</v>
      </c>
      <c r="I44" s="277">
        <f>'T5'!I50/'T3'!I47</f>
        <v>303.97057494379618</v>
      </c>
      <c r="J44" s="277">
        <f>'T5'!J50/'T3'!J47</f>
        <v>200.87812844684262</v>
      </c>
      <c r="K44" s="277">
        <f>'T5'!K50/'T3'!K47</f>
        <v>140.26750288490533</v>
      </c>
      <c r="L44" s="277">
        <f>'T5'!L50/'T3'!L47</f>
        <v>306.99738964653358</v>
      </c>
      <c r="M44" s="278">
        <f>'T5'!M50/'T3'!M47</f>
        <v>920.83251121275089</v>
      </c>
      <c r="O44" s="54" t="s">
        <v>15</v>
      </c>
      <c r="P44" s="286">
        <f t="shared" si="2"/>
        <v>9.450729515011858</v>
      </c>
      <c r="Q44" s="287">
        <f t="shared" si="2"/>
        <v>118.22737994159115</v>
      </c>
      <c r="R44" s="287">
        <f t="shared" si="2"/>
        <v>63.893788511967301</v>
      </c>
      <c r="S44" s="287">
        <f t="shared" si="2"/>
        <v>-8.1164140816169663</v>
      </c>
      <c r="T44" s="287">
        <f t="shared" si="2"/>
        <v>79.666043286028753</v>
      </c>
      <c r="U44" s="287">
        <f t="shared" si="2"/>
        <v>-117.46148265331681</v>
      </c>
      <c r="V44" s="287">
        <f t="shared" si="2"/>
        <v>-31.714847632805174</v>
      </c>
      <c r="W44" s="287">
        <f t="shared" si="2"/>
        <v>-217.76584439661659</v>
      </c>
      <c r="X44" s="287">
        <f t="shared" si="2"/>
        <v>-273.90362442285891</v>
      </c>
      <c r="Y44" s="287">
        <f t="shared" si="2"/>
        <v>138.00435137786951</v>
      </c>
      <c r="Z44" s="288">
        <f t="shared" si="2"/>
        <v>11.167608062929617</v>
      </c>
      <c r="AB44" s="54" t="s">
        <v>15</v>
      </c>
      <c r="AC44" s="48">
        <f t="shared" si="3"/>
        <v>2.2768877951696322E-2</v>
      </c>
      <c r="AD44" s="49">
        <f t="shared" si="3"/>
        <v>0.25683762417300254</v>
      </c>
      <c r="AE44" s="49">
        <f t="shared" si="3"/>
        <v>0.35358868045085562</v>
      </c>
      <c r="AF44" s="49">
        <f t="shared" si="3"/>
        <v>-4.4999392532463142E-2</v>
      </c>
      <c r="AG44" s="49">
        <f t="shared" si="3"/>
        <v>0.26177839026905991</v>
      </c>
      <c r="AH44" s="49">
        <f t="shared" si="3"/>
        <v>-0.19182254843660909</v>
      </c>
      <c r="AI44" s="49">
        <f t="shared" si="3"/>
        <v>-9.4477881670801594E-2</v>
      </c>
      <c r="AJ44" s="49">
        <f t="shared" si="3"/>
        <v>-0.52016954386691805</v>
      </c>
      <c r="AK44" s="49">
        <f t="shared" si="3"/>
        <v>-0.66132959630313715</v>
      </c>
      <c r="AL44" s="49">
        <f t="shared" si="3"/>
        <v>0.81662743502173774</v>
      </c>
      <c r="AM44" s="50">
        <f t="shared" si="3"/>
        <v>1.2276617493167502E-2</v>
      </c>
    </row>
    <row r="45" spans="2:39">
      <c r="B45" s="54" t="s">
        <v>16</v>
      </c>
      <c r="C45" s="276">
        <f>'T5'!C51/'T3'!C48</f>
        <v>285.56691594380658</v>
      </c>
      <c r="D45" s="277">
        <f>'T5'!D51/'T3'!D48</f>
        <v>235.82883109542911</v>
      </c>
      <c r="E45" s="277">
        <f>'T5'!E51/'T3'!E48</f>
        <v>128.92547865291129</v>
      </c>
      <c r="F45" s="277">
        <f>'T5'!F51/'T3'!F48</f>
        <v>288.03056275977349</v>
      </c>
      <c r="G45" s="277">
        <f>'T5'!G51/'T3'!G48</f>
        <v>363.3017084421532</v>
      </c>
      <c r="H45" s="277">
        <f>'T5'!H51/'T3'!H48</f>
        <v>991.16179109627467</v>
      </c>
      <c r="I45" s="277">
        <f>'T5'!I51/'T3'!I48</f>
        <v>178.94742519826335</v>
      </c>
      <c r="J45" s="277">
        <f>'T5'!J51/'T3'!J48</f>
        <v>247.47294263099073</v>
      </c>
      <c r="K45" s="277">
        <f>'T5'!K51/'T3'!K48</f>
        <v>128.19941396691965</v>
      </c>
      <c r="L45" s="277">
        <f>'T5'!L51/'T3'!L48</f>
        <v>180.41675502623039</v>
      </c>
      <c r="M45" s="278">
        <f>'T5'!M51/'T3'!M48</f>
        <v>179.93221450243232</v>
      </c>
      <c r="O45" s="54" t="s">
        <v>16</v>
      </c>
      <c r="P45" s="279">
        <f t="shared" si="2"/>
        <v>7.7449168151114804</v>
      </c>
      <c r="Q45" s="280">
        <f t="shared" si="2"/>
        <v>-3.2724723753221383</v>
      </c>
      <c r="R45" s="280">
        <f t="shared" si="2"/>
        <v>6.4489844938469503</v>
      </c>
      <c r="S45" s="280">
        <f t="shared" si="2"/>
        <v>19.600674747541063</v>
      </c>
      <c r="T45" s="280">
        <f t="shared" si="2"/>
        <v>-1.4339392473563066</v>
      </c>
      <c r="U45" s="280">
        <f t="shared" si="2"/>
        <v>-211.5728383418176</v>
      </c>
      <c r="V45" s="280">
        <f t="shared" si="2"/>
        <v>-101.66489906638171</v>
      </c>
      <c r="W45" s="280">
        <f t="shared" si="2"/>
        <v>-17.105753896946254</v>
      </c>
      <c r="X45" s="280">
        <f t="shared" si="2"/>
        <v>-9.4974150036704259</v>
      </c>
      <c r="Y45" s="280">
        <f t="shared" si="2"/>
        <v>-3.4331467305839851</v>
      </c>
      <c r="Z45" s="281">
        <f t="shared" si="2"/>
        <v>2.5717071248181753</v>
      </c>
      <c r="AB45" s="54" t="s">
        <v>16</v>
      </c>
      <c r="AC45" s="48">
        <f t="shared" si="3"/>
        <v>2.7877262561644061E-2</v>
      </c>
      <c r="AD45" s="49">
        <f t="shared" si="3"/>
        <v>-1.3686551799674538E-2</v>
      </c>
      <c r="AE45" s="49">
        <f t="shared" si="3"/>
        <v>5.2654875028276343E-2</v>
      </c>
      <c r="AF45" s="49">
        <f t="shared" si="3"/>
        <v>7.3019718082391244E-2</v>
      </c>
      <c r="AG45" s="49">
        <f t="shared" si="3"/>
        <v>-3.9314480403543767E-3</v>
      </c>
      <c r="AH45" s="49">
        <f t="shared" si="3"/>
        <v>-0.17590982512964035</v>
      </c>
      <c r="AI45" s="49">
        <f t="shared" si="3"/>
        <v>-0.36229662874857094</v>
      </c>
      <c r="AJ45" s="49">
        <f t="shared" si="3"/>
        <v>-6.4652801307984564E-2</v>
      </c>
      <c r="AK45" s="49">
        <f t="shared" si="3"/>
        <v>-6.8973374874877674E-2</v>
      </c>
      <c r="AL45" s="49">
        <f t="shared" si="3"/>
        <v>-1.8673639190327912E-2</v>
      </c>
      <c r="AM45" s="50">
        <f t="shared" si="3"/>
        <v>1.4499885926368115E-2</v>
      </c>
    </row>
    <row r="46" spans="2:39">
      <c r="B46" s="54" t="s">
        <v>17</v>
      </c>
      <c r="C46" s="276">
        <f>'T5'!C52/'T3'!C49</f>
        <v>659.4602633569782</v>
      </c>
      <c r="D46" s="277">
        <f>'T5'!D52/'T3'!D49</f>
        <v>669.02663944428127</v>
      </c>
      <c r="E46" s="277">
        <f>'T5'!E52/'T3'!E49</f>
        <v>660.96181397583405</v>
      </c>
      <c r="F46" s="277">
        <f>'T5'!F52/'T3'!F49</f>
        <v>862.35611329710048</v>
      </c>
      <c r="G46" s="277">
        <f>'T5'!G52/'T3'!G49</f>
        <v>886.02720601478188</v>
      </c>
      <c r="H46" s="277">
        <f>'T5'!H52/'T3'!H49</f>
        <v>612.70420650133019</v>
      </c>
      <c r="I46" s="277">
        <f>'T5'!I52/'T3'!I49</f>
        <v>372.67616105913265</v>
      </c>
      <c r="J46" s="277">
        <f>'T5'!J52/'T3'!J49</f>
        <v>453.76320609505012</v>
      </c>
      <c r="K46" s="277">
        <f>'T5'!K52/'T3'!K49</f>
        <v>511.31222121146385</v>
      </c>
      <c r="L46" s="277">
        <f>'T5'!L52/'T3'!L49</f>
        <v>455.58862234165912</v>
      </c>
      <c r="M46" s="278">
        <f>'T5'!M52/'T3'!M49</f>
        <v>667.08901129262131</v>
      </c>
      <c r="O46" s="54" t="s">
        <v>17</v>
      </c>
      <c r="P46" s="279">
        <f t="shared" si="2"/>
        <v>-53.581737807781906</v>
      </c>
      <c r="Q46" s="280">
        <f t="shared" si="2"/>
        <v>7.415644941592177</v>
      </c>
      <c r="R46" s="280">
        <f t="shared" si="2"/>
        <v>-214.73967574651112</v>
      </c>
      <c r="S46" s="280">
        <f t="shared" si="2"/>
        <v>-77.15712074668204</v>
      </c>
      <c r="T46" s="280">
        <f t="shared" si="2"/>
        <v>42.736986935975551</v>
      </c>
      <c r="U46" s="280">
        <f t="shared" si="2"/>
        <v>228.78064598412374</v>
      </c>
      <c r="V46" s="280">
        <f t="shared" si="2"/>
        <v>45.486207919384185</v>
      </c>
      <c r="W46" s="280">
        <f t="shared" si="2"/>
        <v>-4.0971820583048384</v>
      </c>
      <c r="X46" s="280">
        <f t="shared" si="2"/>
        <v>-39.359893458616227</v>
      </c>
      <c r="Y46" s="280">
        <f t="shared" si="2"/>
        <v>-249.53382566437091</v>
      </c>
      <c r="Z46" s="281">
        <f t="shared" si="2"/>
        <v>-23.789500392839841</v>
      </c>
      <c r="AB46" s="54" t="s">
        <v>17</v>
      </c>
      <c r="AC46" s="48">
        <f t="shared" si="3"/>
        <v>-7.5145275762515659E-2</v>
      </c>
      <c r="AD46" s="49">
        <f t="shared" si="3"/>
        <v>1.1208466913652591E-2</v>
      </c>
      <c r="AE46" s="49">
        <f t="shared" si="3"/>
        <v>-0.2452201786416941</v>
      </c>
      <c r="AF46" s="49">
        <f t="shared" si="3"/>
        <v>-8.2124570416733933E-2</v>
      </c>
      <c r="AG46" s="49">
        <f t="shared" si="3"/>
        <v>5.0678859980921628E-2</v>
      </c>
      <c r="AH46" s="49">
        <f t="shared" si="3"/>
        <v>0.59590155310062143</v>
      </c>
      <c r="AI46" s="49">
        <f t="shared" si="3"/>
        <v>0.13902079658282246</v>
      </c>
      <c r="AJ46" s="49">
        <f t="shared" si="3"/>
        <v>-8.948540132134199E-3</v>
      </c>
      <c r="AK46" s="49">
        <f t="shared" si="3"/>
        <v>-7.1476096955077548E-2</v>
      </c>
      <c r="AL46" s="49">
        <f t="shared" si="3"/>
        <v>-0.35388722394246758</v>
      </c>
      <c r="AM46" s="50">
        <f t="shared" si="3"/>
        <v>-3.4433695636014477E-2</v>
      </c>
    </row>
    <row r="47" spans="2:39">
      <c r="B47" s="54" t="s">
        <v>18</v>
      </c>
      <c r="C47" s="276">
        <f>'T5'!C53/'T3'!C50</f>
        <v>2109.3951832447915</v>
      </c>
      <c r="D47" s="277">
        <f>'T5'!D53/'T3'!D50</f>
        <v>2615.473629048679</v>
      </c>
      <c r="E47" s="277">
        <f>'T5'!E53/'T3'!E50</f>
        <v>2364.0128112273665</v>
      </c>
      <c r="F47" s="277">
        <f>'T5'!F53/'T3'!F50</f>
        <v>1043.4276202646411</v>
      </c>
      <c r="G47" s="277">
        <f>'T5'!G53/'T3'!G50</f>
        <v>1216.0705468564665</v>
      </c>
      <c r="H47" s="277">
        <f>'T5'!H53/'T3'!H50</f>
        <v>914.98108693605786</v>
      </c>
      <c r="I47" s="277">
        <f>'T5'!I53/'T3'!I50</f>
        <v>5555.0889926274313</v>
      </c>
      <c r="J47" s="277">
        <f>'T5'!J53/'T3'!J50</f>
        <v>911.80272431648768</v>
      </c>
      <c r="K47" s="277">
        <f>'T5'!K53/'T3'!K50</f>
        <v>1769.1409844603936</v>
      </c>
      <c r="L47" s="277">
        <f>'T5'!L53/'T3'!L50</f>
        <v>1404.0979357239828</v>
      </c>
      <c r="M47" s="278">
        <f>'T5'!M53/'T3'!M50</f>
        <v>1457.5978366051766</v>
      </c>
      <c r="O47" s="54" t="s">
        <v>18</v>
      </c>
      <c r="P47" s="279">
        <f t="shared" si="2"/>
        <v>-183.99536861914339</v>
      </c>
      <c r="Q47" s="280">
        <f t="shared" si="2"/>
        <v>122.53769250076584</v>
      </c>
      <c r="R47" s="280">
        <f t="shared" si="2"/>
        <v>-331.98938555272434</v>
      </c>
      <c r="S47" s="280">
        <f t="shared" si="2"/>
        <v>-2.3015797590435341</v>
      </c>
      <c r="T47" s="280">
        <f t="shared" si="2"/>
        <v>-526.32051958315969</v>
      </c>
      <c r="U47" s="280">
        <f t="shared" si="2"/>
        <v>10.268093682421636</v>
      </c>
      <c r="V47" s="280">
        <f t="shared" si="2"/>
        <v>-1297.7329584334975</v>
      </c>
      <c r="W47" s="280">
        <f t="shared" si="2"/>
        <v>-197.72499032065707</v>
      </c>
      <c r="X47" s="280">
        <f t="shared" si="2"/>
        <v>-371.07465325634303</v>
      </c>
      <c r="Y47" s="280">
        <f t="shared" si="2"/>
        <v>-158.97613869312227</v>
      </c>
      <c r="Z47" s="281">
        <f t="shared" si="2"/>
        <v>46.169113438971635</v>
      </c>
      <c r="AB47" s="54" t="s">
        <v>18</v>
      </c>
      <c r="AC47" s="48">
        <f t="shared" si="3"/>
        <v>-8.0228536944831577E-2</v>
      </c>
      <c r="AD47" s="49">
        <f t="shared" si="3"/>
        <v>4.9153967699005381E-2</v>
      </c>
      <c r="AE47" s="49">
        <f t="shared" si="3"/>
        <v>-0.12314136314474386</v>
      </c>
      <c r="AF47" s="49">
        <f t="shared" si="3"/>
        <v>-2.2009328600477119E-3</v>
      </c>
      <c r="AG47" s="49">
        <f t="shared" si="3"/>
        <v>-0.3020679626523996</v>
      </c>
      <c r="AH47" s="49">
        <f t="shared" si="3"/>
        <v>1.1349559207162813E-2</v>
      </c>
      <c r="AI47" s="49">
        <f t="shared" si="3"/>
        <v>-0.18937205252101832</v>
      </c>
      <c r="AJ47" s="49">
        <f t="shared" si="3"/>
        <v>-0.178206445600433</v>
      </c>
      <c r="AK47" s="49">
        <f t="shared" si="3"/>
        <v>-0.17338189980343269</v>
      </c>
      <c r="AL47" s="49">
        <f t="shared" si="3"/>
        <v>-0.10170736070355908</v>
      </c>
      <c r="AM47" s="50">
        <f t="shared" si="3"/>
        <v>3.2710906814622707E-2</v>
      </c>
    </row>
    <row r="48" spans="2:39">
      <c r="B48" s="54" t="s">
        <v>19</v>
      </c>
      <c r="C48" s="276">
        <f>'T5'!C54/'T3'!C51</f>
        <v>1785.1665059895106</v>
      </c>
      <c r="D48" s="277">
        <f>'T5'!D54/'T3'!D51</f>
        <v>1846.6199736473334</v>
      </c>
      <c r="E48" s="277">
        <f>'T5'!E54/'T3'!E51</f>
        <v>6036.5232564336084</v>
      </c>
      <c r="F48" s="277">
        <f>'T5'!F54/'T3'!F51</f>
        <v>330.23160561654993</v>
      </c>
      <c r="G48" s="277">
        <f>'T5'!G54/'T3'!G51</f>
        <v>990.15152841193651</v>
      </c>
      <c r="H48" s="277">
        <f>'T5'!H54/'T3'!H51</f>
        <v>1461.269342970774</v>
      </c>
      <c r="I48" s="277">
        <f>'T5'!I54/'T3'!I51</f>
        <v>1683.9929101924149</v>
      </c>
      <c r="J48" s="277">
        <f>'T5'!J54/'T3'!J51</f>
        <v>2445.754854247918</v>
      </c>
      <c r="K48" s="277">
        <f>'T5'!K54/'T3'!K51</f>
        <v>1919.7818483102719</v>
      </c>
      <c r="L48" s="277">
        <f>'T5'!L54/'T3'!L51</f>
        <v>2677.4610021205731</v>
      </c>
      <c r="M48" s="278">
        <f>'T5'!M54/'T3'!M51</f>
        <v>2190.6579315380045</v>
      </c>
      <c r="O48" s="54" t="s">
        <v>19</v>
      </c>
      <c r="P48" s="279">
        <f t="shared" si="2"/>
        <v>9.1346008171028643</v>
      </c>
      <c r="Q48" s="280">
        <f t="shared" si="2"/>
        <v>234.96176039861848</v>
      </c>
      <c r="R48" s="280">
        <f t="shared" si="2"/>
        <v>180.19867660866748</v>
      </c>
      <c r="S48" s="280">
        <f t="shared" si="2"/>
        <v>-12.180816651569842</v>
      </c>
      <c r="T48" s="280">
        <f t="shared" si="2"/>
        <v>72.358420070885359</v>
      </c>
      <c r="U48" s="280">
        <f t="shared" si="2"/>
        <v>-182.5379437462127</v>
      </c>
      <c r="V48" s="280">
        <f t="shared" si="2"/>
        <v>275.4842281644917</v>
      </c>
      <c r="W48" s="280">
        <f t="shared" si="2"/>
        <v>1.3677405783819268</v>
      </c>
      <c r="X48" s="280">
        <f t="shared" si="2"/>
        <v>206.57430918363048</v>
      </c>
      <c r="Y48" s="280">
        <f t="shared" si="2"/>
        <v>-1077.0495614327629</v>
      </c>
      <c r="Z48" s="281">
        <f t="shared" si="2"/>
        <v>181.58962838835168</v>
      </c>
      <c r="AB48" s="54" t="s">
        <v>19</v>
      </c>
      <c r="AC48" s="48">
        <f t="shared" si="3"/>
        <v>5.1432639191333254E-3</v>
      </c>
      <c r="AD48" s="49">
        <f t="shared" si="3"/>
        <v>0.14578882697776976</v>
      </c>
      <c r="AE48" s="49">
        <f t="shared" si="3"/>
        <v>3.0769926453436781E-2</v>
      </c>
      <c r="AF48" s="49">
        <f t="shared" si="3"/>
        <v>-3.5573524380000082E-2</v>
      </c>
      <c r="AG48" s="49">
        <f t="shared" si="3"/>
        <v>7.8839576603136827E-2</v>
      </c>
      <c r="AH48" s="49">
        <f t="shared" si="3"/>
        <v>-0.11104582953320376</v>
      </c>
      <c r="AI48" s="49">
        <f t="shared" si="3"/>
        <v>0.19558575085803434</v>
      </c>
      <c r="AJ48" s="49">
        <f t="shared" si="3"/>
        <v>5.595433598603219E-4</v>
      </c>
      <c r="AK48" s="49">
        <f t="shared" si="3"/>
        <v>0.12057751583847097</v>
      </c>
      <c r="AL48" s="49">
        <f t="shared" si="3"/>
        <v>-0.28686816648970187</v>
      </c>
      <c r="AM48" s="50">
        <f t="shared" si="3"/>
        <v>9.0384994927086515E-2</v>
      </c>
    </row>
    <row r="49" spans="2:39">
      <c r="B49" s="109" t="s">
        <v>20</v>
      </c>
      <c r="C49" s="289">
        <f>'T5'!C55/'T3'!C52</f>
        <v>4250.637750489951</v>
      </c>
      <c r="D49" s="290">
        <f>'T5'!D55/'T3'!D52</f>
        <v>2684.2835634368339</v>
      </c>
      <c r="E49" s="290">
        <f>'T5'!E55/'T3'!E52</f>
        <v>16382.128253873529</v>
      </c>
      <c r="F49" s="291" t="s">
        <v>120</v>
      </c>
      <c r="G49" s="291" t="s">
        <v>120</v>
      </c>
      <c r="H49" s="290">
        <f>'T5'!H55/'T3'!H52</f>
        <v>2370.2114287298973</v>
      </c>
      <c r="I49" s="290">
        <f>'T5'!I55/'T3'!I52</f>
        <v>6120.1814399633322</v>
      </c>
      <c r="J49" s="290">
        <f>'T5'!J55/'T3'!J52</f>
        <v>4781.3815895925591</v>
      </c>
      <c r="K49" s="291" t="s">
        <v>120</v>
      </c>
      <c r="L49" s="290">
        <f>'T5'!L55/'T3'!L52</f>
        <v>1509.6239672659233</v>
      </c>
      <c r="M49" s="292" t="s">
        <v>120</v>
      </c>
      <c r="O49" s="109" t="s">
        <v>20</v>
      </c>
      <c r="P49" s="293">
        <f t="shared" si="2"/>
        <v>400.2089026001704</v>
      </c>
      <c r="Q49" s="294">
        <f t="shared" si="2"/>
        <v>460.91558300541101</v>
      </c>
      <c r="R49" s="294">
        <f t="shared" si="2"/>
        <v>276.98456864680884</v>
      </c>
      <c r="S49" s="295" t="s">
        <v>120</v>
      </c>
      <c r="T49" s="295" t="s">
        <v>120</v>
      </c>
      <c r="U49" s="294">
        <f t="shared" si="2"/>
        <v>707.31867047296532</v>
      </c>
      <c r="V49" s="294">
        <f t="shared" si="2"/>
        <v>62.980686902886191</v>
      </c>
      <c r="W49" s="294">
        <f t="shared" si="2"/>
        <v>2252.8578178306329</v>
      </c>
      <c r="X49" s="295" t="s">
        <v>120</v>
      </c>
      <c r="Y49" s="283" t="s">
        <v>120</v>
      </c>
      <c r="Z49" s="296" t="s">
        <v>120</v>
      </c>
      <c r="AB49" s="109" t="s">
        <v>20</v>
      </c>
      <c r="AC49" s="72">
        <f t="shared" si="3"/>
        <v>0.10393878666775105</v>
      </c>
      <c r="AD49" s="73">
        <f t="shared" si="3"/>
        <v>0.20730512765411635</v>
      </c>
      <c r="AE49" s="73">
        <f t="shared" si="3"/>
        <v>1.7198515831987723E-2</v>
      </c>
      <c r="AF49" s="131" t="s">
        <v>120</v>
      </c>
      <c r="AG49" s="131" t="s">
        <v>120</v>
      </c>
      <c r="AH49" s="73">
        <f t="shared" si="3"/>
        <v>0.42535435130187643</v>
      </c>
      <c r="AI49" s="73">
        <f t="shared" si="3"/>
        <v>1.0397655529423344E-2</v>
      </c>
      <c r="AJ49" s="73">
        <f t="shared" si="3"/>
        <v>0.89097751145950133</v>
      </c>
      <c r="AK49" s="131" t="s">
        <v>120</v>
      </c>
      <c r="AL49" s="131" t="s">
        <v>120</v>
      </c>
      <c r="AM49" s="132" t="s">
        <v>120</v>
      </c>
    </row>
    <row r="50" spans="2:39">
      <c r="B50" s="264" t="s">
        <v>56</v>
      </c>
      <c r="C50" s="265">
        <f>'T5'!C56/'T3'!C53</f>
        <v>760.48115036720651</v>
      </c>
      <c r="D50" s="297">
        <f>'T5'!D56/'T3'!D53</f>
        <v>714.69394943140458</v>
      </c>
      <c r="E50" s="297">
        <f>'T5'!E56/'T3'!E53</f>
        <v>739.57784395425756</v>
      </c>
      <c r="F50" s="297">
        <f>'T5'!F56/'T3'!F53</f>
        <v>415.39245437481964</v>
      </c>
      <c r="G50" s="297">
        <f>'T5'!G56/'T3'!G53</f>
        <v>554.30359415692988</v>
      </c>
      <c r="H50" s="297">
        <f>'T5'!H56/'T3'!H53</f>
        <v>1065.1429397216955</v>
      </c>
      <c r="I50" s="297">
        <f>'T5'!I56/'T3'!I53</f>
        <v>1178.0222271810162</v>
      </c>
      <c r="J50" s="297">
        <f>'T5'!J56/'T3'!J53</f>
        <v>1086.6305036077304</v>
      </c>
      <c r="K50" s="297">
        <f>'T5'!K56/'T3'!K53</f>
        <v>777.33747613510116</v>
      </c>
      <c r="L50" s="297">
        <f>'T5'!L56/'T3'!L53</f>
        <v>734.17077145362737</v>
      </c>
      <c r="M50" s="298">
        <f>'T5'!M56/'T3'!M53</f>
        <v>801.82535760355768</v>
      </c>
      <c r="O50" s="264" t="s">
        <v>56</v>
      </c>
      <c r="P50" s="419">
        <f t="shared" si="2"/>
        <v>-54.012039861291555</v>
      </c>
      <c r="Q50" s="300">
        <f t="shared" si="2"/>
        <v>0.79450051022217849</v>
      </c>
      <c r="R50" s="419">
        <f t="shared" si="2"/>
        <v>-69.430705722583525</v>
      </c>
      <c r="S50" s="419">
        <f t="shared" si="2"/>
        <v>-21.67885246149217</v>
      </c>
      <c r="T50" s="419">
        <f t="shared" si="2"/>
        <v>-77.687003632561755</v>
      </c>
      <c r="U50" s="419">
        <f t="shared" si="2"/>
        <v>-209.8770385808923</v>
      </c>
      <c r="V50" s="419">
        <f t="shared" si="2"/>
        <v>-353.98167411187433</v>
      </c>
      <c r="W50" s="419">
        <f t="shared" si="2"/>
        <v>-22.985453752883359</v>
      </c>
      <c r="X50" s="419">
        <f t="shared" si="2"/>
        <v>-131.97472436735507</v>
      </c>
      <c r="Y50" s="419">
        <f t="shared" si="2"/>
        <v>-103.22934378479897</v>
      </c>
      <c r="Z50" s="419">
        <f t="shared" si="2"/>
        <v>-22.50934937366992</v>
      </c>
      <c r="AB50" s="264" t="s">
        <v>56</v>
      </c>
      <c r="AC50" s="420">
        <f t="shared" si="3"/>
        <v>-6.6313678873286847E-2</v>
      </c>
      <c r="AD50" s="420">
        <f t="shared" si="3"/>
        <v>1.1129025402986336E-3</v>
      </c>
      <c r="AE50" s="420">
        <f t="shared" si="3"/>
        <v>-8.5821967827555912E-2</v>
      </c>
      <c r="AF50" s="420">
        <f t="shared" si="3"/>
        <v>-4.96002645847698E-2</v>
      </c>
      <c r="AG50" s="420">
        <f t="shared" si="3"/>
        <v>-0.12292430283660383</v>
      </c>
      <c r="AH50" s="420">
        <f t="shared" si="3"/>
        <v>-0.16460686275700401</v>
      </c>
      <c r="AI50" s="420">
        <f t="shared" si="3"/>
        <v>-0.23105794561824661</v>
      </c>
      <c r="AJ50" s="420">
        <f t="shared" si="3"/>
        <v>-2.0714782984518062E-2</v>
      </c>
      <c r="AK50" s="420">
        <f t="shared" si="3"/>
        <v>-0.14513686750758445</v>
      </c>
      <c r="AL50" s="420">
        <f t="shared" si="3"/>
        <v>-0.12327362022801644</v>
      </c>
      <c r="AM50" s="420">
        <f t="shared" si="3"/>
        <v>-2.7306079900735934E-2</v>
      </c>
    </row>
    <row r="52" spans="2:39" s="1" customFormat="1" ht="12.75">
      <c r="B52" s="270" t="s">
        <v>53</v>
      </c>
      <c r="M52" s="424" t="s">
        <v>324</v>
      </c>
      <c r="O52" s="270" t="s">
        <v>53</v>
      </c>
      <c r="Z52" s="424" t="s">
        <v>324</v>
      </c>
      <c r="AB52" s="270" t="s">
        <v>53</v>
      </c>
      <c r="AM52" s="424" t="s">
        <v>324</v>
      </c>
    </row>
    <row r="53" spans="2:39" s="1" customFormat="1" ht="12.75">
      <c r="B53" s="270" t="s">
        <v>54</v>
      </c>
      <c r="O53" s="270" t="s">
        <v>54</v>
      </c>
      <c r="AB53" s="270" t="s">
        <v>54</v>
      </c>
    </row>
    <row r="54" spans="2:39" s="1" customFormat="1" ht="12.75"/>
    <row r="56" spans="2:39" ht="15">
      <c r="B56" s="2" t="s">
        <v>230</v>
      </c>
      <c r="O56" s="2" t="s">
        <v>231</v>
      </c>
      <c r="AB56" s="2" t="s">
        <v>236</v>
      </c>
    </row>
    <row r="57" spans="2:39" s="18" customFormat="1" ht="57">
      <c r="B57" s="6" t="s">
        <v>92</v>
      </c>
      <c r="C57" s="19" t="s">
        <v>38</v>
      </c>
      <c r="D57" s="20" t="s">
        <v>45</v>
      </c>
      <c r="E57" s="21" t="s">
        <v>46</v>
      </c>
      <c r="F57" s="22" t="s">
        <v>47</v>
      </c>
      <c r="G57" s="23" t="s">
        <v>39</v>
      </c>
      <c r="H57" s="24" t="s">
        <v>48</v>
      </c>
      <c r="I57" s="25" t="s">
        <v>40</v>
      </c>
      <c r="J57" s="26" t="s">
        <v>41</v>
      </c>
      <c r="K57" s="27" t="s">
        <v>49</v>
      </c>
      <c r="L57" s="28" t="s">
        <v>42</v>
      </c>
      <c r="M57" s="29" t="s">
        <v>43</v>
      </c>
      <c r="O57" s="6" t="s">
        <v>92</v>
      </c>
      <c r="P57" s="30" t="s">
        <v>38</v>
      </c>
      <c r="Q57" s="20" t="s">
        <v>45</v>
      </c>
      <c r="R57" s="21" t="s">
        <v>46</v>
      </c>
      <c r="S57" s="22" t="s">
        <v>47</v>
      </c>
      <c r="T57" s="23" t="s">
        <v>39</v>
      </c>
      <c r="U57" s="24" t="s">
        <v>48</v>
      </c>
      <c r="V57" s="25" t="s">
        <v>40</v>
      </c>
      <c r="W57" s="26" t="s">
        <v>41</v>
      </c>
      <c r="X57" s="27" t="s">
        <v>49</v>
      </c>
      <c r="Y57" s="28" t="s">
        <v>42</v>
      </c>
      <c r="Z57" s="29" t="s">
        <v>43</v>
      </c>
      <c r="AB57" s="6" t="s">
        <v>92</v>
      </c>
      <c r="AC57" s="30" t="s">
        <v>38</v>
      </c>
      <c r="AD57" s="20" t="s">
        <v>45</v>
      </c>
      <c r="AE57" s="21" t="s">
        <v>46</v>
      </c>
      <c r="AF57" s="22" t="s">
        <v>47</v>
      </c>
      <c r="AG57" s="23" t="s">
        <v>39</v>
      </c>
      <c r="AH57" s="24" t="s">
        <v>48</v>
      </c>
      <c r="AI57" s="25" t="s">
        <v>40</v>
      </c>
      <c r="AJ57" s="26" t="s">
        <v>41</v>
      </c>
      <c r="AK57" s="27" t="s">
        <v>49</v>
      </c>
      <c r="AL57" s="28" t="s">
        <v>42</v>
      </c>
      <c r="AM57" s="29" t="s">
        <v>43</v>
      </c>
    </row>
    <row r="58" spans="2:39">
      <c r="B58" s="31" t="s">
        <v>2</v>
      </c>
      <c r="C58" s="32">
        <f>'T5'!C70/'T3'!C58</f>
        <v>2226.4990687901054</v>
      </c>
      <c r="D58" s="271">
        <f>'T5'!D70/'T3'!D58</f>
        <v>2548.9006486160356</v>
      </c>
      <c r="E58" s="271">
        <f>'T5'!E70/'T3'!E58</f>
        <v>6625.8519378708424</v>
      </c>
      <c r="F58" s="271">
        <f>'T5'!F70/'T3'!F58</f>
        <v>3360.0063955181054</v>
      </c>
      <c r="G58" s="271">
        <f>'T5'!G70/'T3'!G58</f>
        <v>1636.2156207768114</v>
      </c>
      <c r="H58" s="271">
        <f>'T5'!H70/'T3'!H58</f>
        <v>1828.2051317845298</v>
      </c>
      <c r="I58" s="271">
        <f>'T5'!I70/'T3'!I58</f>
        <v>1195.4644850076843</v>
      </c>
      <c r="J58" s="271">
        <f>'T5'!J70/'T3'!J58</f>
        <v>1385.9172821234006</v>
      </c>
      <c r="K58" s="271">
        <f>'T5'!K70/'T3'!K58</f>
        <v>2375.7389026350806</v>
      </c>
      <c r="L58" s="271">
        <f>'T5'!L70/'T3'!L58</f>
        <v>1523.6697748508275</v>
      </c>
      <c r="M58" s="272">
        <f>'T5'!M70/'T3'!M58</f>
        <v>2910.8164770529938</v>
      </c>
      <c r="O58" s="31" t="s">
        <v>2</v>
      </c>
      <c r="P58" s="273">
        <f t="shared" ref="P58:Z77" si="4">C4-C58</f>
        <v>-95.767235703104234</v>
      </c>
      <c r="Q58" s="273">
        <f t="shared" si="4"/>
        <v>-925.27160654175759</v>
      </c>
      <c r="R58" s="273">
        <f t="shared" si="4"/>
        <v>-1858.7005115553548</v>
      </c>
      <c r="S58" s="273">
        <f t="shared" si="4"/>
        <v>156.59151949103671</v>
      </c>
      <c r="T58" s="273">
        <f t="shared" si="4"/>
        <v>310.7855470188224</v>
      </c>
      <c r="U58" s="273">
        <f t="shared" si="4"/>
        <v>-60.246814877387123</v>
      </c>
      <c r="V58" s="273">
        <f t="shared" si="4"/>
        <v>-25.191463426316432</v>
      </c>
      <c r="W58" s="273">
        <f t="shared" si="4"/>
        <v>579.24615483387947</v>
      </c>
      <c r="X58" s="273">
        <f t="shared" si="4"/>
        <v>-704.62480111826176</v>
      </c>
      <c r="Y58" s="273">
        <f t="shared" si="4"/>
        <v>441.86422590970233</v>
      </c>
      <c r="Z58" s="273">
        <f t="shared" si="4"/>
        <v>-1002.0324221294372</v>
      </c>
      <c r="AB58" s="31" t="s">
        <v>2</v>
      </c>
      <c r="AC58" s="101">
        <f t="shared" ref="AC58:AM77" si="5">P58/C58</f>
        <v>-4.3012475076014647E-2</v>
      </c>
      <c r="AD58" s="102">
        <f t="shared" si="5"/>
        <v>-0.36300810980771175</v>
      </c>
      <c r="AE58" s="102">
        <f t="shared" si="5"/>
        <v>-0.28052249416135178</v>
      </c>
      <c r="AF58" s="102">
        <f t="shared" si="5"/>
        <v>4.6604530187773836E-2</v>
      </c>
      <c r="AG58" s="102">
        <f t="shared" si="5"/>
        <v>0.18994168193509456</v>
      </c>
      <c r="AH58" s="102">
        <f t="shared" si="5"/>
        <v>-3.295407819940839E-2</v>
      </c>
      <c r="AI58" s="102">
        <f t="shared" si="5"/>
        <v>-2.1072531842009933E-2</v>
      </c>
      <c r="AJ58" s="102">
        <f t="shared" si="5"/>
        <v>0.41795146240358666</v>
      </c>
      <c r="AK58" s="102">
        <f t="shared" si="5"/>
        <v>-0.29659185204936378</v>
      </c>
      <c r="AL58" s="102">
        <f t="shared" si="5"/>
        <v>0.28999999422641454</v>
      </c>
      <c r="AM58" s="103">
        <f t="shared" si="5"/>
        <v>-0.34424445169553519</v>
      </c>
    </row>
    <row r="59" spans="2:39">
      <c r="B59" s="54" t="s">
        <v>3</v>
      </c>
      <c r="C59" s="276">
        <f>'T5'!C71/'T3'!C59</f>
        <v>746.09384716788293</v>
      </c>
      <c r="D59" s="277">
        <f>'T5'!D71/'T3'!D59</f>
        <v>669.86736478995158</v>
      </c>
      <c r="E59" s="277">
        <f>'T5'!E71/'T3'!E59</f>
        <v>1204.3033088418747</v>
      </c>
      <c r="F59" s="277">
        <f>'T5'!F71/'T3'!F59</f>
        <v>359.57010107614133</v>
      </c>
      <c r="G59" s="277">
        <f>'T5'!G71/'T3'!G59</f>
        <v>685.74971932877202</v>
      </c>
      <c r="H59" s="277">
        <f>'T5'!H71/'T3'!H59</f>
        <v>964.74172458309704</v>
      </c>
      <c r="I59" s="277">
        <f>'T5'!I71/'T3'!I59</f>
        <v>1799.2419819549018</v>
      </c>
      <c r="J59" s="277">
        <f>'T5'!J71/'T3'!J59</f>
        <v>956.66500502716133</v>
      </c>
      <c r="K59" s="277">
        <f>'T5'!K71/'T3'!K59</f>
        <v>516.65007695540407</v>
      </c>
      <c r="L59" s="277">
        <f>'T5'!L71/'T3'!L59</f>
        <v>895.5014111192346</v>
      </c>
      <c r="M59" s="278">
        <f>'T5'!M71/'T3'!M59</f>
        <v>616.42730386115375</v>
      </c>
      <c r="O59" s="54" t="s">
        <v>3</v>
      </c>
      <c r="P59" s="273">
        <f t="shared" si="4"/>
        <v>-65.565034919255709</v>
      </c>
      <c r="Q59" s="273">
        <f t="shared" si="4"/>
        <v>78.235791425775687</v>
      </c>
      <c r="R59" s="273">
        <f t="shared" si="4"/>
        <v>501.37513949369531</v>
      </c>
      <c r="S59" s="273">
        <f t="shared" si="4"/>
        <v>-58.653904014249292</v>
      </c>
      <c r="T59" s="273">
        <f t="shared" si="4"/>
        <v>-142.15433029762448</v>
      </c>
      <c r="U59" s="273">
        <f t="shared" si="4"/>
        <v>-316.48953154715605</v>
      </c>
      <c r="V59" s="273">
        <f t="shared" si="4"/>
        <v>-303.7283161375974</v>
      </c>
      <c r="W59" s="273">
        <f t="shared" si="4"/>
        <v>-693.83538349582022</v>
      </c>
      <c r="X59" s="273">
        <f t="shared" si="4"/>
        <v>-115.30463367634616</v>
      </c>
      <c r="Y59" s="273">
        <f t="shared" si="4"/>
        <v>-153.17920132499046</v>
      </c>
      <c r="Z59" s="273">
        <f t="shared" si="4"/>
        <v>39.651535705644278</v>
      </c>
      <c r="AB59" s="54" t="s">
        <v>3</v>
      </c>
      <c r="AC59" s="48">
        <f t="shared" si="5"/>
        <v>-8.7877731693051395E-2</v>
      </c>
      <c r="AD59" s="49">
        <f t="shared" si="5"/>
        <v>0.11679295863339732</v>
      </c>
      <c r="AE59" s="49">
        <f t="shared" si="5"/>
        <v>0.41631965619678124</v>
      </c>
      <c r="AF59" s="49">
        <f t="shared" si="5"/>
        <v>-0.16312230588334969</v>
      </c>
      <c r="AG59" s="49">
        <f t="shared" si="5"/>
        <v>-0.20729768644567365</v>
      </c>
      <c r="AH59" s="49">
        <f t="shared" si="5"/>
        <v>-0.32805622840032511</v>
      </c>
      <c r="AI59" s="49">
        <f t="shared" si="5"/>
        <v>-0.16880904246553446</v>
      </c>
      <c r="AJ59" s="49">
        <f t="shared" si="5"/>
        <v>-0.72526472678502651</v>
      </c>
      <c r="AK59" s="49">
        <f t="shared" si="5"/>
        <v>-0.22317742475880625</v>
      </c>
      <c r="AL59" s="49">
        <f t="shared" si="5"/>
        <v>-0.17105411496062387</v>
      </c>
      <c r="AM59" s="50">
        <f t="shared" si="5"/>
        <v>6.4324755664255148E-2</v>
      </c>
    </row>
    <row r="60" spans="2:39">
      <c r="B60" s="54" t="s">
        <v>4</v>
      </c>
      <c r="C60" s="276">
        <f>'T5'!C72/'T3'!C60</f>
        <v>992.44112975089286</v>
      </c>
      <c r="D60" s="277">
        <f>'T5'!D72/'T3'!D60</f>
        <v>1148.4211304289552</v>
      </c>
      <c r="E60" s="277">
        <f>'T5'!E72/'T3'!E60</f>
        <v>483.85058227061597</v>
      </c>
      <c r="F60" s="277">
        <f>'T5'!F72/'T3'!F60</f>
        <v>212.77904164478321</v>
      </c>
      <c r="G60" s="277">
        <f>'T5'!G72/'T3'!G60</f>
        <v>605.84911697829716</v>
      </c>
      <c r="H60" s="277">
        <f>'T5'!H72/'T3'!H60</f>
        <v>657.43502852382403</v>
      </c>
      <c r="I60" s="277">
        <f>'T5'!I72/'T3'!I60</f>
        <v>1149.2816215311</v>
      </c>
      <c r="J60" s="277">
        <f>'T5'!J72/'T3'!J60</f>
        <v>266.82466436942735</v>
      </c>
      <c r="K60" s="277">
        <f>'T5'!K72/'T3'!K60</f>
        <v>186.8758736154758</v>
      </c>
      <c r="L60" s="277">
        <f>'T5'!L72/'T3'!L60</f>
        <v>217.28455098294882</v>
      </c>
      <c r="M60" s="278">
        <f>'T5'!M72/'T3'!M60</f>
        <v>285.5171425541555</v>
      </c>
      <c r="O60" s="54" t="s">
        <v>4</v>
      </c>
      <c r="P60" s="273">
        <f t="shared" si="4"/>
        <v>-189.24259202103929</v>
      </c>
      <c r="Q60" s="273">
        <f t="shared" si="4"/>
        <v>-222.65979194340696</v>
      </c>
      <c r="R60" s="273">
        <f t="shared" si="4"/>
        <v>172.04591196350111</v>
      </c>
      <c r="S60" s="273">
        <f t="shared" si="4"/>
        <v>-2.1268511827140344</v>
      </c>
      <c r="T60" s="273">
        <f t="shared" si="4"/>
        <v>-429.18237863087222</v>
      </c>
      <c r="U60" s="273">
        <f t="shared" si="4"/>
        <v>-327.92517002234081</v>
      </c>
      <c r="V60" s="273">
        <f t="shared" si="4"/>
        <v>-986.96887696173974</v>
      </c>
      <c r="W60" s="273">
        <f t="shared" si="4"/>
        <v>25.569723939987227</v>
      </c>
      <c r="X60" s="273">
        <f t="shared" si="4"/>
        <v>-18.158533123389816</v>
      </c>
      <c r="Y60" s="273">
        <f t="shared" si="4"/>
        <v>79.464385667434726</v>
      </c>
      <c r="Z60" s="273">
        <f t="shared" si="4"/>
        <v>-146.7152142847043</v>
      </c>
      <c r="AB60" s="54" t="s">
        <v>4</v>
      </c>
      <c r="AC60" s="48">
        <f t="shared" si="5"/>
        <v>-0.19068394723678977</v>
      </c>
      <c r="AD60" s="49">
        <f t="shared" si="5"/>
        <v>-0.19388339873217036</v>
      </c>
      <c r="AE60" s="49">
        <f t="shared" si="5"/>
        <v>0.35557653182129773</v>
      </c>
      <c r="AF60" s="49">
        <f t="shared" si="5"/>
        <v>-9.9955858729011207E-3</v>
      </c>
      <c r="AG60" s="49">
        <f t="shared" si="5"/>
        <v>-0.70839812521546763</v>
      </c>
      <c r="AH60" s="49">
        <f t="shared" si="5"/>
        <v>-0.4987947946105788</v>
      </c>
      <c r="AI60" s="49">
        <f t="shared" si="5"/>
        <v>-0.85877026002284507</v>
      </c>
      <c r="AJ60" s="49">
        <f t="shared" si="5"/>
        <v>9.5829686511233164E-2</v>
      </c>
      <c r="AK60" s="49">
        <f t="shared" si="5"/>
        <v>-9.7168953766357397E-2</v>
      </c>
      <c r="AL60" s="49">
        <f t="shared" si="5"/>
        <v>0.36571576445704423</v>
      </c>
      <c r="AM60" s="50">
        <f t="shared" si="5"/>
        <v>-0.5138578124319666</v>
      </c>
    </row>
    <row r="61" spans="2:39">
      <c r="B61" s="54" t="s">
        <v>5</v>
      </c>
      <c r="C61" s="276">
        <f>'T5'!C73/'T3'!C61</f>
        <v>203.35103534672567</v>
      </c>
      <c r="D61" s="277">
        <f>'T5'!D73/'T3'!D61</f>
        <v>168.50894859196714</v>
      </c>
      <c r="E61" s="277">
        <f>'T5'!E73/'T3'!E61</f>
        <v>187.3979195039216</v>
      </c>
      <c r="F61" s="277">
        <f>'T5'!F73/'T3'!F61</f>
        <v>149.60858967087847</v>
      </c>
      <c r="G61" s="277">
        <f>'T5'!G73/'T3'!G61</f>
        <v>195.61028119978343</v>
      </c>
      <c r="H61" s="277">
        <f>'T5'!H73/'T3'!H61</f>
        <v>524.36189416350692</v>
      </c>
      <c r="I61" s="277">
        <f>'T5'!I73/'T3'!I61</f>
        <v>376.56416664551824</v>
      </c>
      <c r="J61" s="277">
        <f>'T5'!J73/'T3'!J61</f>
        <v>186.40831661943633</v>
      </c>
      <c r="K61" s="277">
        <f>'T5'!K73/'T3'!K61</f>
        <v>166.05844968304615</v>
      </c>
      <c r="L61" s="277">
        <f>'T5'!L73/'T3'!L61</f>
        <v>195.21673711116068</v>
      </c>
      <c r="M61" s="278">
        <f>'T5'!M73/'T3'!M61</f>
        <v>161.13867934030119</v>
      </c>
      <c r="O61" s="54" t="s">
        <v>5</v>
      </c>
      <c r="P61" s="273">
        <f t="shared" si="4"/>
        <v>-12.783527989564675</v>
      </c>
      <c r="Q61" s="273">
        <f t="shared" si="4"/>
        <v>-11.612997662260426</v>
      </c>
      <c r="R61" s="273">
        <f t="shared" si="4"/>
        <v>-12.195097022408589</v>
      </c>
      <c r="S61" s="273">
        <f t="shared" si="4"/>
        <v>19.331300521417404</v>
      </c>
      <c r="T61" s="273">
        <f t="shared" si="4"/>
        <v>-8.2731844411522388</v>
      </c>
      <c r="U61" s="273">
        <f t="shared" si="4"/>
        <v>-119.45497405028891</v>
      </c>
      <c r="V61" s="273">
        <f t="shared" si="4"/>
        <v>-131.34630461421483</v>
      </c>
      <c r="W61" s="273">
        <f t="shared" si="4"/>
        <v>0.37404525379136544</v>
      </c>
      <c r="X61" s="273">
        <f t="shared" si="4"/>
        <v>-6.3112767146050714</v>
      </c>
      <c r="Y61" s="273">
        <f t="shared" si="4"/>
        <v>-17.62199879117847</v>
      </c>
      <c r="Z61" s="273">
        <f t="shared" si="4"/>
        <v>-15.366361988742</v>
      </c>
      <c r="AB61" s="54" t="s">
        <v>5</v>
      </c>
      <c r="AC61" s="48">
        <f t="shared" si="5"/>
        <v>-6.2864336873269394E-2</v>
      </c>
      <c r="AD61" s="49">
        <f t="shared" si="5"/>
        <v>-6.891620747323339E-2</v>
      </c>
      <c r="AE61" s="49">
        <f t="shared" si="5"/>
        <v>-6.5075946705765789E-2</v>
      </c>
      <c r="AF61" s="49">
        <f t="shared" si="5"/>
        <v>0.12921250420142333</v>
      </c>
      <c r="AG61" s="49">
        <f t="shared" si="5"/>
        <v>-4.2294220888638025E-2</v>
      </c>
      <c r="AH61" s="49">
        <f t="shared" si="5"/>
        <v>-0.22781017343155827</v>
      </c>
      <c r="AI61" s="49">
        <f t="shared" si="5"/>
        <v>-0.34880192075699745</v>
      </c>
      <c r="AJ61" s="49">
        <f t="shared" si="5"/>
        <v>2.0065910179050705E-3</v>
      </c>
      <c r="AK61" s="49">
        <f t="shared" si="5"/>
        <v>-3.8006356958356122E-2</v>
      </c>
      <c r="AL61" s="49">
        <f t="shared" si="5"/>
        <v>-9.0268893189952862E-2</v>
      </c>
      <c r="AM61" s="50">
        <f t="shared" si="5"/>
        <v>-9.5361101702282805E-2</v>
      </c>
    </row>
    <row r="62" spans="2:39">
      <c r="B62" s="54" t="s">
        <v>6</v>
      </c>
      <c r="C62" s="276">
        <f>'T5'!C74/'T3'!C62</f>
        <v>2803.718032000379</v>
      </c>
      <c r="D62" s="277">
        <f>'T5'!D74/'T3'!D62</f>
        <v>2405.1311508307549</v>
      </c>
      <c r="E62" s="277">
        <f>'T5'!E74/'T3'!E62</f>
        <v>4999.5383993678888</v>
      </c>
      <c r="F62" s="277">
        <f>'T5'!F74/'T3'!F62</f>
        <v>2334.9326121857589</v>
      </c>
      <c r="G62" s="277">
        <f>'T5'!G74/'T3'!G62</f>
        <v>1699.5890148154974</v>
      </c>
      <c r="H62" s="277">
        <f>'T5'!H74/'T3'!H62</f>
        <v>2559.7677270776639</v>
      </c>
      <c r="I62" s="277">
        <f>'T5'!I74/'T3'!I62</f>
        <v>7318.596905697108</v>
      </c>
      <c r="J62" s="277">
        <f>'T5'!J74/'T3'!J62</f>
        <v>832.50965393633487</v>
      </c>
      <c r="K62" s="277">
        <f>'T5'!K74/'T3'!K62</f>
        <v>4966.0471494174662</v>
      </c>
      <c r="L62" s="277">
        <f>'T5'!L74/'T3'!L62</f>
        <v>2753.3391710372675</v>
      </c>
      <c r="M62" s="278">
        <f>'T5'!M74/'T3'!M62</f>
        <v>1007.2544513883341</v>
      </c>
      <c r="O62" s="54" t="s">
        <v>6</v>
      </c>
      <c r="P62" s="273">
        <f t="shared" si="4"/>
        <v>295.43314730104385</v>
      </c>
      <c r="Q62" s="273">
        <f t="shared" si="4"/>
        <v>211.95265700047594</v>
      </c>
      <c r="R62" s="273">
        <f t="shared" si="4"/>
        <v>41.549958625135332</v>
      </c>
      <c r="S62" s="273">
        <f t="shared" si="4"/>
        <v>-583.59343283085832</v>
      </c>
      <c r="T62" s="273">
        <f t="shared" si="4"/>
        <v>523.73392703783907</v>
      </c>
      <c r="U62" s="273">
        <f t="shared" si="4"/>
        <v>-984.74568993660182</v>
      </c>
      <c r="V62" s="273">
        <f t="shared" si="4"/>
        <v>-7249.7401905231354</v>
      </c>
      <c r="W62" s="273">
        <f t="shared" si="4"/>
        <v>209.5820325094478</v>
      </c>
      <c r="X62" s="273">
        <f t="shared" si="4"/>
        <v>1277.1808201612102</v>
      </c>
      <c r="Y62" s="273">
        <f t="shared" si="4"/>
        <v>-894.42316572655295</v>
      </c>
      <c r="Z62" s="273">
        <f t="shared" si="4"/>
        <v>1467.358506122649</v>
      </c>
      <c r="AB62" s="54" t="s">
        <v>6</v>
      </c>
      <c r="AC62" s="48">
        <f t="shared" si="5"/>
        <v>0.10537191826321425</v>
      </c>
      <c r="AD62" s="49">
        <f t="shared" si="5"/>
        <v>8.8125197217318277E-2</v>
      </c>
      <c r="AE62" s="49">
        <f t="shared" si="5"/>
        <v>8.3107589753463346E-3</v>
      </c>
      <c r="AF62" s="49">
        <f t="shared" si="5"/>
        <v>-0.2499401609216248</v>
      </c>
      <c r="AG62" s="49">
        <f t="shared" si="5"/>
        <v>0.30815327851168428</v>
      </c>
      <c r="AH62" s="49">
        <f t="shared" si="5"/>
        <v>-0.38470118968990519</v>
      </c>
      <c r="AI62" s="49">
        <f t="shared" si="5"/>
        <v>-0.99059154151250339</v>
      </c>
      <c r="AJ62" s="49">
        <f t="shared" si="5"/>
        <v>0.2517472698586572</v>
      </c>
      <c r="AK62" s="49">
        <f t="shared" si="5"/>
        <v>0.25718258037703645</v>
      </c>
      <c r="AL62" s="49">
        <f t="shared" si="5"/>
        <v>-0.32485033995633611</v>
      </c>
      <c r="AM62" s="50">
        <f t="shared" si="5"/>
        <v>1.4567902917680209</v>
      </c>
    </row>
    <row r="63" spans="2:39">
      <c r="B63" s="54" t="s">
        <v>7</v>
      </c>
      <c r="C63" s="276">
        <f>'T5'!C75/'T3'!C63</f>
        <v>667.55146774840944</v>
      </c>
      <c r="D63" s="277">
        <f>'T5'!D75/'T3'!D63</f>
        <v>235.55229284673473</v>
      </c>
      <c r="E63" s="277">
        <f>'T5'!E75/'T3'!E63</f>
        <v>132.66033185644235</v>
      </c>
      <c r="F63" s="277">
        <f>'T5'!F75/'T3'!F63</f>
        <v>377.80461825058188</v>
      </c>
      <c r="G63" s="277">
        <f>'T5'!G75/'T3'!G63</f>
        <v>228.04209820035493</v>
      </c>
      <c r="H63" s="277">
        <f>'T5'!H75/'T3'!H63</f>
        <v>607.12823105550206</v>
      </c>
      <c r="I63" s="277">
        <f>'T5'!I75/'T3'!I63</f>
        <v>333.25132015461537</v>
      </c>
      <c r="J63" s="277">
        <f>'T5'!J75/'T3'!J63</f>
        <v>3774.919896753383</v>
      </c>
      <c r="K63" s="277">
        <f>'T5'!K75/'T3'!K63</f>
        <v>1212.8258705215178</v>
      </c>
      <c r="L63" s="277">
        <f>'T5'!L75/'T3'!L63</f>
        <v>3222.198038601241</v>
      </c>
      <c r="M63" s="278">
        <f>'T5'!M75/'T3'!M63</f>
        <v>404.90362094825849</v>
      </c>
      <c r="O63" s="54" t="s">
        <v>7</v>
      </c>
      <c r="P63" s="273">
        <f t="shared" si="4"/>
        <v>-47.029667322663613</v>
      </c>
      <c r="Q63" s="273">
        <f t="shared" si="4"/>
        <v>-54.875245456764276</v>
      </c>
      <c r="R63" s="273">
        <f t="shared" si="4"/>
        <v>-2.4489797250772938</v>
      </c>
      <c r="S63" s="273">
        <f t="shared" si="4"/>
        <v>-47.620548810155981</v>
      </c>
      <c r="T63" s="273">
        <f t="shared" si="4"/>
        <v>60.250121504017613</v>
      </c>
      <c r="U63" s="273">
        <f t="shared" si="4"/>
        <v>-77.637301921977951</v>
      </c>
      <c r="V63" s="273">
        <f t="shared" si="4"/>
        <v>-199.91509043663854</v>
      </c>
      <c r="W63" s="273">
        <f t="shared" si="4"/>
        <v>555.46023328989668</v>
      </c>
      <c r="X63" s="273">
        <f t="shared" si="4"/>
        <v>-406.70394203612193</v>
      </c>
      <c r="Y63" s="273">
        <f t="shared" si="4"/>
        <v>730.21379949342918</v>
      </c>
      <c r="Z63" s="273">
        <f t="shared" si="4"/>
        <v>-57.163350267915177</v>
      </c>
      <c r="AB63" s="54" t="s">
        <v>7</v>
      </c>
      <c r="AC63" s="48">
        <f t="shared" si="5"/>
        <v>-7.0450998304730589E-2</v>
      </c>
      <c r="AD63" s="49">
        <f t="shared" si="5"/>
        <v>-0.23296417450909548</v>
      </c>
      <c r="AE63" s="49">
        <f t="shared" si="5"/>
        <v>-1.846052765590428E-2</v>
      </c>
      <c r="AF63" s="49">
        <f t="shared" si="5"/>
        <v>-0.12604543859379527</v>
      </c>
      <c r="AG63" s="49">
        <f t="shared" si="5"/>
        <v>0.26420613553153072</v>
      </c>
      <c r="AH63" s="49">
        <f t="shared" si="5"/>
        <v>-0.12787628370863971</v>
      </c>
      <c r="AI63" s="49">
        <f t="shared" si="5"/>
        <v>-0.5998928686730659</v>
      </c>
      <c r="AJ63" s="49">
        <f t="shared" si="5"/>
        <v>0.14714490598002353</v>
      </c>
      <c r="AK63" s="49">
        <f t="shared" si="5"/>
        <v>-0.33533580699530952</v>
      </c>
      <c r="AL63" s="49">
        <f t="shared" si="5"/>
        <v>0.22661977654558305</v>
      </c>
      <c r="AM63" s="50">
        <f t="shared" si="5"/>
        <v>-0.14117767120492095</v>
      </c>
    </row>
    <row r="64" spans="2:39">
      <c r="B64" s="54" t="s">
        <v>8</v>
      </c>
      <c r="C64" s="276">
        <f>'T5'!C76/'T3'!C64</f>
        <v>1854.0683186622018</v>
      </c>
      <c r="D64" s="277">
        <f>'T5'!D76/'T3'!D64</f>
        <v>979.44762099767888</v>
      </c>
      <c r="E64" s="277">
        <f>'T5'!E76/'T3'!E64</f>
        <v>821.75324472139903</v>
      </c>
      <c r="F64" s="277">
        <f>'T5'!F76/'T3'!F64</f>
        <v>716.92665287767636</v>
      </c>
      <c r="G64" s="277">
        <f>'T5'!G76/'T3'!G64</f>
        <v>2874.4446690042632</v>
      </c>
      <c r="H64" s="277">
        <f>'T5'!H76/'T3'!H64</f>
        <v>1689.3493090556476</v>
      </c>
      <c r="I64" s="277">
        <f>'T5'!I76/'T3'!I64</f>
        <v>7198.8256573436111</v>
      </c>
      <c r="J64" s="277">
        <f>'T5'!J76/'T3'!J64</f>
        <v>3212.0188089670787</v>
      </c>
      <c r="K64" s="277">
        <f>'T5'!K76/'T3'!K64</f>
        <v>234.61566829447534</v>
      </c>
      <c r="L64" s="277">
        <f>'T5'!L76/'T3'!L64</f>
        <v>1065.2169576291678</v>
      </c>
      <c r="M64" s="278">
        <f>'T5'!M76/'T3'!M64</f>
        <v>2575.2096061861726</v>
      </c>
      <c r="O64" s="54" t="s">
        <v>8</v>
      </c>
      <c r="P64" s="273">
        <f t="shared" si="4"/>
        <v>-188.96161144704388</v>
      </c>
      <c r="Q64" s="273">
        <f t="shared" si="4"/>
        <v>-316.45304532196997</v>
      </c>
      <c r="R64" s="273">
        <f t="shared" si="4"/>
        <v>-175.53218356833008</v>
      </c>
      <c r="S64" s="273">
        <f t="shared" si="4"/>
        <v>172.74175528720752</v>
      </c>
      <c r="T64" s="273">
        <f t="shared" si="4"/>
        <v>-1198.4128146979867</v>
      </c>
      <c r="U64" s="273">
        <f t="shared" si="4"/>
        <v>-603.11037808414949</v>
      </c>
      <c r="V64" s="273">
        <f t="shared" si="4"/>
        <v>-978.61704206843933</v>
      </c>
      <c r="W64" s="273">
        <f t="shared" si="4"/>
        <v>1956.5585789017928</v>
      </c>
      <c r="X64" s="273">
        <f t="shared" si="4"/>
        <v>-50.780347218526174</v>
      </c>
      <c r="Y64" s="273">
        <f t="shared" si="4"/>
        <v>258.63741617445817</v>
      </c>
      <c r="Z64" s="273">
        <f t="shared" si="4"/>
        <v>209.18618918422226</v>
      </c>
      <c r="AB64" s="54" t="s">
        <v>8</v>
      </c>
      <c r="AC64" s="48">
        <f t="shared" si="5"/>
        <v>-0.10191728618899472</v>
      </c>
      <c r="AD64" s="49">
        <f t="shared" si="5"/>
        <v>-0.32309338298216145</v>
      </c>
      <c r="AE64" s="49">
        <f t="shared" si="5"/>
        <v>-0.21360692482308505</v>
      </c>
      <c r="AF64" s="49">
        <f t="shared" si="5"/>
        <v>0.24094759846608899</v>
      </c>
      <c r="AG64" s="49">
        <f t="shared" si="5"/>
        <v>-0.41691977153734155</v>
      </c>
      <c r="AH64" s="49">
        <f t="shared" si="5"/>
        <v>-0.35700750274156762</v>
      </c>
      <c r="AI64" s="49">
        <f t="shared" si="5"/>
        <v>-0.13594120605909382</v>
      </c>
      <c r="AJ64" s="49">
        <f t="shared" si="5"/>
        <v>0.60913671284851012</v>
      </c>
      <c r="AK64" s="49">
        <f t="shared" si="5"/>
        <v>-0.21644056250663432</v>
      </c>
      <c r="AL64" s="49">
        <f t="shared" si="5"/>
        <v>0.24280257117770854</v>
      </c>
      <c r="AM64" s="50">
        <f t="shared" si="5"/>
        <v>8.123074280311586E-2</v>
      </c>
    </row>
    <row r="65" spans="2:39">
      <c r="B65" s="54" t="s">
        <v>9</v>
      </c>
      <c r="C65" s="276">
        <f>'T5'!C77/'T3'!C65</f>
        <v>807.98021392823546</v>
      </c>
      <c r="D65" s="277">
        <f>'T5'!D77/'T3'!D65</f>
        <v>604.9447969854416</v>
      </c>
      <c r="E65" s="277">
        <f>'T5'!E77/'T3'!E65</f>
        <v>1312.793635584552</v>
      </c>
      <c r="F65" s="277">
        <f>'T5'!F77/'T3'!F65</f>
        <v>193.80104916513903</v>
      </c>
      <c r="G65" s="277">
        <f>'T5'!G77/'T3'!G65</f>
        <v>742.4754223721543</v>
      </c>
      <c r="H65" s="277">
        <f>'T5'!H77/'T3'!H65</f>
        <v>1444.8986871125137</v>
      </c>
      <c r="I65" s="277">
        <f>'T5'!I77/'T3'!I65</f>
        <v>1120.1105916438403</v>
      </c>
      <c r="J65" s="277">
        <f>'T5'!J77/'T3'!J65</f>
        <v>279.07118372310043</v>
      </c>
      <c r="K65" s="277">
        <f>'T5'!K77/'T3'!K65</f>
        <v>149.58517261534411</v>
      </c>
      <c r="L65" s="277">
        <f>'T5'!L77/'T3'!L65</f>
        <v>1047.7377875199311</v>
      </c>
      <c r="M65" s="278">
        <f>'T5'!M77/'T3'!M65</f>
        <v>534.63055504544536</v>
      </c>
      <c r="O65" s="54" t="s">
        <v>9</v>
      </c>
      <c r="P65" s="273">
        <f t="shared" si="4"/>
        <v>-17.097265124392607</v>
      </c>
      <c r="Q65" s="273">
        <f t="shared" si="4"/>
        <v>31.614983749282146</v>
      </c>
      <c r="R65" s="273">
        <f t="shared" si="4"/>
        <v>-83.799015606969988</v>
      </c>
      <c r="S65" s="273">
        <f t="shared" si="4"/>
        <v>19.076489168907329</v>
      </c>
      <c r="T65" s="273">
        <f t="shared" si="4"/>
        <v>233.21290293643756</v>
      </c>
      <c r="U65" s="273">
        <f t="shared" si="4"/>
        <v>-314.15099519694013</v>
      </c>
      <c r="V65" s="273">
        <f t="shared" si="4"/>
        <v>254.53293173239877</v>
      </c>
      <c r="W65" s="273">
        <f t="shared" si="4"/>
        <v>13.466188212376721</v>
      </c>
      <c r="X65" s="273">
        <f t="shared" si="4"/>
        <v>35.162957025556466</v>
      </c>
      <c r="Y65" s="273">
        <f t="shared" si="4"/>
        <v>447.95240286532498</v>
      </c>
      <c r="Z65" s="273">
        <f t="shared" si="4"/>
        <v>54.496703759177876</v>
      </c>
      <c r="AB65" s="54" t="s">
        <v>9</v>
      </c>
      <c r="AC65" s="48">
        <f t="shared" si="5"/>
        <v>-2.1160499761831025E-2</v>
      </c>
      <c r="AD65" s="49">
        <f t="shared" si="5"/>
        <v>5.2260940017710381E-2</v>
      </c>
      <c r="AE65" s="49">
        <f t="shared" si="5"/>
        <v>-6.3832588257221795E-2</v>
      </c>
      <c r="AF65" s="49">
        <f t="shared" si="5"/>
        <v>9.8433363756726303E-2</v>
      </c>
      <c r="AG65" s="49">
        <f t="shared" si="5"/>
        <v>0.31410184890880227</v>
      </c>
      <c r="AH65" s="49">
        <f t="shared" si="5"/>
        <v>-0.21742077697138729</v>
      </c>
      <c r="AI65" s="49">
        <f t="shared" si="5"/>
        <v>0.22723910802312294</v>
      </c>
      <c r="AJ65" s="49">
        <f t="shared" si="5"/>
        <v>4.825359620697392E-2</v>
      </c>
      <c r="AK65" s="49">
        <f t="shared" si="5"/>
        <v>0.23506980278036949</v>
      </c>
      <c r="AL65" s="49">
        <f t="shared" si="5"/>
        <v>0.42754247121854771</v>
      </c>
      <c r="AM65" s="50">
        <f t="shared" si="5"/>
        <v>0.10193338791597027</v>
      </c>
    </row>
    <row r="66" spans="2:39">
      <c r="B66" s="54" t="s">
        <v>10</v>
      </c>
      <c r="C66" s="276">
        <f>'T5'!C78/'T3'!C66</f>
        <v>405.20063338402684</v>
      </c>
      <c r="D66" s="277">
        <f>'T5'!D78/'T3'!D66</f>
        <v>226.38029714028184</v>
      </c>
      <c r="E66" s="277">
        <f>'T5'!E78/'T3'!E66</f>
        <v>119.70950280605662</v>
      </c>
      <c r="F66" s="277">
        <f>'T5'!F78/'T3'!F66</f>
        <v>127.36935807939804</v>
      </c>
      <c r="G66" s="277">
        <f>'T5'!G78/'T3'!G66</f>
        <v>557.65486244423812</v>
      </c>
      <c r="H66" s="277">
        <f>'T5'!H78/'T3'!H66</f>
        <v>1890.5123601709095</v>
      </c>
      <c r="I66" s="277">
        <f>'T5'!I78/'T3'!I66</f>
        <v>329.55208839393902</v>
      </c>
      <c r="J66" s="277">
        <f>'T5'!J78/'T3'!J66</f>
        <v>147.02442840258155</v>
      </c>
      <c r="K66" s="277">
        <f>'T5'!K78/'T3'!K66</f>
        <v>610.22311682636564</v>
      </c>
      <c r="L66" s="277">
        <f>'T5'!L78/'T3'!L66</f>
        <v>144.62999491915537</v>
      </c>
      <c r="M66" s="278">
        <f>'T5'!M78/'T3'!M66</f>
        <v>222.66521108475581</v>
      </c>
      <c r="O66" s="54" t="s">
        <v>10</v>
      </c>
      <c r="P66" s="273">
        <f t="shared" si="4"/>
        <v>-84.708053187171913</v>
      </c>
      <c r="Q66" s="273">
        <f t="shared" si="4"/>
        <v>53.870066858735385</v>
      </c>
      <c r="R66" s="273">
        <f t="shared" si="4"/>
        <v>43.363934475758001</v>
      </c>
      <c r="S66" s="273">
        <f t="shared" si="4"/>
        <v>1.466229348724994</v>
      </c>
      <c r="T66" s="273">
        <f t="shared" si="4"/>
        <v>-340.39803961268649</v>
      </c>
      <c r="U66" s="273">
        <f t="shared" si="4"/>
        <v>-778.27693790732974</v>
      </c>
      <c r="V66" s="273">
        <f t="shared" si="4"/>
        <v>442.36925512557195</v>
      </c>
      <c r="W66" s="273">
        <f t="shared" si="4"/>
        <v>4.091642053863751</v>
      </c>
      <c r="X66" s="273">
        <f t="shared" si="4"/>
        <v>-464.28277877376718</v>
      </c>
      <c r="Y66" s="273">
        <f t="shared" si="4"/>
        <v>-1.0754646895088626</v>
      </c>
      <c r="Z66" s="273">
        <f t="shared" si="4"/>
        <v>-80.343109273465302</v>
      </c>
      <c r="AB66" s="54" t="s">
        <v>10</v>
      </c>
      <c r="AC66" s="48">
        <f t="shared" si="5"/>
        <v>-0.20905212432600095</v>
      </c>
      <c r="AD66" s="49">
        <f t="shared" si="5"/>
        <v>0.23796270054965754</v>
      </c>
      <c r="AE66" s="49">
        <f t="shared" si="5"/>
        <v>0.36224304219200243</v>
      </c>
      <c r="AF66" s="49">
        <f t="shared" si="5"/>
        <v>1.1511633338145529E-2</v>
      </c>
      <c r="AG66" s="49">
        <f t="shared" si="5"/>
        <v>-0.61040988349083769</v>
      </c>
      <c r="AH66" s="49">
        <f t="shared" si="5"/>
        <v>-0.41167513860473809</v>
      </c>
      <c r="AI66" s="49">
        <f t="shared" si="5"/>
        <v>1.3423348560206176</v>
      </c>
      <c r="AJ66" s="49">
        <f t="shared" si="5"/>
        <v>2.7829674961633161E-2</v>
      </c>
      <c r="AK66" s="49">
        <f t="shared" si="5"/>
        <v>-0.76084102022945044</v>
      </c>
      <c r="AL66" s="49">
        <f t="shared" si="5"/>
        <v>-7.4359726701921074E-3</v>
      </c>
      <c r="AM66" s="50">
        <f t="shared" si="5"/>
        <v>-0.36082470576368264</v>
      </c>
    </row>
    <row r="67" spans="2:39">
      <c r="B67" s="54" t="s">
        <v>11</v>
      </c>
      <c r="C67" s="276">
        <f>'T5'!C79/'T3'!C67</f>
        <v>1404.2226992299945</v>
      </c>
      <c r="D67" s="277">
        <f>'T5'!D79/'T3'!D67</f>
        <v>525.11941873059186</v>
      </c>
      <c r="E67" s="277">
        <f>'T5'!E79/'T3'!E67</f>
        <v>101.44752797172508</v>
      </c>
      <c r="F67" s="277">
        <f>'T5'!F79/'T3'!F67</f>
        <v>492.19259198651542</v>
      </c>
      <c r="G67" s="277">
        <f>'T5'!G79/'T3'!G67</f>
        <v>917.79502138006421</v>
      </c>
      <c r="H67" s="277">
        <f>'T5'!H79/'T3'!H67</f>
        <v>2142.4328420597599</v>
      </c>
      <c r="I67" s="277">
        <f>'T5'!I79/'T3'!I67</f>
        <v>351.43851853866011</v>
      </c>
      <c r="J67" s="277">
        <f>'T5'!J79/'T3'!J67</f>
        <v>1001.0664406364336</v>
      </c>
      <c r="K67" s="277">
        <f>'T5'!K79/'T3'!K67</f>
        <v>33947.481618705991</v>
      </c>
      <c r="L67" s="277">
        <f>'T5'!L79/'T3'!L67</f>
        <v>640.65314578441576</v>
      </c>
      <c r="M67" s="278">
        <f>'T5'!M79/'T3'!M67</f>
        <v>518.17309067026758</v>
      </c>
      <c r="O67" s="54" t="s">
        <v>11</v>
      </c>
      <c r="P67" s="273">
        <f t="shared" si="4"/>
        <v>-677.0685795788537</v>
      </c>
      <c r="Q67" s="273">
        <f t="shared" si="4"/>
        <v>-164.3034912602003</v>
      </c>
      <c r="R67" s="273">
        <f t="shared" si="4"/>
        <v>-63.458702594391887</v>
      </c>
      <c r="S67" s="273">
        <f t="shared" si="4"/>
        <v>-345.7350181167036</v>
      </c>
      <c r="T67" s="273">
        <f t="shared" si="4"/>
        <v>-215.52690643182586</v>
      </c>
      <c r="U67" s="273">
        <f t="shared" si="4"/>
        <v>-1092.5279982057061</v>
      </c>
      <c r="V67" s="273">
        <f t="shared" si="4"/>
        <v>-79.830022113955579</v>
      </c>
      <c r="W67" s="273">
        <f t="shared" si="4"/>
        <v>-686.80461758622982</v>
      </c>
      <c r="X67" s="273">
        <f t="shared" si="4"/>
        <v>-33866.205353253696</v>
      </c>
      <c r="Y67" s="273">
        <f t="shared" si="4"/>
        <v>-184.96641105253883</v>
      </c>
      <c r="Z67" s="273">
        <f t="shared" si="4"/>
        <v>72.588091443378289</v>
      </c>
      <c r="AB67" s="54" t="s">
        <v>11</v>
      </c>
      <c r="AC67" s="48">
        <f t="shared" si="5"/>
        <v>-0.48216609797728255</v>
      </c>
      <c r="AD67" s="49">
        <f t="shared" si="5"/>
        <v>-0.31288786016975473</v>
      </c>
      <c r="AE67" s="49">
        <f t="shared" si="5"/>
        <v>-0.62553227134404654</v>
      </c>
      <c r="AF67" s="49">
        <f t="shared" si="5"/>
        <v>-0.702438483930241</v>
      </c>
      <c r="AG67" s="49">
        <f t="shared" si="5"/>
        <v>-0.234831200225671</v>
      </c>
      <c r="AH67" s="49">
        <f t="shared" si="5"/>
        <v>-0.50994737233179122</v>
      </c>
      <c r="AI67" s="49">
        <f t="shared" si="5"/>
        <v>-0.22715217001796534</v>
      </c>
      <c r="AJ67" s="49">
        <f t="shared" si="5"/>
        <v>-0.68607296150052732</v>
      </c>
      <c r="AK67" s="49">
        <f t="shared" si="5"/>
        <v>-0.99760582341968163</v>
      </c>
      <c r="AL67" s="49">
        <f t="shared" si="5"/>
        <v>-0.28871537160106497</v>
      </c>
      <c r="AM67" s="50">
        <f t="shared" si="5"/>
        <v>0.14008464111766997</v>
      </c>
    </row>
    <row r="68" spans="2:39">
      <c r="B68" s="54" t="s">
        <v>12</v>
      </c>
      <c r="C68" s="276">
        <f>'T5'!C80/'T3'!C68</f>
        <v>1031.8738470493522</v>
      </c>
      <c r="D68" s="282" t="s">
        <v>120</v>
      </c>
      <c r="E68" s="277">
        <f>'T5'!E80/'T3'!E68</f>
        <v>60.22717245012489</v>
      </c>
      <c r="F68" s="277">
        <f>'T5'!F80/'T3'!F68</f>
        <v>332.17377806376419</v>
      </c>
      <c r="G68" s="277">
        <f>'T5'!G80/'T3'!G68</f>
        <v>1102.5438515134617</v>
      </c>
      <c r="H68" s="277">
        <f>'T5'!H80/'T3'!H68</f>
        <v>1219.4108621902683</v>
      </c>
      <c r="I68" s="277">
        <f>'T5'!I80/'T3'!I68</f>
        <v>165.75641549446783</v>
      </c>
      <c r="J68" s="277">
        <f>'T5'!J80/'T3'!J68</f>
        <v>387.80880701589638</v>
      </c>
      <c r="K68" s="277">
        <f>'T5'!K80/'T3'!K68</f>
        <v>1419.058959473083</v>
      </c>
      <c r="L68" s="277">
        <f>'T5'!L80/'T3'!L68</f>
        <v>1403.6316849284992</v>
      </c>
      <c r="M68" s="278">
        <f>'T5'!M80/'T3'!M68</f>
        <v>488.72957529092628</v>
      </c>
      <c r="O68" s="54" t="s">
        <v>12</v>
      </c>
      <c r="P68" s="273">
        <f t="shared" si="4"/>
        <v>238.20642822864374</v>
      </c>
      <c r="Q68" s="302" t="s">
        <v>120</v>
      </c>
      <c r="R68" s="273">
        <f t="shared" si="4"/>
        <v>242.71745914278603</v>
      </c>
      <c r="S68" s="273">
        <f t="shared" si="4"/>
        <v>-79.736508237105511</v>
      </c>
      <c r="T68" s="273">
        <f t="shared" si="4"/>
        <v>18.313100325425239</v>
      </c>
      <c r="U68" s="273">
        <f t="shared" si="4"/>
        <v>613.37183997816487</v>
      </c>
      <c r="V68" s="273">
        <f t="shared" si="4"/>
        <v>147.41149660804206</v>
      </c>
      <c r="W68" s="273">
        <f t="shared" si="4"/>
        <v>-8.8626438979600266</v>
      </c>
      <c r="X68" s="273">
        <f t="shared" si="4"/>
        <v>-791.46803050444009</v>
      </c>
      <c r="Y68" s="273">
        <f t="shared" si="4"/>
        <v>-657.63485976608933</v>
      </c>
      <c r="Z68" s="273">
        <f t="shared" si="4"/>
        <v>-52.696108720727636</v>
      </c>
      <c r="AB68" s="54" t="s">
        <v>12</v>
      </c>
      <c r="AC68" s="48">
        <f t="shared" si="5"/>
        <v>0.230848401584938</v>
      </c>
      <c r="AD68" s="64" t="s">
        <v>120</v>
      </c>
      <c r="AE68" s="49">
        <f t="shared" si="5"/>
        <v>4.0300324466300381</v>
      </c>
      <c r="AF68" s="49">
        <f t="shared" si="5"/>
        <v>-0.24004455951306086</v>
      </c>
      <c r="AG68" s="49">
        <f t="shared" si="5"/>
        <v>1.660986118628012E-2</v>
      </c>
      <c r="AH68" s="49">
        <f t="shared" si="5"/>
        <v>0.5030067051202457</v>
      </c>
      <c r="AI68" s="49">
        <f t="shared" si="5"/>
        <v>0.88932604007090121</v>
      </c>
      <c r="AJ68" s="49">
        <f t="shared" si="5"/>
        <v>-2.2853126947157611E-2</v>
      </c>
      <c r="AK68" s="49">
        <f t="shared" si="5"/>
        <v>-0.55774147030390031</v>
      </c>
      <c r="AL68" s="49">
        <f t="shared" si="5"/>
        <v>-0.46852380637131968</v>
      </c>
      <c r="AM68" s="50">
        <f t="shared" si="5"/>
        <v>-0.10782263113370866</v>
      </c>
    </row>
    <row r="69" spans="2:39">
      <c r="B69" s="54" t="s">
        <v>44</v>
      </c>
      <c r="C69" s="276">
        <f>'T5'!C81/'T3'!C69</f>
        <v>345.00586325433704</v>
      </c>
      <c r="D69" s="277">
        <f>'T5'!D81/'T3'!D69</f>
        <v>362.7943943682281</v>
      </c>
      <c r="E69" s="277">
        <f>'T5'!E81/'T3'!E69</f>
        <v>119.39154305653365</v>
      </c>
      <c r="F69" s="282" t="s">
        <v>120</v>
      </c>
      <c r="G69" s="282" t="s">
        <v>120</v>
      </c>
      <c r="H69" s="282" t="s">
        <v>120</v>
      </c>
      <c r="I69" s="277">
        <f>'T5'!I81/'T3'!I69</f>
        <v>100.74676594909505</v>
      </c>
      <c r="J69" s="282" t="s">
        <v>120</v>
      </c>
      <c r="K69" s="282" t="s">
        <v>120</v>
      </c>
      <c r="L69" s="282" t="s">
        <v>120</v>
      </c>
      <c r="M69" s="278">
        <f>'T5'!M81/'T3'!M69</f>
        <v>189.46239962980513</v>
      </c>
      <c r="O69" s="54" t="s">
        <v>44</v>
      </c>
      <c r="P69" s="273">
        <f t="shared" si="4"/>
        <v>-9.4389318580279564</v>
      </c>
      <c r="Q69" s="273">
        <f t="shared" si="4"/>
        <v>-133.65051477323644</v>
      </c>
      <c r="R69" s="273">
        <f t="shared" si="4"/>
        <v>2853.0449875403501</v>
      </c>
      <c r="S69" s="302" t="s">
        <v>120</v>
      </c>
      <c r="T69" s="302" t="s">
        <v>120</v>
      </c>
      <c r="U69" s="302" t="s">
        <v>120</v>
      </c>
      <c r="V69" s="273">
        <f t="shared" si="4"/>
        <v>5.5521942964026465</v>
      </c>
      <c r="W69" s="302" t="s">
        <v>120</v>
      </c>
      <c r="X69" s="302" t="s">
        <v>120</v>
      </c>
      <c r="Y69" s="302" t="s">
        <v>120</v>
      </c>
      <c r="Z69" s="302" t="s">
        <v>120</v>
      </c>
      <c r="AB69" s="54" t="s">
        <v>44</v>
      </c>
      <c r="AC69" s="48">
        <f t="shared" si="5"/>
        <v>-2.7358757816442123E-2</v>
      </c>
      <c r="AD69" s="49">
        <f t="shared" si="5"/>
        <v>-0.3683918959276537</v>
      </c>
      <c r="AE69" s="49">
        <f t="shared" si="5"/>
        <v>23.896541702199052</v>
      </c>
      <c r="AF69" s="64" t="s">
        <v>120</v>
      </c>
      <c r="AG69" s="64" t="s">
        <v>120</v>
      </c>
      <c r="AH69" s="64" t="s">
        <v>120</v>
      </c>
      <c r="AI69" s="49">
        <f t="shared" si="5"/>
        <v>5.5110397282708196E-2</v>
      </c>
      <c r="AJ69" s="64" t="s">
        <v>120</v>
      </c>
      <c r="AK69" s="64" t="s">
        <v>120</v>
      </c>
      <c r="AL69" s="64" t="s">
        <v>120</v>
      </c>
      <c r="AM69" s="108" t="s">
        <v>120</v>
      </c>
    </row>
    <row r="70" spans="2:39">
      <c r="B70" s="54" t="s">
        <v>14</v>
      </c>
      <c r="C70" s="276">
        <f>'T5'!C82/'T3'!C73</f>
        <v>455.73248310584324</v>
      </c>
      <c r="D70" s="277">
        <f>'T5'!D82/'T3'!D73</f>
        <v>468.69705219735528</v>
      </c>
      <c r="E70" s="277">
        <f>'T5'!E82/'T3'!E73</f>
        <v>429.33417973874208</v>
      </c>
      <c r="F70" s="277">
        <f>'T5'!F82/'T3'!F73</f>
        <v>273.89542023856359</v>
      </c>
      <c r="G70" s="277">
        <f>'T5'!G82/'T3'!G73</f>
        <v>475.16309692371993</v>
      </c>
      <c r="H70" s="277">
        <f>'T5'!H82/'T3'!H73</f>
        <v>475.50259188892466</v>
      </c>
      <c r="I70" s="277">
        <f>'T5'!I82/'T3'!I73</f>
        <v>500.61807575818881</v>
      </c>
      <c r="J70" s="277">
        <f>'T5'!J82/'T3'!J73</f>
        <v>1111.9481613711357</v>
      </c>
      <c r="K70" s="277">
        <f>'T5'!K82/'T3'!K73</f>
        <v>237.90233586480406</v>
      </c>
      <c r="L70" s="277">
        <f>'T5'!L82/'T3'!L73</f>
        <v>312.89885109910819</v>
      </c>
      <c r="M70" s="278">
        <f>'T5'!M82/'T3'!M73</f>
        <v>908.03947367050262</v>
      </c>
      <c r="O70" s="54" t="s">
        <v>14</v>
      </c>
      <c r="P70" s="273">
        <f t="shared" si="4"/>
        <v>-23.006420594057204</v>
      </c>
      <c r="Q70" s="273">
        <f t="shared" si="4"/>
        <v>28.431399300680198</v>
      </c>
      <c r="R70" s="273">
        <f t="shared" si="4"/>
        <v>-143.68695902403351</v>
      </c>
      <c r="S70" s="273">
        <f t="shared" si="4"/>
        <v>-48.272480964196518</v>
      </c>
      <c r="T70" s="273">
        <f t="shared" si="4"/>
        <v>-51.387244273356828</v>
      </c>
      <c r="U70" s="273">
        <f t="shared" si="4"/>
        <v>56.401461664479086</v>
      </c>
      <c r="V70" s="273">
        <f t="shared" si="4"/>
        <v>-44.145156400371889</v>
      </c>
      <c r="W70" s="273">
        <f t="shared" si="4"/>
        <v>-631.9240915768363</v>
      </c>
      <c r="X70" s="273">
        <f t="shared" si="4"/>
        <v>113.06372202076466</v>
      </c>
      <c r="Y70" s="273">
        <f t="shared" si="4"/>
        <v>-23.319944529556267</v>
      </c>
      <c r="Z70" s="273">
        <f t="shared" si="4"/>
        <v>-442.14191032518488</v>
      </c>
      <c r="AB70" s="54" t="s">
        <v>14</v>
      </c>
      <c r="AC70" s="48">
        <f t="shared" si="5"/>
        <v>-5.0482292675885457E-2</v>
      </c>
      <c r="AD70" s="49">
        <f t="shared" si="5"/>
        <v>6.0660503767598961E-2</v>
      </c>
      <c r="AE70" s="49">
        <f t="shared" si="5"/>
        <v>-0.33467393421010583</v>
      </c>
      <c r="AF70" s="49">
        <f t="shared" si="5"/>
        <v>-0.1762442063549331</v>
      </c>
      <c r="AG70" s="49">
        <f t="shared" si="5"/>
        <v>-0.108146538748581</v>
      </c>
      <c r="AH70" s="49">
        <f t="shared" si="5"/>
        <v>0.11861441478252599</v>
      </c>
      <c r="AI70" s="49">
        <f t="shared" si="5"/>
        <v>-8.8181307343954393E-2</v>
      </c>
      <c r="AJ70" s="49">
        <f t="shared" si="5"/>
        <v>-0.56830355364553597</v>
      </c>
      <c r="AK70" s="49">
        <f t="shared" si="5"/>
        <v>0.47525267715327052</v>
      </c>
      <c r="AL70" s="49">
        <f t="shared" si="5"/>
        <v>-7.4528699762371017E-2</v>
      </c>
      <c r="AM70" s="50">
        <f t="shared" si="5"/>
        <v>-0.48691926193246476</v>
      </c>
    </row>
    <row r="71" spans="2:39">
      <c r="B71" s="54" t="s">
        <v>15</v>
      </c>
      <c r="C71" s="276">
        <f>'T5'!C83/'T3'!C74</f>
        <v>415.07225499040288</v>
      </c>
      <c r="D71" s="277">
        <f>'T5'!D83/'T3'!D74</f>
        <v>460.31955139857041</v>
      </c>
      <c r="E71" s="277">
        <f>'T5'!E83/'T3'!E74</f>
        <v>180.70088790879078</v>
      </c>
      <c r="F71" s="277">
        <f>'T5'!F83/'T3'!F74</f>
        <v>180.36719219624311</v>
      </c>
      <c r="G71" s="277">
        <f>'T5'!G83/'T3'!G74</f>
        <v>304.32627843782961</v>
      </c>
      <c r="H71" s="277">
        <f>'T5'!H83/'T3'!H74</f>
        <v>612.34450074118308</v>
      </c>
      <c r="I71" s="277">
        <f>'T5'!I83/'T3'!I74</f>
        <v>335.68542257660135</v>
      </c>
      <c r="J71" s="277">
        <f>'T5'!J83/'T3'!J74</f>
        <v>418.64397284345921</v>
      </c>
      <c r="K71" s="277">
        <f>'T5'!K83/'T3'!K74</f>
        <v>414.17112730776421</v>
      </c>
      <c r="L71" s="277">
        <f>'T5'!L83/'T3'!L74</f>
        <v>168.99303826866407</v>
      </c>
      <c r="M71" s="278">
        <f>'T5'!M83/'T3'!M74</f>
        <v>909.66490314982127</v>
      </c>
      <c r="O71" s="54" t="s">
        <v>15</v>
      </c>
      <c r="P71" s="273">
        <f t="shared" si="4"/>
        <v>20.047783961095888</v>
      </c>
      <c r="Q71" s="273">
        <f t="shared" si="4"/>
        <v>130.29263184183901</v>
      </c>
      <c r="R71" s="273">
        <f t="shared" si="4"/>
        <v>94.447869593363748</v>
      </c>
      <c r="S71" s="273">
        <f t="shared" si="4"/>
        <v>15.856977486127704</v>
      </c>
      <c r="T71" s="273">
        <f t="shared" si="4"/>
        <v>-68.405634466559491</v>
      </c>
      <c r="U71" s="273">
        <f t="shared" si="4"/>
        <v>-204.5683547317808</v>
      </c>
      <c r="V71" s="273">
        <f t="shared" si="4"/>
        <v>-56.566133604869037</v>
      </c>
      <c r="W71" s="273">
        <f t="shared" si="4"/>
        <v>164.35589316044923</v>
      </c>
      <c r="X71" s="273">
        <f t="shared" si="4"/>
        <v>-180.94033985785799</v>
      </c>
      <c r="Y71" s="273">
        <f t="shared" si="4"/>
        <v>64.465944798930536</v>
      </c>
      <c r="Z71" s="273">
        <f t="shared" si="4"/>
        <v>-369.85778093136037</v>
      </c>
      <c r="AB71" s="54" t="s">
        <v>15</v>
      </c>
      <c r="AC71" s="48">
        <f t="shared" si="5"/>
        <v>4.8299503809425721E-2</v>
      </c>
      <c r="AD71" s="49">
        <f t="shared" si="5"/>
        <v>0.28304822475164509</v>
      </c>
      <c r="AE71" s="49">
        <f t="shared" si="5"/>
        <v>0.52267518265342749</v>
      </c>
      <c r="AF71" s="49">
        <f t="shared" si="5"/>
        <v>8.7914976626541907E-2</v>
      </c>
      <c r="AG71" s="49">
        <f t="shared" si="5"/>
        <v>-0.22477728449117149</v>
      </c>
      <c r="AH71" s="49">
        <f t="shared" si="5"/>
        <v>-0.33407396405809286</v>
      </c>
      <c r="AI71" s="49">
        <f t="shared" si="5"/>
        <v>-0.1685093536999242</v>
      </c>
      <c r="AJ71" s="49">
        <f t="shared" si="5"/>
        <v>0.39259108890098782</v>
      </c>
      <c r="AK71" s="49">
        <f t="shared" si="5"/>
        <v>-0.43687337896782941</v>
      </c>
      <c r="AL71" s="49">
        <f t="shared" si="5"/>
        <v>0.38147100886157798</v>
      </c>
      <c r="AM71" s="50">
        <f t="shared" si="5"/>
        <v>-0.40658684274910956</v>
      </c>
    </row>
    <row r="72" spans="2:39">
      <c r="B72" s="54" t="s">
        <v>16</v>
      </c>
      <c r="C72" s="276">
        <f>'T5'!C84/'T3'!C75</f>
        <v>277.8219991286951</v>
      </c>
      <c r="D72" s="277">
        <f>'T5'!D84/'T3'!D75</f>
        <v>239.10130347075125</v>
      </c>
      <c r="E72" s="277">
        <f>'T5'!E84/'T3'!E75</f>
        <v>122.47649415906434</v>
      </c>
      <c r="F72" s="277">
        <f>'T5'!F84/'T3'!F75</f>
        <v>268.42988801223242</v>
      </c>
      <c r="G72" s="277">
        <f>'T5'!G84/'T3'!G75</f>
        <v>364.73564768950951</v>
      </c>
      <c r="H72" s="277">
        <f>'T5'!H84/'T3'!H75</f>
        <v>1202.7346294380923</v>
      </c>
      <c r="I72" s="277">
        <f>'T5'!I84/'T3'!I75</f>
        <v>280.61232426464505</v>
      </c>
      <c r="J72" s="277">
        <f>'T5'!J84/'T3'!J75</f>
        <v>264.57869652793698</v>
      </c>
      <c r="K72" s="277">
        <f>'T5'!K84/'T3'!K75</f>
        <v>137.69682897059008</v>
      </c>
      <c r="L72" s="277">
        <f>'T5'!L84/'T3'!L75</f>
        <v>183.84990175681438</v>
      </c>
      <c r="M72" s="278">
        <f>'T5'!M84/'T3'!M75</f>
        <v>177.36050737761414</v>
      </c>
      <c r="O72" s="54" t="s">
        <v>16</v>
      </c>
      <c r="P72" s="273">
        <f t="shared" si="4"/>
        <v>13.465801023051654</v>
      </c>
      <c r="Q72" s="273">
        <f t="shared" si="4"/>
        <v>-3.0618407520772166</v>
      </c>
      <c r="R72" s="273">
        <f t="shared" si="4"/>
        <v>-0.80879125164854315</v>
      </c>
      <c r="S72" s="273">
        <f t="shared" si="4"/>
        <v>-19.430255621493728</v>
      </c>
      <c r="T72" s="273">
        <f t="shared" si="4"/>
        <v>-59.764982011624738</v>
      </c>
      <c r="U72" s="273">
        <f t="shared" si="4"/>
        <v>-301.67800217311958</v>
      </c>
      <c r="V72" s="273">
        <f t="shared" si="4"/>
        <v>-81.276015625108727</v>
      </c>
      <c r="W72" s="273">
        <f t="shared" si="4"/>
        <v>-67.526610899434701</v>
      </c>
      <c r="X72" s="273">
        <f t="shared" si="4"/>
        <v>-12.146812849300346</v>
      </c>
      <c r="Y72" s="273">
        <f t="shared" si="4"/>
        <v>-19.639350376460328</v>
      </c>
      <c r="Z72" s="273">
        <f t="shared" si="4"/>
        <v>23.745416249800002</v>
      </c>
      <c r="AB72" s="54" t="s">
        <v>16</v>
      </c>
      <c r="AC72" s="48">
        <f t="shared" si="5"/>
        <v>4.8469167543546146E-2</v>
      </c>
      <c r="AD72" s="49">
        <f t="shared" si="5"/>
        <v>-1.2805621331344039E-2</v>
      </c>
      <c r="AE72" s="49">
        <f t="shared" si="5"/>
        <v>-6.6036447009835105E-3</v>
      </c>
      <c r="AF72" s="49">
        <f t="shared" si="5"/>
        <v>-7.2384844196665188E-2</v>
      </c>
      <c r="AG72" s="49">
        <f t="shared" si="5"/>
        <v>-0.16385835163142923</v>
      </c>
      <c r="AH72" s="49">
        <f t="shared" si="5"/>
        <v>-0.25082673666265104</v>
      </c>
      <c r="AI72" s="49">
        <f t="shared" si="5"/>
        <v>-0.28963808285361492</v>
      </c>
      <c r="AJ72" s="49">
        <f t="shared" si="5"/>
        <v>-0.25522315963297726</v>
      </c>
      <c r="AK72" s="49">
        <f t="shared" si="5"/>
        <v>-8.8214179949595781E-2</v>
      </c>
      <c r="AL72" s="49">
        <f t="shared" si="5"/>
        <v>-0.10682274066394706</v>
      </c>
      <c r="AM72" s="50">
        <f t="shared" si="5"/>
        <v>0.1338822074930367</v>
      </c>
    </row>
    <row r="73" spans="2:39">
      <c r="B73" s="54" t="s">
        <v>17</v>
      </c>
      <c r="C73" s="276">
        <f>'T5'!C85/'T3'!C76</f>
        <v>713.04200116476011</v>
      </c>
      <c r="D73" s="277">
        <f>'T5'!D85/'T3'!D76</f>
        <v>661.6109945026891</v>
      </c>
      <c r="E73" s="277">
        <f>'T5'!E85/'T3'!E76</f>
        <v>875.70148972234517</v>
      </c>
      <c r="F73" s="277">
        <f>'T5'!F85/'T3'!F76</f>
        <v>939.51323404378252</v>
      </c>
      <c r="G73" s="277">
        <f>'T5'!G85/'T3'!G76</f>
        <v>843.29021907880633</v>
      </c>
      <c r="H73" s="277">
        <f>'T5'!H85/'T3'!H76</f>
        <v>383.92356051720645</v>
      </c>
      <c r="I73" s="277">
        <f>'T5'!I85/'T3'!I76</f>
        <v>327.18995313974847</v>
      </c>
      <c r="J73" s="277">
        <f>'T5'!J85/'T3'!J76</f>
        <v>457.86038815335496</v>
      </c>
      <c r="K73" s="277">
        <f>'T5'!K85/'T3'!K76</f>
        <v>550.67211467008008</v>
      </c>
      <c r="L73" s="277">
        <f>'T5'!L85/'T3'!L76</f>
        <v>705.12244800603003</v>
      </c>
      <c r="M73" s="278">
        <f>'T5'!M85/'T3'!M76</f>
        <v>690.87851168546115</v>
      </c>
      <c r="O73" s="54" t="s">
        <v>17</v>
      </c>
      <c r="P73" s="273">
        <f t="shared" si="4"/>
        <v>2.2690394107711427</v>
      </c>
      <c r="Q73" s="273">
        <f t="shared" si="4"/>
        <v>-18.785054660531273</v>
      </c>
      <c r="R73" s="273">
        <f t="shared" si="4"/>
        <v>-169.02556139539502</v>
      </c>
      <c r="S73" s="273">
        <f t="shared" si="4"/>
        <v>-33.949872193717283</v>
      </c>
      <c r="T73" s="273">
        <f t="shared" si="4"/>
        <v>-289.06901090323458</v>
      </c>
      <c r="U73" s="273">
        <f t="shared" si="4"/>
        <v>524.63478730124189</v>
      </c>
      <c r="V73" s="273">
        <f t="shared" si="4"/>
        <v>48.277926326191107</v>
      </c>
      <c r="W73" s="273">
        <f t="shared" si="4"/>
        <v>6.1578286637574138</v>
      </c>
      <c r="X73" s="273">
        <f t="shared" si="4"/>
        <v>131.5293926504313</v>
      </c>
      <c r="Y73" s="273">
        <f t="shared" si="4"/>
        <v>-90.239530531106084</v>
      </c>
      <c r="Z73" s="273">
        <f t="shared" si="4"/>
        <v>178.72164462783496</v>
      </c>
      <c r="AB73" s="54" t="s">
        <v>17</v>
      </c>
      <c r="AC73" s="48">
        <f t="shared" si="5"/>
        <v>3.1821960095823917E-3</v>
      </c>
      <c r="AD73" s="49">
        <f t="shared" si="5"/>
        <v>-2.8392899780408532E-2</v>
      </c>
      <c r="AE73" s="49">
        <f t="shared" si="5"/>
        <v>-0.19301732768433136</v>
      </c>
      <c r="AF73" s="49">
        <f t="shared" si="5"/>
        <v>-3.6135597630267309E-2</v>
      </c>
      <c r="AG73" s="49">
        <f t="shared" si="5"/>
        <v>-0.34278710266438034</v>
      </c>
      <c r="AH73" s="49">
        <f t="shared" si="5"/>
        <v>1.3665084440102475</v>
      </c>
      <c r="AI73" s="49">
        <f t="shared" si="5"/>
        <v>0.14755320529530677</v>
      </c>
      <c r="AJ73" s="49">
        <f t="shared" si="5"/>
        <v>1.3449140443429059E-2</v>
      </c>
      <c r="AK73" s="49">
        <f t="shared" si="5"/>
        <v>0.23885246618894709</v>
      </c>
      <c r="AL73" s="49">
        <f t="shared" si="5"/>
        <v>-0.12797710636824652</v>
      </c>
      <c r="AM73" s="50">
        <f t="shared" si="5"/>
        <v>0.25868751394775213</v>
      </c>
    </row>
    <row r="74" spans="2:39">
      <c r="B74" s="54" t="s">
        <v>18</v>
      </c>
      <c r="C74" s="276">
        <f>'T5'!C86/'T3'!C77</f>
        <v>2293.3905518639349</v>
      </c>
      <c r="D74" s="277">
        <f>'T5'!D86/'T3'!D77</f>
        <v>2492.9359365479131</v>
      </c>
      <c r="E74" s="277">
        <f>'T5'!E86/'T3'!E77</f>
        <v>2696.0021967800908</v>
      </c>
      <c r="F74" s="277">
        <f>'T5'!F86/'T3'!F77</f>
        <v>1045.7292000236846</v>
      </c>
      <c r="G74" s="277">
        <f>'T5'!G86/'T3'!G77</f>
        <v>1742.3910664396262</v>
      </c>
      <c r="H74" s="277">
        <f>'T5'!H86/'T3'!H77</f>
        <v>904.71299325363623</v>
      </c>
      <c r="I74" s="277">
        <f>'T5'!I86/'T3'!I77</f>
        <v>6852.8219510609288</v>
      </c>
      <c r="J74" s="277">
        <f>'T5'!J86/'T3'!J77</f>
        <v>1109.5277146371448</v>
      </c>
      <c r="K74" s="277">
        <f>'T5'!K86/'T3'!K77</f>
        <v>2140.2156377167366</v>
      </c>
      <c r="L74" s="277">
        <f>'T5'!L86/'T3'!L77</f>
        <v>1563.0740744171051</v>
      </c>
      <c r="M74" s="278">
        <f>'T5'!M86/'T3'!M77</f>
        <v>1411.4287231662049</v>
      </c>
      <c r="O74" s="54" t="s">
        <v>18</v>
      </c>
      <c r="P74" s="273">
        <f t="shared" si="4"/>
        <v>-129.85742960066</v>
      </c>
      <c r="Q74" s="273">
        <f t="shared" si="4"/>
        <v>59.46128634778097</v>
      </c>
      <c r="R74" s="273">
        <f t="shared" si="4"/>
        <v>268.50859383728312</v>
      </c>
      <c r="S74" s="273">
        <f t="shared" si="4"/>
        <v>-128.09578600500151</v>
      </c>
      <c r="T74" s="273">
        <f t="shared" si="4"/>
        <v>-516.04711952820162</v>
      </c>
      <c r="U74" s="273">
        <f t="shared" si="4"/>
        <v>925.94064068853743</v>
      </c>
      <c r="V74" s="273">
        <f t="shared" si="4"/>
        <v>-1829.3941633549503</v>
      </c>
      <c r="W74" s="273">
        <f t="shared" si="4"/>
        <v>-147.37323711899035</v>
      </c>
      <c r="X74" s="273">
        <f t="shared" si="4"/>
        <v>-568.87711807707569</v>
      </c>
      <c r="Y74" s="273">
        <f t="shared" si="4"/>
        <v>-268.33955532428263</v>
      </c>
      <c r="Z74" s="273">
        <f t="shared" si="4"/>
        <v>-183.17661980748699</v>
      </c>
      <c r="AB74" s="54" t="s">
        <v>18</v>
      </c>
      <c r="AC74" s="48">
        <f t="shared" si="5"/>
        <v>-5.6622466459155599E-2</v>
      </c>
      <c r="AD74" s="49">
        <f t="shared" si="5"/>
        <v>2.3851911104510709E-2</v>
      </c>
      <c r="AE74" s="49">
        <f t="shared" si="5"/>
        <v>9.9595094602656586E-2</v>
      </c>
      <c r="AF74" s="49">
        <f t="shared" si="5"/>
        <v>-0.12249422317183099</v>
      </c>
      <c r="AG74" s="49">
        <f t="shared" si="5"/>
        <v>-0.296171812096514</v>
      </c>
      <c r="AH74" s="49">
        <f t="shared" si="5"/>
        <v>1.0234634050723199</v>
      </c>
      <c r="AI74" s="49">
        <f t="shared" si="5"/>
        <v>-0.26695486566256549</v>
      </c>
      <c r="AJ74" s="49">
        <f t="shared" si="5"/>
        <v>-0.132825196860618</v>
      </c>
      <c r="AK74" s="49">
        <f t="shared" si="5"/>
        <v>-0.26580364522706479</v>
      </c>
      <c r="AL74" s="49">
        <f t="shared" si="5"/>
        <v>-0.17167424098205369</v>
      </c>
      <c r="AM74" s="50">
        <f t="shared" si="5"/>
        <v>-0.12978099198418874</v>
      </c>
    </row>
    <row r="75" spans="2:39">
      <c r="B75" s="54" t="s">
        <v>19</v>
      </c>
      <c r="C75" s="276">
        <f>'T5'!C87/'T3'!C78</f>
        <v>1776.0319051724077</v>
      </c>
      <c r="D75" s="277">
        <f>'T5'!D87/'T3'!D78</f>
        <v>1611.6582132487149</v>
      </c>
      <c r="E75" s="277">
        <f>'T5'!E87/'T3'!E78</f>
        <v>5856.3245798249409</v>
      </c>
      <c r="F75" s="277">
        <f>'T5'!F87/'T3'!F78</f>
        <v>342.41242226811977</v>
      </c>
      <c r="G75" s="277">
        <f>'T5'!G87/'T3'!G78</f>
        <v>917.79310834105115</v>
      </c>
      <c r="H75" s="277">
        <f>'T5'!H87/'T3'!H78</f>
        <v>1643.8072867169867</v>
      </c>
      <c r="I75" s="277">
        <f>'T5'!I87/'T3'!I78</f>
        <v>1408.5086820279232</v>
      </c>
      <c r="J75" s="277">
        <f>'T5'!J87/'T3'!J78</f>
        <v>2444.3871136695361</v>
      </c>
      <c r="K75" s="277">
        <f>'T5'!K87/'T3'!K78</f>
        <v>1713.2075391266414</v>
      </c>
      <c r="L75" s="277">
        <f>'T5'!L87/'T3'!L78</f>
        <v>3754.5105635533359</v>
      </c>
      <c r="M75" s="278">
        <f>'T5'!M87/'T3'!M78</f>
        <v>2009.0683031496528</v>
      </c>
      <c r="O75" s="54" t="s">
        <v>19</v>
      </c>
      <c r="P75" s="273">
        <f t="shared" si="4"/>
        <v>220.06784264128601</v>
      </c>
      <c r="Q75" s="273">
        <f t="shared" si="4"/>
        <v>406.15006210795718</v>
      </c>
      <c r="R75" s="273">
        <f t="shared" si="4"/>
        <v>1043.8294921609722</v>
      </c>
      <c r="S75" s="273">
        <f t="shared" si="4"/>
        <v>-33.362247266138127</v>
      </c>
      <c r="T75" s="273">
        <f t="shared" si="4"/>
        <v>-281.71277838293543</v>
      </c>
      <c r="U75" s="273">
        <f t="shared" si="4"/>
        <v>-54.044439967733524</v>
      </c>
      <c r="V75" s="273">
        <f t="shared" si="4"/>
        <v>177.6853737041281</v>
      </c>
      <c r="W75" s="273">
        <f t="shared" si="4"/>
        <v>477.04173967517499</v>
      </c>
      <c r="X75" s="273">
        <f t="shared" si="4"/>
        <v>-24.734448560036299</v>
      </c>
      <c r="Y75" s="273">
        <f t="shared" si="4"/>
        <v>921.29122638437229</v>
      </c>
      <c r="Z75" s="273">
        <f t="shared" si="4"/>
        <v>450.43076868551816</v>
      </c>
      <c r="AB75" s="54" t="s">
        <v>19</v>
      </c>
      <c r="AC75" s="48">
        <f t="shared" si="5"/>
        <v>0.12390984756544843</v>
      </c>
      <c r="AD75" s="49">
        <f t="shared" si="5"/>
        <v>0.2520075651085204</v>
      </c>
      <c r="AE75" s="49">
        <f t="shared" si="5"/>
        <v>0.17823969247827701</v>
      </c>
      <c r="AF75" s="49">
        <f t="shared" si="5"/>
        <v>-9.743293495355268E-2</v>
      </c>
      <c r="AG75" s="49">
        <f t="shared" si="5"/>
        <v>-0.30694584195793634</v>
      </c>
      <c r="AH75" s="49">
        <f t="shared" si="5"/>
        <v>-3.2877600923445917E-2</v>
      </c>
      <c r="AI75" s="49">
        <f t="shared" si="5"/>
        <v>0.12615142240252483</v>
      </c>
      <c r="AJ75" s="49">
        <f t="shared" si="5"/>
        <v>0.19515801609632755</v>
      </c>
      <c r="AK75" s="49">
        <f t="shared" si="5"/>
        <v>-1.4437508588507274E-2</v>
      </c>
      <c r="AL75" s="49">
        <f t="shared" si="5"/>
        <v>0.24538251012735088</v>
      </c>
      <c r="AM75" s="50">
        <f t="shared" si="5"/>
        <v>0.22419883285171024</v>
      </c>
    </row>
    <row r="76" spans="2:39">
      <c r="B76" s="109" t="s">
        <v>20</v>
      </c>
      <c r="C76" s="289">
        <f>'T5'!C88/'T3'!C79</f>
        <v>3850.4288478897806</v>
      </c>
      <c r="D76" s="290">
        <f>'T5'!D88/'T3'!D79</f>
        <v>2223.3679804314229</v>
      </c>
      <c r="E76" s="290">
        <f>'T5'!E88/'T3'!E79</f>
        <v>16105.14368522672</v>
      </c>
      <c r="F76" s="290">
        <f>'T5'!F88/'T3'!F79</f>
        <v>9211.281413983068</v>
      </c>
      <c r="G76" s="291" t="s">
        <v>120</v>
      </c>
      <c r="H76" s="290">
        <f>'T5'!H88/'T3'!H79</f>
        <v>1662.892758256932</v>
      </c>
      <c r="I76" s="290">
        <f>'T5'!I88/'T3'!I79</f>
        <v>6057.200753060446</v>
      </c>
      <c r="J76" s="290">
        <f>'T5'!J88/'T3'!J79</f>
        <v>2528.5237717619261</v>
      </c>
      <c r="K76" s="290">
        <f>'T5'!K88/'T3'!K79</f>
        <v>1063.2460337990285</v>
      </c>
      <c r="L76" s="291" t="s">
        <v>120</v>
      </c>
      <c r="M76" s="292" t="s">
        <v>120</v>
      </c>
      <c r="O76" s="109" t="s">
        <v>20</v>
      </c>
      <c r="P76" s="303">
        <f t="shared" si="4"/>
        <v>647.64819327623081</v>
      </c>
      <c r="Q76" s="303">
        <f t="shared" si="4"/>
        <v>662.29980648961782</v>
      </c>
      <c r="R76" s="303">
        <f t="shared" si="4"/>
        <v>-2427.0263564679462</v>
      </c>
      <c r="S76" s="303">
        <f t="shared" si="4"/>
        <v>17161.503351531079</v>
      </c>
      <c r="T76" s="304" t="s">
        <v>120</v>
      </c>
      <c r="U76" s="303">
        <f t="shared" si="4"/>
        <v>1626.0735554614937</v>
      </c>
      <c r="V76" s="303">
        <f t="shared" si="4"/>
        <v>12866.049861334566</v>
      </c>
      <c r="W76" s="304" t="s">
        <v>120</v>
      </c>
      <c r="X76" s="303">
        <f t="shared" si="4"/>
        <v>74.941360642534846</v>
      </c>
      <c r="Y76" s="304" t="s">
        <v>120</v>
      </c>
      <c r="Z76" s="304" t="s">
        <v>120</v>
      </c>
      <c r="AB76" s="109" t="s">
        <v>20</v>
      </c>
      <c r="AC76" s="72">
        <f t="shared" si="5"/>
        <v>0.16820157412626208</v>
      </c>
      <c r="AD76" s="73">
        <f t="shared" si="5"/>
        <v>0.29788132793074812</v>
      </c>
      <c r="AE76" s="73">
        <f t="shared" si="5"/>
        <v>-0.15069883286382985</v>
      </c>
      <c r="AF76" s="73">
        <f t="shared" si="5"/>
        <v>1.863096194789932</v>
      </c>
      <c r="AG76" s="131" t="s">
        <v>120</v>
      </c>
      <c r="AH76" s="73">
        <f t="shared" si="5"/>
        <v>0.97785834196906796</v>
      </c>
      <c r="AI76" s="73">
        <f t="shared" si="5"/>
        <v>2.1240917027281783</v>
      </c>
      <c r="AJ76" s="131" t="s">
        <v>120</v>
      </c>
      <c r="AK76" s="73">
        <f t="shared" si="5"/>
        <v>7.0483555320461258E-2</v>
      </c>
      <c r="AL76" s="131" t="s">
        <v>120</v>
      </c>
      <c r="AM76" s="132" t="s">
        <v>120</v>
      </c>
    </row>
    <row r="77" spans="2:39">
      <c r="B77" s="264" t="s">
        <v>56</v>
      </c>
      <c r="C77" s="265">
        <f>'T5'!C89/'T3'!C80</f>
        <v>814.49319022849807</v>
      </c>
      <c r="D77" s="297">
        <f>'T5'!D89/'T3'!D80</f>
        <v>713.8994489211824</v>
      </c>
      <c r="E77" s="297">
        <f>'T5'!E89/'T3'!E80</f>
        <v>809.00854967684108</v>
      </c>
      <c r="F77" s="297">
        <f>'T5'!F89/'T3'!F80</f>
        <v>437.07130683631181</v>
      </c>
      <c r="G77" s="297">
        <f>'T5'!G89/'T3'!G80</f>
        <v>631.99059778949163</v>
      </c>
      <c r="H77" s="297">
        <f>'T5'!H89/'T3'!H80</f>
        <v>1275.0199783025878</v>
      </c>
      <c r="I77" s="297">
        <f>'T5'!I89/'T3'!I80</f>
        <v>1532.0039012928905</v>
      </c>
      <c r="J77" s="297">
        <f>'T5'!J89/'T3'!J80</f>
        <v>1109.6159573606137</v>
      </c>
      <c r="K77" s="297">
        <f>'T5'!K89/'T3'!K80</f>
        <v>909.31220050245622</v>
      </c>
      <c r="L77" s="297">
        <f>'T5'!L89/'T3'!L80</f>
        <v>837.40011523842634</v>
      </c>
      <c r="M77" s="298">
        <f>'T5'!M89/'T3'!M80</f>
        <v>824.3347069772276</v>
      </c>
      <c r="O77" s="264" t="s">
        <v>56</v>
      </c>
      <c r="P77" s="419">
        <f t="shared" si="4"/>
        <v>-83.127801378794402</v>
      </c>
      <c r="Q77" s="419">
        <f t="shared" si="4"/>
        <v>-40.103441189527643</v>
      </c>
      <c r="R77" s="419">
        <f t="shared" si="4"/>
        <v>-40.728850308809001</v>
      </c>
      <c r="S77" s="419">
        <f t="shared" si="4"/>
        <v>-56.193840083905116</v>
      </c>
      <c r="T77" s="419">
        <f t="shared" si="4"/>
        <v>-116.17770170459937</v>
      </c>
      <c r="U77" s="419">
        <f t="shared" si="4"/>
        <v>-330.46101372548071</v>
      </c>
      <c r="V77" s="419">
        <f t="shared" si="4"/>
        <v>-379.36723309047056</v>
      </c>
      <c r="W77" s="300">
        <f t="shared" si="4"/>
        <v>90.441109737150327</v>
      </c>
      <c r="X77" s="419">
        <f t="shared" si="4"/>
        <v>-177.13617009561358</v>
      </c>
      <c r="Y77" s="419">
        <f t="shared" si="4"/>
        <v>-51.198395385035496</v>
      </c>
      <c r="Z77" s="419">
        <f t="shared" si="4"/>
        <v>-84.872098715813422</v>
      </c>
      <c r="AB77" s="264" t="s">
        <v>56</v>
      </c>
      <c r="AC77" s="420">
        <f t="shared" si="5"/>
        <v>-0.10206076904765</v>
      </c>
      <c r="AD77" s="420">
        <f t="shared" si="5"/>
        <v>-5.6175195610713012E-2</v>
      </c>
      <c r="AE77" s="420">
        <f t="shared" si="5"/>
        <v>-5.0344153130493077E-2</v>
      </c>
      <c r="AF77" s="420">
        <f t="shared" si="5"/>
        <v>-0.12856904400944891</v>
      </c>
      <c r="AG77" s="420">
        <f t="shared" si="5"/>
        <v>-0.1838282121774488</v>
      </c>
      <c r="AH77" s="420">
        <f t="shared" si="5"/>
        <v>-0.25918104762987149</v>
      </c>
      <c r="AI77" s="420">
        <f t="shared" si="5"/>
        <v>-0.24762811163229709</v>
      </c>
      <c r="AJ77" s="420">
        <f t="shared" si="5"/>
        <v>8.1506677276233425E-2</v>
      </c>
      <c r="AK77" s="420">
        <f t="shared" si="5"/>
        <v>-0.19480236820503885</v>
      </c>
      <c r="AL77" s="420">
        <f t="shared" si="5"/>
        <v>-6.1139704250528053E-2</v>
      </c>
      <c r="AM77" s="420">
        <f t="shared" si="5"/>
        <v>-0.10295829836770179</v>
      </c>
    </row>
    <row r="79" spans="2:39" s="1" customFormat="1" ht="12.75">
      <c r="B79" s="270" t="s">
        <v>53</v>
      </c>
      <c r="M79" s="424" t="s">
        <v>324</v>
      </c>
      <c r="O79" s="270" t="s">
        <v>53</v>
      </c>
      <c r="Z79" s="424" t="s">
        <v>324</v>
      </c>
      <c r="AB79" s="270" t="s">
        <v>53</v>
      </c>
      <c r="AM79" s="424" t="s">
        <v>324</v>
      </c>
    </row>
    <row r="80" spans="2:39" s="1" customFormat="1" ht="12.75">
      <c r="B80" s="270" t="s">
        <v>54</v>
      </c>
      <c r="O80" s="270" t="s">
        <v>54</v>
      </c>
      <c r="AB80" s="270" t="s">
        <v>54</v>
      </c>
    </row>
    <row r="81" s="1" customFormat="1" ht="12.75"/>
    <row r="84" s="18" customFormat="1"/>
    <row r="108" s="18" customFormat="1"/>
    <row r="136" spans="2:28">
      <c r="H136" s="305"/>
    </row>
    <row r="137" spans="2:28">
      <c r="H137" s="306"/>
    </row>
    <row r="138" spans="2:28">
      <c r="H138" s="307"/>
    </row>
    <row r="139" spans="2:28" s="3" customFormat="1">
      <c r="B139" s="96"/>
      <c r="H139" s="308"/>
      <c r="N139" s="4"/>
      <c r="O139" s="4"/>
      <c r="AA139" s="4"/>
      <c r="AB139" s="4"/>
    </row>
    <row r="140" spans="2:28" s="3" customFormat="1">
      <c r="B140" s="96"/>
      <c r="H140" s="309"/>
      <c r="N140" s="4"/>
      <c r="O140" s="4"/>
      <c r="AA140" s="4"/>
      <c r="AB140" s="4"/>
    </row>
    <row r="141" spans="2:28" s="3" customFormat="1">
      <c r="B141" s="96"/>
      <c r="H141" s="310"/>
      <c r="N141" s="4"/>
      <c r="O141" s="4"/>
      <c r="AA141" s="4"/>
      <c r="AB141" s="4"/>
    </row>
    <row r="142" spans="2:28" s="3" customFormat="1">
      <c r="B142" s="96"/>
      <c r="H142" s="311"/>
      <c r="N142" s="4"/>
      <c r="O142" s="4"/>
      <c r="AA142" s="4"/>
      <c r="AB142" s="4"/>
    </row>
    <row r="143" spans="2:28" s="3" customFormat="1">
      <c r="B143" s="96"/>
      <c r="H143" s="312"/>
      <c r="N143" s="4"/>
      <c r="O143" s="4"/>
      <c r="AA143" s="4"/>
      <c r="AB143" s="4"/>
    </row>
    <row r="144" spans="2:28" s="3" customFormat="1">
      <c r="B144" s="96"/>
      <c r="H144" s="313"/>
      <c r="N144" s="4"/>
      <c r="O144" s="4"/>
      <c r="AA144" s="4"/>
      <c r="AB144" s="4"/>
    </row>
    <row r="145" spans="2:28" s="3" customFormat="1">
      <c r="B145" s="96"/>
      <c r="H145" s="314"/>
      <c r="N145" s="4"/>
      <c r="O145" s="4"/>
      <c r="AA145" s="4"/>
      <c r="AB145" s="4"/>
    </row>
  </sheetData>
  <hyperlinks>
    <hyperlink ref="B1" location="'List of tables'!A1" display="Return to List of tables"/>
    <hyperlink ref="M25" location="'List of tables'!A1" display="Return to List of tables"/>
    <hyperlink ref="Z25" location="'List of tables'!A1" display="Return to List of tables"/>
    <hyperlink ref="AM25" location="'List of tables'!A1" display="Return to List of tables"/>
    <hyperlink ref="AM52" location="'List of tables'!A1" display="Return to List of tables"/>
    <hyperlink ref="Z52" location="'List of tables'!A1" display="Return to List of tables"/>
    <hyperlink ref="M52" location="'List of tables'!A1" display="Return to List of tables"/>
    <hyperlink ref="M79" location="'List of tables'!A1" display="Return to List of tables"/>
    <hyperlink ref="Z79" location="'List of tables'!A1" display="Return to List of tables"/>
    <hyperlink ref="AM79" location="'List of tables'!A1" display="Return to List of tables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80" orientation="landscape" r:id="rId1"/>
  <headerFooter>
    <oddFooter>&amp;L&amp;D&amp;CPage &amp;P of &amp;N&amp;R&amp;F</oddFooter>
  </headerFooter>
  <rowBreaks count="4" manualBreakCount="4">
    <brk id="28" min="1" max="38" man="1"/>
    <brk id="55" min="1" max="38" man="1"/>
    <brk id="82" min="1" max="38" man="1"/>
    <brk id="106" min="1" max="38" man="1"/>
  </rowBreaks>
  <colBreaks count="2" manualBreakCount="2">
    <brk id="14" max="1048575" man="1"/>
    <brk id="2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BM172"/>
  <sheetViews>
    <sheetView zoomScale="70" zoomScaleNormal="70" workbookViewId="0">
      <selection activeCell="C7" sqref="C7"/>
    </sheetView>
  </sheetViews>
  <sheetFormatPr defaultColWidth="9.140625" defaultRowHeight="14.25"/>
  <cols>
    <col min="1" max="1" width="2.85546875" style="4" customWidth="1"/>
    <col min="2" max="2" width="35.28515625" style="4" bestFit="1" customWidth="1"/>
    <col min="3" max="4" width="11" style="3" bestFit="1" customWidth="1"/>
    <col min="5" max="13" width="11" style="3" customWidth="1"/>
    <col min="14" max="14" width="2.85546875" style="4" customWidth="1"/>
    <col min="15" max="15" width="35.28515625" style="4" customWidth="1"/>
    <col min="16" max="26" width="11" style="3" customWidth="1"/>
    <col min="27" max="27" width="2.85546875" style="4" customWidth="1"/>
    <col min="28" max="28" width="35.28515625" style="4" customWidth="1"/>
    <col min="29" max="39" width="11" style="3" customWidth="1"/>
    <col min="40" max="40" width="2.85546875" style="4" customWidth="1"/>
    <col min="41" max="41" width="35.28515625" style="4" bestFit="1" customWidth="1"/>
    <col min="42" max="52" width="11" style="3" customWidth="1"/>
    <col min="53" max="53" width="2.85546875" style="4" customWidth="1"/>
    <col min="54" max="54" width="35.28515625" style="4" bestFit="1" customWidth="1"/>
    <col min="55" max="65" width="11" style="3" customWidth="1"/>
    <col min="66" max="16384" width="9.140625" style="4"/>
  </cols>
  <sheetData>
    <row r="1" spans="2:65">
      <c r="B1" s="417" t="s">
        <v>324</v>
      </c>
    </row>
    <row r="2" spans="2:65" ht="15">
      <c r="B2" s="5" t="s">
        <v>245</v>
      </c>
      <c r="O2" s="5" t="s">
        <v>315</v>
      </c>
      <c r="AB2" s="5" t="s">
        <v>318</v>
      </c>
      <c r="AO2" s="5" t="s">
        <v>325</v>
      </c>
      <c r="BB2" s="5" t="s">
        <v>326</v>
      </c>
    </row>
    <row r="3" spans="2:65" ht="57">
      <c r="B3" s="151" t="s">
        <v>311</v>
      </c>
      <c r="C3" s="152" t="s">
        <v>38</v>
      </c>
      <c r="D3" s="153" t="s">
        <v>45</v>
      </c>
      <c r="E3" s="154" t="s">
        <v>46</v>
      </c>
      <c r="F3" s="155" t="s">
        <v>47</v>
      </c>
      <c r="G3" s="156" t="s">
        <v>39</v>
      </c>
      <c r="H3" s="157" t="s">
        <v>48</v>
      </c>
      <c r="I3" s="158" t="s">
        <v>40</v>
      </c>
      <c r="J3" s="159" t="s">
        <v>41</v>
      </c>
      <c r="K3" s="160" t="s">
        <v>49</v>
      </c>
      <c r="L3" s="161" t="s">
        <v>42</v>
      </c>
      <c r="M3" s="162" t="s">
        <v>43</v>
      </c>
      <c r="O3" s="151" t="s">
        <v>311</v>
      </c>
      <c r="P3" s="152" t="s">
        <v>38</v>
      </c>
      <c r="Q3" s="153" t="s">
        <v>45</v>
      </c>
      <c r="R3" s="154" t="s">
        <v>46</v>
      </c>
      <c r="S3" s="155" t="s">
        <v>47</v>
      </c>
      <c r="T3" s="156" t="s">
        <v>39</v>
      </c>
      <c r="U3" s="157" t="s">
        <v>48</v>
      </c>
      <c r="V3" s="158" t="s">
        <v>40</v>
      </c>
      <c r="W3" s="159" t="s">
        <v>41</v>
      </c>
      <c r="X3" s="160" t="s">
        <v>49</v>
      </c>
      <c r="Y3" s="161" t="s">
        <v>42</v>
      </c>
      <c r="Z3" s="162" t="s">
        <v>43</v>
      </c>
      <c r="AB3" s="151" t="s">
        <v>311</v>
      </c>
      <c r="AC3" s="152" t="s">
        <v>38</v>
      </c>
      <c r="AD3" s="153" t="s">
        <v>45</v>
      </c>
      <c r="AE3" s="154" t="s">
        <v>46</v>
      </c>
      <c r="AF3" s="155" t="s">
        <v>47</v>
      </c>
      <c r="AG3" s="156" t="s">
        <v>39</v>
      </c>
      <c r="AH3" s="157" t="s">
        <v>48</v>
      </c>
      <c r="AI3" s="158" t="s">
        <v>40</v>
      </c>
      <c r="AJ3" s="159" t="s">
        <v>41</v>
      </c>
      <c r="AK3" s="160" t="s">
        <v>49</v>
      </c>
      <c r="AL3" s="161" t="s">
        <v>42</v>
      </c>
      <c r="AM3" s="162" t="s">
        <v>43</v>
      </c>
      <c r="AO3" s="151" t="s">
        <v>311</v>
      </c>
      <c r="AP3" s="152" t="s">
        <v>38</v>
      </c>
      <c r="AQ3" s="153" t="s">
        <v>45</v>
      </c>
      <c r="AR3" s="154" t="s">
        <v>46</v>
      </c>
      <c r="AS3" s="155" t="s">
        <v>47</v>
      </c>
      <c r="AT3" s="156" t="s">
        <v>39</v>
      </c>
      <c r="AU3" s="157" t="s">
        <v>48</v>
      </c>
      <c r="AV3" s="158" t="s">
        <v>40</v>
      </c>
      <c r="AW3" s="159" t="s">
        <v>41</v>
      </c>
      <c r="AX3" s="160" t="s">
        <v>49</v>
      </c>
      <c r="AY3" s="161" t="s">
        <v>42</v>
      </c>
      <c r="AZ3" s="162" t="s">
        <v>43</v>
      </c>
      <c r="BB3" s="151" t="s">
        <v>311</v>
      </c>
      <c r="BC3" s="152" t="s">
        <v>38</v>
      </c>
      <c r="BD3" s="153" t="s">
        <v>45</v>
      </c>
      <c r="BE3" s="154" t="s">
        <v>46</v>
      </c>
      <c r="BF3" s="155" t="s">
        <v>47</v>
      </c>
      <c r="BG3" s="156" t="s">
        <v>39</v>
      </c>
      <c r="BH3" s="157" t="s">
        <v>48</v>
      </c>
      <c r="BI3" s="158" t="s">
        <v>40</v>
      </c>
      <c r="BJ3" s="159" t="s">
        <v>41</v>
      </c>
      <c r="BK3" s="160" t="s">
        <v>49</v>
      </c>
      <c r="BL3" s="161" t="s">
        <v>42</v>
      </c>
      <c r="BM3" s="162" t="s">
        <v>43</v>
      </c>
    </row>
    <row r="4" spans="2:65">
      <c r="B4" s="167" t="s">
        <v>237</v>
      </c>
      <c r="C4" s="185"/>
      <c r="D4" s="186"/>
      <c r="E4" s="186"/>
      <c r="F4" s="186"/>
      <c r="G4" s="186"/>
      <c r="H4" s="186"/>
      <c r="I4" s="186"/>
      <c r="J4" s="186"/>
      <c r="K4" s="186"/>
      <c r="L4" s="186"/>
      <c r="M4" s="187"/>
      <c r="O4" s="167" t="s">
        <v>237</v>
      </c>
      <c r="P4" s="185"/>
      <c r="Q4" s="186"/>
      <c r="R4" s="186"/>
      <c r="S4" s="186"/>
      <c r="T4" s="186"/>
      <c r="U4" s="186"/>
      <c r="V4" s="186"/>
      <c r="W4" s="186"/>
      <c r="X4" s="186"/>
      <c r="Y4" s="186"/>
      <c r="Z4" s="187"/>
      <c r="AB4" s="167" t="s">
        <v>237</v>
      </c>
      <c r="AC4" s="185"/>
      <c r="AD4" s="186"/>
      <c r="AE4" s="186"/>
      <c r="AF4" s="186"/>
      <c r="AG4" s="186"/>
      <c r="AH4" s="186"/>
      <c r="AI4" s="186"/>
      <c r="AJ4" s="186"/>
      <c r="AK4" s="186"/>
      <c r="AL4" s="186"/>
      <c r="AM4" s="187"/>
      <c r="AO4" s="167" t="s">
        <v>237</v>
      </c>
      <c r="AP4" s="185"/>
      <c r="AQ4" s="186"/>
      <c r="AR4" s="186"/>
      <c r="AS4" s="186"/>
      <c r="AT4" s="186"/>
      <c r="AU4" s="186"/>
      <c r="AV4" s="186"/>
      <c r="AW4" s="186"/>
      <c r="AX4" s="186"/>
      <c r="AY4" s="186"/>
      <c r="AZ4" s="187"/>
      <c r="BB4" s="167" t="s">
        <v>237</v>
      </c>
      <c r="BC4" s="185"/>
      <c r="BD4" s="186"/>
      <c r="BE4" s="186"/>
      <c r="BF4" s="186"/>
      <c r="BG4" s="186"/>
      <c r="BH4" s="186"/>
      <c r="BI4" s="186"/>
      <c r="BJ4" s="186"/>
      <c r="BK4" s="186"/>
      <c r="BL4" s="186"/>
      <c r="BM4" s="187"/>
    </row>
    <row r="5" spans="2:65">
      <c r="B5" s="198" t="s">
        <v>1</v>
      </c>
      <c r="C5" s="188">
        <f>T14B!AC23</f>
        <v>9676</v>
      </c>
      <c r="D5" s="189">
        <v>3296</v>
      </c>
      <c r="E5" s="189">
        <v>1453</v>
      </c>
      <c r="F5" s="189">
        <v>905</v>
      </c>
      <c r="G5" s="189">
        <v>462</v>
      </c>
      <c r="H5" s="189">
        <v>969</v>
      </c>
      <c r="I5" s="189">
        <v>525</v>
      </c>
      <c r="J5" s="189">
        <v>399</v>
      </c>
      <c r="K5" s="189">
        <v>476</v>
      </c>
      <c r="L5" s="189">
        <v>650</v>
      </c>
      <c r="M5" s="190">
        <v>536</v>
      </c>
      <c r="O5" s="198" t="s">
        <v>1</v>
      </c>
      <c r="P5" s="199">
        <f>C5-C62</f>
        <v>164</v>
      </c>
      <c r="Q5" s="200">
        <f t="shared" ref="Q5:Z5" si="0">D5-D62</f>
        <v>-8</v>
      </c>
      <c r="R5" s="200">
        <f t="shared" si="0"/>
        <v>5</v>
      </c>
      <c r="S5" s="200">
        <f t="shared" si="0"/>
        <v>-112</v>
      </c>
      <c r="T5" s="200">
        <f t="shared" si="0"/>
        <v>6</v>
      </c>
      <c r="U5" s="200">
        <f t="shared" si="0"/>
        <v>74</v>
      </c>
      <c r="V5" s="200">
        <f t="shared" si="0"/>
        <v>93</v>
      </c>
      <c r="W5" s="200">
        <f t="shared" si="0"/>
        <v>28</v>
      </c>
      <c r="X5" s="200">
        <f t="shared" si="0"/>
        <v>79</v>
      </c>
      <c r="Y5" s="200">
        <f t="shared" si="0"/>
        <v>26</v>
      </c>
      <c r="Z5" s="201">
        <f t="shared" si="0"/>
        <v>-32</v>
      </c>
      <c r="AB5" s="198" t="s">
        <v>1</v>
      </c>
      <c r="AC5" s="202">
        <f>P5/C62</f>
        <v>1.7241379310344827E-2</v>
      </c>
      <c r="AD5" s="203">
        <f t="shared" ref="AD5:AM5" si="1">Q5/D62</f>
        <v>-2.4213075060532689E-3</v>
      </c>
      <c r="AE5" s="203">
        <f t="shared" si="1"/>
        <v>3.453038674033149E-3</v>
      </c>
      <c r="AF5" s="203">
        <f t="shared" si="1"/>
        <v>-0.11012782694198624</v>
      </c>
      <c r="AG5" s="203">
        <f t="shared" si="1"/>
        <v>1.3157894736842105E-2</v>
      </c>
      <c r="AH5" s="203">
        <f t="shared" si="1"/>
        <v>8.2681564245810052E-2</v>
      </c>
      <c r="AI5" s="203">
        <f t="shared" si="1"/>
        <v>0.21527777777777779</v>
      </c>
      <c r="AJ5" s="203">
        <f t="shared" si="1"/>
        <v>7.5471698113207544E-2</v>
      </c>
      <c r="AK5" s="203">
        <f t="shared" si="1"/>
        <v>0.19899244332493704</v>
      </c>
      <c r="AL5" s="203">
        <f t="shared" si="1"/>
        <v>4.1666666666666664E-2</v>
      </c>
      <c r="AM5" s="204">
        <f t="shared" si="1"/>
        <v>-5.6338028169014086E-2</v>
      </c>
      <c r="AO5" s="198" t="s">
        <v>1</v>
      </c>
      <c r="AP5" s="202">
        <f>C5/T14B!AC$158</f>
        <v>0.41160456014973629</v>
      </c>
      <c r="AQ5" s="203">
        <f>D5/T14B!AD$158</f>
        <v>0.3450947544759711</v>
      </c>
      <c r="AR5" s="203">
        <f>E5/T14B!AE$158</f>
        <v>0.46347687400318976</v>
      </c>
      <c r="AS5" s="203">
        <f>F5/T14B!AF$158</f>
        <v>0.39727831431079896</v>
      </c>
      <c r="AT5" s="203">
        <f>G5/T14B!AG$158</f>
        <v>0.51735722284434493</v>
      </c>
      <c r="AU5" s="203">
        <f>H5/T14B!AH$158</f>
        <v>0.41659501289767842</v>
      </c>
      <c r="AV5" s="203">
        <f>I5/T14B!AI$158</f>
        <v>0.45103092783505155</v>
      </c>
      <c r="AW5" s="203">
        <f>J5/T14B!AJ$158</f>
        <v>0.52638522427440637</v>
      </c>
      <c r="AX5" s="203">
        <f>K5/T14B!AK$158</f>
        <v>0.53125</v>
      </c>
      <c r="AY5" s="203">
        <f>L5/T14B!AL$158</f>
        <v>0.48725637181409298</v>
      </c>
      <c r="AZ5" s="204">
        <f>M5/T14B!AM$158</f>
        <v>0.45694799658994034</v>
      </c>
      <c r="BB5" s="198" t="s">
        <v>1</v>
      </c>
      <c r="BC5" s="202">
        <f>C5/$C5</f>
        <v>1</v>
      </c>
      <c r="BD5" s="203">
        <f t="shared" ref="BD5:BM5" si="2">D5/$C5</f>
        <v>0.34063662670525008</v>
      </c>
      <c r="BE5" s="203">
        <f t="shared" si="2"/>
        <v>0.15016535758577926</v>
      </c>
      <c r="BF5" s="203">
        <f t="shared" si="2"/>
        <v>9.3530384456386936E-2</v>
      </c>
      <c r="BG5" s="203">
        <f t="shared" si="2"/>
        <v>4.7747002893757752E-2</v>
      </c>
      <c r="BH5" s="203">
        <f t="shared" si="2"/>
        <v>0.10014468788755684</v>
      </c>
      <c r="BI5" s="203">
        <f t="shared" si="2"/>
        <v>5.4257957833815623E-2</v>
      </c>
      <c r="BJ5" s="203">
        <f t="shared" si="2"/>
        <v>4.1236047953699874E-2</v>
      </c>
      <c r="BK5" s="203">
        <f t="shared" si="2"/>
        <v>4.9193881769326167E-2</v>
      </c>
      <c r="BL5" s="203">
        <f t="shared" si="2"/>
        <v>6.717651922281935E-2</v>
      </c>
      <c r="BM5" s="204">
        <f t="shared" si="2"/>
        <v>5.5394791236047951E-2</v>
      </c>
    </row>
    <row r="6" spans="2:65">
      <c r="B6" s="198" t="s">
        <v>0</v>
      </c>
      <c r="C6" s="188">
        <f>T14C!AC23</f>
        <v>24808</v>
      </c>
      <c r="D6" s="189">
        <f>T14C!AD23</f>
        <v>8705</v>
      </c>
      <c r="E6" s="189">
        <f>T14C!AE23</f>
        <v>3789</v>
      </c>
      <c r="F6" s="189">
        <f>T14C!AF23</f>
        <v>2378</v>
      </c>
      <c r="G6" s="189">
        <f>T14C!AG23</f>
        <v>1150</v>
      </c>
      <c r="H6" s="189">
        <f>T14C!AH23</f>
        <v>2486</v>
      </c>
      <c r="I6" s="189">
        <f>T14C!AI23</f>
        <v>1307</v>
      </c>
      <c r="J6" s="189">
        <f>T14C!AJ23</f>
        <v>973</v>
      </c>
      <c r="K6" s="189">
        <f>T14C!AK23</f>
        <v>1195</v>
      </c>
      <c r="L6" s="189">
        <f>T14C!AL23</f>
        <v>1498</v>
      </c>
      <c r="M6" s="190">
        <f>T14C!AM23</f>
        <v>1327</v>
      </c>
      <c r="O6" s="198" t="s">
        <v>0</v>
      </c>
      <c r="P6" s="199">
        <f t="shared" ref="P6:Z6" si="3">C6-C63</f>
        <v>1018</v>
      </c>
      <c r="Q6" s="200">
        <f t="shared" si="3"/>
        <v>320</v>
      </c>
      <c r="R6" s="200">
        <f t="shared" si="3"/>
        <v>129</v>
      </c>
      <c r="S6" s="200">
        <f t="shared" si="3"/>
        <v>-157</v>
      </c>
      <c r="T6" s="200">
        <f t="shared" si="3"/>
        <v>37</v>
      </c>
      <c r="U6" s="200">
        <f t="shared" si="3"/>
        <v>205</v>
      </c>
      <c r="V6" s="200">
        <f t="shared" si="3"/>
        <v>197</v>
      </c>
      <c r="W6" s="200">
        <f t="shared" si="3"/>
        <v>127</v>
      </c>
      <c r="X6" s="200">
        <f t="shared" si="3"/>
        <v>165</v>
      </c>
      <c r="Y6" s="200">
        <f t="shared" si="3"/>
        <v>-22</v>
      </c>
      <c r="Z6" s="201">
        <f t="shared" si="3"/>
        <v>17</v>
      </c>
      <c r="AB6" s="198" t="s">
        <v>0</v>
      </c>
      <c r="AC6" s="202">
        <f t="shared" ref="AC6:AC8" si="4">P6/C63</f>
        <v>4.279108869272804E-2</v>
      </c>
      <c r="AD6" s="203">
        <f t="shared" ref="AD6:AD8" si="5">Q6/D63</f>
        <v>3.8163387000596301E-2</v>
      </c>
      <c r="AE6" s="203">
        <f t="shared" ref="AE6:AE8" si="6">R6/E63</f>
        <v>3.5245901639344261E-2</v>
      </c>
      <c r="AF6" s="203">
        <f t="shared" ref="AF6:AF8" si="7">S6/F63</f>
        <v>-6.1932938856015779E-2</v>
      </c>
      <c r="AG6" s="203">
        <f t="shared" ref="AG6:AG8" si="8">T6/G63</f>
        <v>3.324348607367475E-2</v>
      </c>
      <c r="AH6" s="203">
        <f t="shared" ref="AH6:AH8" si="9">U6/H63</f>
        <v>8.9872862779482685E-2</v>
      </c>
      <c r="AI6" s="203">
        <f t="shared" ref="AI6:AI8" si="10">V6/I63</f>
        <v>0.17747747747747747</v>
      </c>
      <c r="AJ6" s="203">
        <f t="shared" ref="AJ6:AJ8" si="11">W6/J63</f>
        <v>0.15011820330969267</v>
      </c>
      <c r="AK6" s="203">
        <f t="shared" ref="AK6:AK8" si="12">X6/K63</f>
        <v>0.16019417475728157</v>
      </c>
      <c r="AL6" s="203">
        <f t="shared" ref="AL6:AL8" si="13">Y6/L63</f>
        <v>-1.4473684210526316E-2</v>
      </c>
      <c r="AM6" s="204">
        <f t="shared" ref="AM6:AM8" si="14">Z6/M63</f>
        <v>1.2977099236641221E-2</v>
      </c>
      <c r="AO6" s="198" t="s">
        <v>0</v>
      </c>
      <c r="AP6" s="202">
        <f>T14A!C6/T14C!AC$158</f>
        <v>4.955079115883497E-2</v>
      </c>
      <c r="AQ6" s="203">
        <f>T14A!D6/T14C!AD$158</f>
        <v>3.1803966270624172E-2</v>
      </c>
      <c r="AR6" s="203">
        <f>T14A!E6/T14C!AE$158</f>
        <v>5.758358662613982E-2</v>
      </c>
      <c r="AS6" s="203">
        <f>T14A!F6/T14C!AF$158</f>
        <v>8.1121648359145801E-2</v>
      </c>
      <c r="AT6" s="203">
        <f>T14A!G6/T14C!AG$158</f>
        <v>0.12041884816753927</v>
      </c>
      <c r="AU6" s="203">
        <f>T14A!H6/T14C!AH$158</f>
        <v>9.6539940196497226E-2</v>
      </c>
      <c r="AV6" s="203">
        <f>T14A!I6/T14C!AI$158</f>
        <v>3.7401631134640151E-2</v>
      </c>
      <c r="AW6" s="203">
        <f>T14A!J6/T14C!AJ$158</f>
        <v>6.3644688644688641E-2</v>
      </c>
      <c r="AX6" s="203">
        <f>T14A!K6/T14C!AK$158</f>
        <v>0.11149468184362754</v>
      </c>
      <c r="AY6" s="203">
        <f>T14A!L6/T14C!AL$158</f>
        <v>9.2059980334316616E-2</v>
      </c>
      <c r="AZ6" s="204">
        <f>T14A!M6/T14C!AM$158</f>
        <v>6.8713753106876552E-2</v>
      </c>
      <c r="BB6" s="198" t="s">
        <v>0</v>
      </c>
      <c r="BC6" s="202">
        <f t="shared" ref="BC6:BC7" si="15">C6/$C6</f>
        <v>1</v>
      </c>
      <c r="BD6" s="203">
        <f t="shared" ref="BD6:BD7" si="16">D6/$C6</f>
        <v>0.35089487262173491</v>
      </c>
      <c r="BE6" s="203">
        <f t="shared" ref="BE6:BE7" si="17">E6/$C6</f>
        <v>0.15273298935827154</v>
      </c>
      <c r="BF6" s="203">
        <f t="shared" ref="BF6:BF7" si="18">F6/$C6</f>
        <v>9.5856175427281518E-2</v>
      </c>
      <c r="BG6" s="203">
        <f t="shared" ref="BG6:BG7" si="19">G6/$C6</f>
        <v>4.6356014188971298E-2</v>
      </c>
      <c r="BH6" s="203">
        <f t="shared" ref="BH6:BH7" si="20">H6/$C6</f>
        <v>0.10020960980328926</v>
      </c>
      <c r="BI6" s="203">
        <f t="shared" ref="BI6:BI7" si="21">I6/$C6</f>
        <v>5.2684617865204772E-2</v>
      </c>
      <c r="BJ6" s="203">
        <f t="shared" ref="BJ6:BJ7" si="22">J6/$C6</f>
        <v>3.9221218961625282E-2</v>
      </c>
      <c r="BK6" s="203">
        <f t="shared" ref="BK6:BK7" si="23">K6/$C6</f>
        <v>4.8169945178974521E-2</v>
      </c>
      <c r="BL6" s="203">
        <f t="shared" ref="BL6:BL7" si="24">L6/$C6</f>
        <v>6.0383747178329568E-2</v>
      </c>
      <c r="BM6" s="204">
        <f t="shared" ref="BM6:BM7" si="25">M6/$C6</f>
        <v>5.3490809416317314E-2</v>
      </c>
    </row>
    <row r="7" spans="2:65">
      <c r="B7" s="198" t="s">
        <v>238</v>
      </c>
      <c r="C7" s="188">
        <f>T14D!AC23</f>
        <v>2120054.9075663886</v>
      </c>
      <c r="D7" s="189">
        <f>T14D!AD23</f>
        <v>490718.16877669923</v>
      </c>
      <c r="E7" s="189">
        <f>T14D!AE23</f>
        <v>300686.45349108294</v>
      </c>
      <c r="F7" s="189">
        <f>T14D!AF23</f>
        <v>119181.87062230456</v>
      </c>
      <c r="G7" s="189">
        <f>T14D!AG23</f>
        <v>83649.479342071572</v>
      </c>
      <c r="H7" s="189">
        <f>T14D!AH23</f>
        <v>379733.70774506201</v>
      </c>
      <c r="I7" s="189">
        <f>T14D!AI23</f>
        <v>123352.68935462025</v>
      </c>
      <c r="J7" s="189">
        <f>T14D!AJ23</f>
        <v>130745.85216315504</v>
      </c>
      <c r="K7" s="189">
        <f>T14D!AK23</f>
        <v>120206.66905215589</v>
      </c>
      <c r="L7" s="189">
        <f>T14D!AL23</f>
        <v>266517.18277324579</v>
      </c>
      <c r="M7" s="190">
        <f>T14D!AM23</f>
        <v>105262.83424599138</v>
      </c>
      <c r="O7" s="198" t="s">
        <v>238</v>
      </c>
      <c r="P7" s="199">
        <f t="shared" ref="P7:Z7" si="26">C7-C64</f>
        <v>74476.817335473374</v>
      </c>
      <c r="Q7" s="200">
        <f t="shared" si="26"/>
        <v>-28866.347205099009</v>
      </c>
      <c r="R7" s="200">
        <f t="shared" si="26"/>
        <v>-12628.277253702458</v>
      </c>
      <c r="S7" s="200">
        <f t="shared" si="26"/>
        <v>-48646.411693571135</v>
      </c>
      <c r="T7" s="200">
        <f t="shared" si="26"/>
        <v>-47159.505053790694</v>
      </c>
      <c r="U7" s="200">
        <f t="shared" si="26"/>
        <v>56947.515826815739</v>
      </c>
      <c r="V7" s="200">
        <f t="shared" si="26"/>
        <v>42195.486145429444</v>
      </c>
      <c r="W7" s="200">
        <f t="shared" si="26"/>
        <v>28776.632338977681</v>
      </c>
      <c r="X7" s="200">
        <f t="shared" si="26"/>
        <v>24145.80651931437</v>
      </c>
      <c r="Y7" s="200">
        <f t="shared" si="26"/>
        <v>97359.859542036953</v>
      </c>
      <c r="Z7" s="201">
        <f t="shared" si="26"/>
        <v>-37647.941830937591</v>
      </c>
      <c r="AB7" s="198" t="s">
        <v>238</v>
      </c>
      <c r="AC7" s="202">
        <f t="shared" si="4"/>
        <v>3.6408689402351806E-2</v>
      </c>
      <c r="AD7" s="203">
        <f t="shared" si="5"/>
        <v>-5.5556596313409458E-2</v>
      </c>
      <c r="AE7" s="203">
        <f t="shared" si="6"/>
        <v>-4.0305405442264332E-2</v>
      </c>
      <c r="AF7" s="203">
        <f t="shared" si="7"/>
        <v>-0.28985824690746675</v>
      </c>
      <c r="AG7" s="203">
        <f t="shared" si="8"/>
        <v>-0.36052191117907983</v>
      </c>
      <c r="AH7" s="203">
        <f t="shared" si="9"/>
        <v>0.17642488201985768</v>
      </c>
      <c r="AI7" s="203">
        <f t="shared" si="10"/>
        <v>0.5199228716231924</v>
      </c>
      <c r="AJ7" s="203">
        <f t="shared" si="11"/>
        <v>0.28220900766521911</v>
      </c>
      <c r="AK7" s="203">
        <f t="shared" si="12"/>
        <v>0.25135945985347929</v>
      </c>
      <c r="AL7" s="203">
        <f t="shared" si="13"/>
        <v>0.57555805260031723</v>
      </c>
      <c r="AM7" s="204">
        <f t="shared" si="14"/>
        <v>-0.26343669011125986</v>
      </c>
      <c r="AO7" s="198" t="s">
        <v>238</v>
      </c>
      <c r="AP7" s="202">
        <f>C7/T14D!AC$158</f>
        <v>0.12477405301815996</v>
      </c>
      <c r="AQ7" s="203">
        <f>D7/T14D!AD$158</f>
        <v>7.6573332073487543E-2</v>
      </c>
      <c r="AR7" s="203">
        <f>E7/T14D!AE$158</f>
        <v>0.12562010050005895</v>
      </c>
      <c r="AS7" s="203">
        <f>F7/T14D!AF$158</f>
        <v>0.14221057606532883</v>
      </c>
      <c r="AT7" s="203">
        <f>G7/T14D!AG$158</f>
        <v>0.18741883086697059</v>
      </c>
      <c r="AU7" s="203">
        <f>H7/T14D!AH$158</f>
        <v>0.17482940639945269</v>
      </c>
      <c r="AV7" s="203">
        <f>I7/T14D!AI$158</f>
        <v>9.3659195051810321E-2</v>
      </c>
      <c r="AW7" s="203">
        <f>J7/T14D!AJ$158</f>
        <v>0.14458510902293459</v>
      </c>
      <c r="AX7" s="203">
        <f>K7/T14D!AK$158</f>
        <v>0.19620565639446541</v>
      </c>
      <c r="AY7" s="203">
        <f>L7/T14D!AL$158</f>
        <v>0.25514588873182253</v>
      </c>
      <c r="AZ7" s="204">
        <f>M7/T14D!AM$158</f>
        <v>0.1232438562291293</v>
      </c>
      <c r="BB7" s="198" t="s">
        <v>238</v>
      </c>
      <c r="BC7" s="202">
        <f t="shared" si="15"/>
        <v>1</v>
      </c>
      <c r="BD7" s="203">
        <f t="shared" si="16"/>
        <v>0.23146483943663265</v>
      </c>
      <c r="BE7" s="203">
        <f t="shared" si="17"/>
        <v>0.1418295594222326</v>
      </c>
      <c r="BF7" s="203">
        <f t="shared" si="18"/>
        <v>5.621640750763076E-2</v>
      </c>
      <c r="BG7" s="203">
        <f t="shared" si="19"/>
        <v>3.9456279666875621E-2</v>
      </c>
      <c r="BH7" s="203">
        <f t="shared" si="20"/>
        <v>0.17911503442189541</v>
      </c>
      <c r="BI7" s="203">
        <f t="shared" si="21"/>
        <v>5.8183723881103072E-2</v>
      </c>
      <c r="BJ7" s="203">
        <f t="shared" si="22"/>
        <v>6.1670974509447127E-2</v>
      </c>
      <c r="BK7" s="203">
        <f t="shared" si="23"/>
        <v>5.6699790473889733E-2</v>
      </c>
      <c r="BL7" s="203">
        <f t="shared" si="24"/>
        <v>0.12571239632617862</v>
      </c>
      <c r="BM7" s="204">
        <f t="shared" si="25"/>
        <v>4.9650994354114443E-2</v>
      </c>
    </row>
    <row r="8" spans="2:65">
      <c r="B8" s="198" t="s">
        <v>239</v>
      </c>
      <c r="C8" s="169">
        <f>T14E!AC23</f>
        <v>85.458517718735436</v>
      </c>
      <c r="D8" s="170">
        <f>T14E!AD23</f>
        <v>56.371989520585778</v>
      </c>
      <c r="E8" s="170">
        <f>T14E!AE23</f>
        <v>79.357733832431492</v>
      </c>
      <c r="F8" s="170">
        <f>T14E!AF23</f>
        <v>50.1185326418438</v>
      </c>
      <c r="G8" s="170">
        <f>T14E!AG23</f>
        <v>72.738677688757889</v>
      </c>
      <c r="H8" s="170">
        <f>T14E!AH23</f>
        <v>152.74887680815044</v>
      </c>
      <c r="I8" s="170">
        <f>T14E!AI23</f>
        <v>94.378492237658946</v>
      </c>
      <c r="J8" s="170">
        <f>T14E!AJ23</f>
        <v>134.37394878022101</v>
      </c>
      <c r="K8" s="170">
        <f>T14E!AK23</f>
        <v>100.59135485536058</v>
      </c>
      <c r="L8" s="170">
        <f>T14E!AL23</f>
        <v>177.91534230523752</v>
      </c>
      <c r="M8" s="171">
        <f>T14E!AM23</f>
        <v>79.323914277310763</v>
      </c>
      <c r="O8" s="198" t="s">
        <v>239</v>
      </c>
      <c r="P8" s="205">
        <f t="shared" ref="P8:Z8" si="27">C8-C65</f>
        <v>-0.52626959656154781</v>
      </c>
      <c r="Q8" s="206">
        <f t="shared" si="27"/>
        <v>-5.5939634885732232</v>
      </c>
      <c r="R8" s="206">
        <f t="shared" si="27"/>
        <v>-6.2473838574005782</v>
      </c>
      <c r="S8" s="206">
        <f t="shared" si="27"/>
        <v>-16.085917975858649</v>
      </c>
      <c r="T8" s="206">
        <f t="shared" si="27"/>
        <v>-44.789610178144414</v>
      </c>
      <c r="U8" s="206">
        <f t="shared" si="27"/>
        <v>11.238051767270889</v>
      </c>
      <c r="V8" s="206">
        <f t="shared" si="27"/>
        <v>21.263894751901461</v>
      </c>
      <c r="W8" s="206">
        <f t="shared" si="27"/>
        <v>13.842956080247774</v>
      </c>
      <c r="X8" s="206">
        <f t="shared" si="27"/>
        <v>7.3283815225047277</v>
      </c>
      <c r="Y8" s="206">
        <f t="shared" si="27"/>
        <v>66.627629653126434</v>
      </c>
      <c r="Z8" s="207">
        <f t="shared" si="27"/>
        <v>-29.768281201260976</v>
      </c>
      <c r="AB8" s="198" t="s">
        <v>239</v>
      </c>
      <c r="AC8" s="202">
        <f t="shared" si="4"/>
        <v>-6.1204965784444369E-3</v>
      </c>
      <c r="AD8" s="203">
        <f t="shared" si="5"/>
        <v>-9.0274791509240504E-2</v>
      </c>
      <c r="AE8" s="203">
        <f t="shared" si="6"/>
        <v>-7.2979093142963164E-2</v>
      </c>
      <c r="AF8" s="203">
        <f t="shared" si="7"/>
        <v>-0.24297336245182022</v>
      </c>
      <c r="AG8" s="203">
        <f t="shared" si="8"/>
        <v>-0.38109642360201373</v>
      </c>
      <c r="AH8" s="203">
        <f t="shared" si="9"/>
        <v>7.9414785151768058E-2</v>
      </c>
      <c r="AI8" s="203">
        <f t="shared" si="10"/>
        <v>0.29082967674196125</v>
      </c>
      <c r="AJ8" s="203">
        <f t="shared" si="11"/>
        <v>0.11484976411590483</v>
      </c>
      <c r="AK8" s="203">
        <f t="shared" si="12"/>
        <v>7.8577609748187102E-2</v>
      </c>
      <c r="AL8" s="203">
        <f t="shared" si="13"/>
        <v>0.59869708942088262</v>
      </c>
      <c r="AM8" s="204">
        <f t="shared" si="14"/>
        <v>-0.27287269332761904</v>
      </c>
      <c r="AO8" s="198"/>
      <c r="AP8" s="202"/>
      <c r="AQ8" s="203"/>
      <c r="AR8" s="203"/>
      <c r="AS8" s="203"/>
      <c r="AT8" s="203"/>
      <c r="AU8" s="203"/>
      <c r="AV8" s="203"/>
      <c r="AW8" s="203"/>
      <c r="AX8" s="203"/>
      <c r="AY8" s="203"/>
      <c r="AZ8" s="204"/>
      <c r="BB8" s="198"/>
      <c r="BC8" s="202"/>
      <c r="BD8" s="203"/>
      <c r="BE8" s="203"/>
      <c r="BF8" s="203"/>
      <c r="BG8" s="203"/>
      <c r="BH8" s="203"/>
      <c r="BI8" s="203"/>
      <c r="BJ8" s="203"/>
      <c r="BK8" s="203"/>
      <c r="BL8" s="203"/>
      <c r="BM8" s="204"/>
    </row>
    <row r="9" spans="2:65">
      <c r="B9" s="172"/>
      <c r="C9" s="188"/>
      <c r="D9" s="189"/>
      <c r="E9" s="189"/>
      <c r="F9" s="189"/>
      <c r="G9" s="189"/>
      <c r="H9" s="189"/>
      <c r="I9" s="189"/>
      <c r="J9" s="189"/>
      <c r="K9" s="189"/>
      <c r="L9" s="189"/>
      <c r="M9" s="190"/>
      <c r="O9" s="172"/>
      <c r="P9" s="199"/>
      <c r="Q9" s="200"/>
      <c r="R9" s="200"/>
      <c r="S9" s="200"/>
      <c r="T9" s="200"/>
      <c r="U9" s="200"/>
      <c r="V9" s="200"/>
      <c r="W9" s="200"/>
      <c r="X9" s="200"/>
      <c r="Y9" s="200"/>
      <c r="Z9" s="201"/>
      <c r="AB9" s="172"/>
      <c r="AC9" s="188"/>
      <c r="AD9" s="189"/>
      <c r="AE9" s="189"/>
      <c r="AF9" s="189"/>
      <c r="AG9" s="189"/>
      <c r="AH9" s="189"/>
      <c r="AI9" s="189"/>
      <c r="AJ9" s="189"/>
      <c r="AK9" s="189"/>
      <c r="AL9" s="189"/>
      <c r="AM9" s="190"/>
      <c r="AO9" s="172"/>
      <c r="AP9" s="188"/>
      <c r="AQ9" s="189"/>
      <c r="AR9" s="189"/>
      <c r="AS9" s="189"/>
      <c r="AT9" s="189"/>
      <c r="AU9" s="189"/>
      <c r="AV9" s="189"/>
      <c r="AW9" s="189"/>
      <c r="AX9" s="189"/>
      <c r="AY9" s="189"/>
      <c r="AZ9" s="190"/>
      <c r="BB9" s="172"/>
      <c r="BC9" s="188"/>
      <c r="BD9" s="189"/>
      <c r="BE9" s="189"/>
      <c r="BF9" s="189"/>
      <c r="BG9" s="189"/>
      <c r="BH9" s="189"/>
      <c r="BI9" s="189"/>
      <c r="BJ9" s="189"/>
      <c r="BK9" s="189"/>
      <c r="BL9" s="189"/>
      <c r="BM9" s="190"/>
    </row>
    <row r="10" spans="2:65">
      <c r="B10" s="172" t="s">
        <v>240</v>
      </c>
      <c r="C10" s="188"/>
      <c r="D10" s="189"/>
      <c r="E10" s="189"/>
      <c r="F10" s="189"/>
      <c r="G10" s="189"/>
      <c r="H10" s="189"/>
      <c r="I10" s="189"/>
      <c r="J10" s="189"/>
      <c r="K10" s="189"/>
      <c r="L10" s="189"/>
      <c r="M10" s="190"/>
      <c r="O10" s="172" t="s">
        <v>240</v>
      </c>
      <c r="P10" s="199"/>
      <c r="Q10" s="200"/>
      <c r="R10" s="200"/>
      <c r="S10" s="200"/>
      <c r="T10" s="200"/>
      <c r="U10" s="200"/>
      <c r="V10" s="200"/>
      <c r="W10" s="200"/>
      <c r="X10" s="200"/>
      <c r="Y10" s="200"/>
      <c r="Z10" s="201"/>
      <c r="AB10" s="172" t="s">
        <v>240</v>
      </c>
      <c r="AC10" s="188"/>
      <c r="AD10" s="189"/>
      <c r="AE10" s="189"/>
      <c r="AF10" s="189"/>
      <c r="AG10" s="189"/>
      <c r="AH10" s="189"/>
      <c r="AI10" s="189"/>
      <c r="AJ10" s="189"/>
      <c r="AK10" s="189"/>
      <c r="AL10" s="189"/>
      <c r="AM10" s="190"/>
      <c r="AO10" s="172" t="s">
        <v>240</v>
      </c>
      <c r="AP10" s="188"/>
      <c r="AQ10" s="189"/>
      <c r="AR10" s="189"/>
      <c r="AS10" s="189"/>
      <c r="AT10" s="189"/>
      <c r="AU10" s="189"/>
      <c r="AV10" s="189"/>
      <c r="AW10" s="189"/>
      <c r="AX10" s="189"/>
      <c r="AY10" s="189"/>
      <c r="AZ10" s="190"/>
      <c r="BB10" s="172" t="s">
        <v>240</v>
      </c>
      <c r="BC10" s="188"/>
      <c r="BD10" s="189"/>
      <c r="BE10" s="189"/>
      <c r="BF10" s="189"/>
      <c r="BG10" s="189"/>
      <c r="BH10" s="189"/>
      <c r="BI10" s="189"/>
      <c r="BJ10" s="189"/>
      <c r="BK10" s="189"/>
      <c r="BL10" s="189"/>
      <c r="BM10" s="190"/>
    </row>
    <row r="11" spans="2:65">
      <c r="B11" s="198" t="s">
        <v>1</v>
      </c>
      <c r="C11" s="188">
        <f>T14B!AC49</f>
        <v>10022</v>
      </c>
      <c r="D11" s="189">
        <f>T14B!AD49</f>
        <v>4162</v>
      </c>
      <c r="E11" s="189">
        <f>T14B!AE49</f>
        <v>1349</v>
      </c>
      <c r="F11" s="189">
        <f>T14B!AF49</f>
        <v>1053</v>
      </c>
      <c r="G11" s="189">
        <f>T14B!AG49</f>
        <v>335</v>
      </c>
      <c r="H11" s="189">
        <f>T14B!AH49</f>
        <v>1069</v>
      </c>
      <c r="I11" s="189">
        <f>T14B!AI49</f>
        <v>451</v>
      </c>
      <c r="J11" s="189">
        <f>T14B!AJ49</f>
        <v>275</v>
      </c>
      <c r="K11" s="189">
        <f>T14B!AK49</f>
        <v>315</v>
      </c>
      <c r="L11" s="189">
        <f>T14B!AL49</f>
        <v>552</v>
      </c>
      <c r="M11" s="190">
        <f>T14B!AM49</f>
        <v>461</v>
      </c>
      <c r="O11" s="198" t="s">
        <v>1</v>
      </c>
      <c r="P11" s="199">
        <f>C11-C68</f>
        <v>1150</v>
      </c>
      <c r="Q11" s="200">
        <f t="shared" ref="Q11:Q14" si="28">D11-D68</f>
        <v>603</v>
      </c>
      <c r="R11" s="200">
        <f t="shared" ref="R11:R14" si="29">E11-E68</f>
        <v>211</v>
      </c>
      <c r="S11" s="200">
        <f t="shared" ref="S11:S14" si="30">F11-F68</f>
        <v>167</v>
      </c>
      <c r="T11" s="200">
        <f t="shared" ref="T11:T14" si="31">G11-G68</f>
        <v>-24</v>
      </c>
      <c r="U11" s="200">
        <f t="shared" ref="U11:U14" si="32">H11-H68</f>
        <v>169</v>
      </c>
      <c r="V11" s="200">
        <f t="shared" ref="V11:V14" si="33">I11-I68</f>
        <v>17</v>
      </c>
      <c r="W11" s="200">
        <f t="shared" ref="W11:W14" si="34">J11-J68</f>
        <v>-59</v>
      </c>
      <c r="X11" s="200">
        <f t="shared" ref="X11:X14" si="35">K11-K68</f>
        <v>-6</v>
      </c>
      <c r="Y11" s="200">
        <f t="shared" ref="Y11:Y14" si="36">L11-L68</f>
        <v>-11</v>
      </c>
      <c r="Z11" s="201">
        <f t="shared" ref="Z11:Z14" si="37">M11-M68</f>
        <v>83</v>
      </c>
      <c r="AB11" s="198" t="s">
        <v>1</v>
      </c>
      <c r="AC11" s="202">
        <f>P11/C68</f>
        <v>0.12962128043282237</v>
      </c>
      <c r="AD11" s="203">
        <f t="shared" ref="AD11:AD14" si="38">Q11/D68</f>
        <v>0.16942961506041024</v>
      </c>
      <c r="AE11" s="203">
        <f t="shared" ref="AE11:AE14" si="39">R11/E68</f>
        <v>0.18541300527240773</v>
      </c>
      <c r="AF11" s="203">
        <f t="shared" ref="AF11:AF14" si="40">S11/F68</f>
        <v>0.18848758465011287</v>
      </c>
      <c r="AG11" s="203">
        <f t="shared" ref="AG11:AG14" si="41">T11/G68</f>
        <v>-6.6852367688022288E-2</v>
      </c>
      <c r="AH11" s="203">
        <f t="shared" ref="AH11:AH14" si="42">U11/H68</f>
        <v>0.18777777777777777</v>
      </c>
      <c r="AI11" s="203">
        <f t="shared" ref="AI11:AI14" si="43">V11/I68</f>
        <v>3.9170506912442393E-2</v>
      </c>
      <c r="AJ11" s="203">
        <f t="shared" ref="AJ11:AJ14" si="44">W11/J68</f>
        <v>-0.17664670658682635</v>
      </c>
      <c r="AK11" s="203">
        <f t="shared" ref="AK11:AK14" si="45">X11/K68</f>
        <v>-1.8691588785046728E-2</v>
      </c>
      <c r="AL11" s="203">
        <f t="shared" ref="AL11:AL14" si="46">Y11/L68</f>
        <v>-1.9538188277087035E-2</v>
      </c>
      <c r="AM11" s="204">
        <f t="shared" ref="AM11:AM14" si="47">Z11/M68</f>
        <v>0.21957671957671956</v>
      </c>
      <c r="AO11" s="198" t="s">
        <v>1</v>
      </c>
      <c r="AP11" s="202">
        <f>C11/T14B!AC$158</f>
        <v>0.42632295388803809</v>
      </c>
      <c r="AQ11" s="203">
        <f>D11/T14B!AD$158</f>
        <v>0.43576588838865038</v>
      </c>
      <c r="AR11" s="203">
        <f>E11/T14B!AE$158</f>
        <v>0.4303030303030303</v>
      </c>
      <c r="AS11" s="203">
        <f>F11/T14B!AF$158</f>
        <v>0.46224758560140472</v>
      </c>
      <c r="AT11" s="203">
        <f>G11/T14B!AG$158</f>
        <v>0.37513997760358342</v>
      </c>
      <c r="AU11" s="203">
        <f>H11/T14B!AH$158</f>
        <v>0.45958727429062768</v>
      </c>
      <c r="AV11" s="203">
        <f>I11/T14B!AI$158</f>
        <v>0.38745704467353953</v>
      </c>
      <c r="AW11" s="203">
        <f>J11/T14B!AJ$158</f>
        <v>0.36279683377308708</v>
      </c>
      <c r="AX11" s="203">
        <f>K11/T14B!AK$158</f>
        <v>0.3515625</v>
      </c>
      <c r="AY11" s="203">
        <f>L11/T14B!AL$158</f>
        <v>0.41379310344827586</v>
      </c>
      <c r="AZ11" s="204">
        <f>M11/T14B!AM$158</f>
        <v>0.39300937766410915</v>
      </c>
      <c r="BB11" s="198" t="s">
        <v>1</v>
      </c>
      <c r="BC11" s="202">
        <f>C11/$C11</f>
        <v>1</v>
      </c>
      <c r="BD11" s="203">
        <f t="shared" ref="BD11:BD13" si="48">D11/$C11</f>
        <v>0.41528636998603075</v>
      </c>
      <c r="BE11" s="203">
        <f t="shared" ref="BE11:BE13" si="49">E11/$C11</f>
        <v>0.13460387148273797</v>
      </c>
      <c r="BF11" s="203">
        <f t="shared" ref="BF11:BF13" si="50">F11/$C11</f>
        <v>0.1050688485332269</v>
      </c>
      <c r="BG11" s="203">
        <f t="shared" ref="BG11:BG13" si="51">G11/$C11</f>
        <v>3.3426461784075032E-2</v>
      </c>
      <c r="BH11" s="203">
        <f t="shared" ref="BH11:BH13" si="52">H11/$C11</f>
        <v>0.10666533626022751</v>
      </c>
      <c r="BI11" s="203">
        <f t="shared" ref="BI11:BI13" si="53">I11/$C11</f>
        <v>4.5000997804829378E-2</v>
      </c>
      <c r="BJ11" s="203">
        <f t="shared" ref="BJ11:BJ13" si="54">J11/$C11</f>
        <v>2.743963280782279E-2</v>
      </c>
      <c r="BK11" s="203">
        <f t="shared" ref="BK11:BK13" si="55">K11/$C11</f>
        <v>3.1430852125324288E-2</v>
      </c>
      <c r="BL11" s="203">
        <f t="shared" ref="BL11:BL13" si="56">L11/$C11</f>
        <v>5.5078826581520655E-2</v>
      </c>
      <c r="BM11" s="204">
        <f t="shared" ref="BM11:BM13" si="57">M11/$C11</f>
        <v>4.599880263420475E-2</v>
      </c>
    </row>
    <row r="12" spans="2:65">
      <c r="B12" s="198" t="s">
        <v>0</v>
      </c>
      <c r="C12" s="188">
        <f>T14C!AC49</f>
        <v>91121</v>
      </c>
      <c r="D12" s="189">
        <f>T14C!AD49</f>
        <v>39624</v>
      </c>
      <c r="E12" s="189">
        <f>T14C!AE49</f>
        <v>11597</v>
      </c>
      <c r="F12" s="189">
        <f>T14C!AF49</f>
        <v>9464</v>
      </c>
      <c r="G12" s="189">
        <f>T14C!AG49</f>
        <v>2984</v>
      </c>
      <c r="H12" s="189">
        <f>T14C!AH49</f>
        <v>9522</v>
      </c>
      <c r="I12" s="189">
        <f>T14C!AI49</f>
        <v>3989</v>
      </c>
      <c r="J12" s="189">
        <f>T14C!AJ49</f>
        <v>2222</v>
      </c>
      <c r="K12" s="189">
        <f>T14C!AK49</f>
        <v>2795</v>
      </c>
      <c r="L12" s="189">
        <f>T14C!AL49</f>
        <v>4838</v>
      </c>
      <c r="M12" s="190">
        <f>T14C!AM49</f>
        <v>4086</v>
      </c>
      <c r="O12" s="198" t="s">
        <v>0</v>
      </c>
      <c r="P12" s="199">
        <f t="shared" ref="P12:P14" si="58">C12-C69</f>
        <v>12724</v>
      </c>
      <c r="Q12" s="200">
        <f t="shared" si="28"/>
        <v>7468</v>
      </c>
      <c r="R12" s="200">
        <f t="shared" si="29"/>
        <v>2053</v>
      </c>
      <c r="S12" s="200">
        <f t="shared" si="30"/>
        <v>1704</v>
      </c>
      <c r="T12" s="200">
        <f t="shared" si="31"/>
        <v>-175</v>
      </c>
      <c r="U12" s="200">
        <f t="shared" si="32"/>
        <v>1493</v>
      </c>
      <c r="V12" s="200">
        <f t="shared" si="33"/>
        <v>264</v>
      </c>
      <c r="W12" s="200">
        <f t="shared" si="34"/>
        <v>-493</v>
      </c>
      <c r="X12" s="200">
        <f t="shared" si="35"/>
        <v>-49</v>
      </c>
      <c r="Y12" s="200">
        <f t="shared" si="36"/>
        <v>-148</v>
      </c>
      <c r="Z12" s="201">
        <f t="shared" si="37"/>
        <v>607</v>
      </c>
      <c r="AB12" s="198" t="s">
        <v>0</v>
      </c>
      <c r="AC12" s="202">
        <f t="shared" ref="AC12:AC14" si="59">P12/C69</f>
        <v>0.16230212890799392</v>
      </c>
      <c r="AD12" s="203">
        <f t="shared" si="38"/>
        <v>0.23224281627068044</v>
      </c>
      <c r="AE12" s="203">
        <f t="shared" si="39"/>
        <v>0.21510896898575022</v>
      </c>
      <c r="AF12" s="203">
        <f t="shared" si="40"/>
        <v>0.21958762886597938</v>
      </c>
      <c r="AG12" s="203">
        <f t="shared" si="41"/>
        <v>-5.5397277619499842E-2</v>
      </c>
      <c r="AH12" s="203">
        <f t="shared" si="42"/>
        <v>0.18595092788641177</v>
      </c>
      <c r="AI12" s="203">
        <f t="shared" si="43"/>
        <v>7.0872483221476504E-2</v>
      </c>
      <c r="AJ12" s="203">
        <f t="shared" si="44"/>
        <v>-0.18158379373848987</v>
      </c>
      <c r="AK12" s="203">
        <f t="shared" si="45"/>
        <v>-1.7229254571026722E-2</v>
      </c>
      <c r="AL12" s="203">
        <f t="shared" si="46"/>
        <v>-2.9683112715603692E-2</v>
      </c>
      <c r="AM12" s="204">
        <f t="shared" si="47"/>
        <v>0.17447542397240587</v>
      </c>
      <c r="AO12" s="198" t="s">
        <v>0</v>
      </c>
      <c r="AP12" s="202">
        <f>T14A!C12/T14C!AC$158</f>
        <v>0.1820024847300952</v>
      </c>
      <c r="AQ12" s="203">
        <f>T14A!D12/T14C!AD$158</f>
        <v>0.14476741637073084</v>
      </c>
      <c r="AR12" s="203">
        <f>T14A!E12/T14C!AE$158</f>
        <v>0.17624620060790275</v>
      </c>
      <c r="AS12" s="203">
        <f>T14A!F12/T14C!AF$158</f>
        <v>0.32284915057651636</v>
      </c>
      <c r="AT12" s="203">
        <f>T14A!G12/T14C!AG$158</f>
        <v>0.31246073298429322</v>
      </c>
      <c r="AU12" s="203">
        <f>T14A!H12/T14C!AH$158</f>
        <v>0.36977204768746846</v>
      </c>
      <c r="AV12" s="203">
        <f>T14A!I12/T14C!AI$158</f>
        <v>0.11415080841322077</v>
      </c>
      <c r="AW12" s="203">
        <f>T14A!J12/T14C!AJ$158</f>
        <v>0.14534275248560963</v>
      </c>
      <c r="AX12" s="203">
        <f>T14A!K12/T14C!AK$158</f>
        <v>0.26077626422840083</v>
      </c>
      <c r="AY12" s="203">
        <f>T14A!L12/T14C!AL$158</f>
        <v>0.29732055063913471</v>
      </c>
      <c r="AZ12" s="204">
        <f>T14A!M12/T14C!AM$158</f>
        <v>0.21157829328914665</v>
      </c>
      <c r="BB12" s="198" t="s">
        <v>0</v>
      </c>
      <c r="BC12" s="202">
        <f t="shared" ref="BC12:BC13" si="60">C12/$C12</f>
        <v>1</v>
      </c>
      <c r="BD12" s="203">
        <f t="shared" si="48"/>
        <v>0.43485036380197761</v>
      </c>
      <c r="BE12" s="203">
        <f t="shared" si="49"/>
        <v>0.12727033285411704</v>
      </c>
      <c r="BF12" s="203">
        <f t="shared" si="50"/>
        <v>0.1038618979159579</v>
      </c>
      <c r="BG12" s="203">
        <f t="shared" si="51"/>
        <v>3.274766519243643E-2</v>
      </c>
      <c r="BH12" s="203">
        <f t="shared" si="52"/>
        <v>0.10449841419650795</v>
      </c>
      <c r="BI12" s="203">
        <f t="shared" si="53"/>
        <v>4.3776955915760363E-2</v>
      </c>
      <c r="BJ12" s="203">
        <f t="shared" si="54"/>
        <v>2.4385158196244552E-2</v>
      </c>
      <c r="BK12" s="203">
        <f t="shared" si="55"/>
        <v>3.067350007133372E-2</v>
      </c>
      <c r="BL12" s="203">
        <f t="shared" si="56"/>
        <v>5.3094237332777294E-2</v>
      </c>
      <c r="BM12" s="204">
        <f t="shared" si="57"/>
        <v>4.4841474522887149E-2</v>
      </c>
    </row>
    <row r="13" spans="2:65">
      <c r="B13" s="198" t="s">
        <v>238</v>
      </c>
      <c r="C13" s="188">
        <f>T14D!AC49</f>
        <v>3905754.7756935093</v>
      </c>
      <c r="D13" s="189">
        <f>T14D!AD49</f>
        <v>1193621.1972094607</v>
      </c>
      <c r="E13" s="189">
        <f>T14D!AE49</f>
        <v>465232.98557119374</v>
      </c>
      <c r="F13" s="189">
        <f>T14D!AF49</f>
        <v>275011.34874313069</v>
      </c>
      <c r="G13" s="189">
        <f>T14D!AG49</f>
        <v>156706.64235142866</v>
      </c>
      <c r="H13" s="189">
        <f>T14D!AH49</f>
        <v>877589.50746980822</v>
      </c>
      <c r="I13" s="189">
        <f>T14D!AI49</f>
        <v>215977.03433318282</v>
      </c>
      <c r="J13" s="189">
        <f>T14D!AJ49</f>
        <v>140058.89473761196</v>
      </c>
      <c r="K13" s="189">
        <f>T14D!AK49</f>
        <v>133991.36461871502</v>
      </c>
      <c r="L13" s="189">
        <f>T14D!AL49</f>
        <v>248108.2546333776</v>
      </c>
      <c r="M13" s="190">
        <f>T14D!AM49</f>
        <v>199457.54602560081</v>
      </c>
      <c r="O13" s="198" t="s">
        <v>238</v>
      </c>
      <c r="P13" s="199">
        <f t="shared" si="58"/>
        <v>187995.60173781542</v>
      </c>
      <c r="Q13" s="200">
        <f t="shared" si="28"/>
        <v>148527.07700158621</v>
      </c>
      <c r="R13" s="200">
        <f t="shared" si="29"/>
        <v>45912.8861539645</v>
      </c>
      <c r="S13" s="200">
        <f t="shared" si="30"/>
        <v>-6859.7714283027453</v>
      </c>
      <c r="T13" s="200">
        <f t="shared" si="31"/>
        <v>12502.82498629755</v>
      </c>
      <c r="U13" s="200">
        <f t="shared" si="32"/>
        <v>117958.47714087367</v>
      </c>
      <c r="V13" s="200">
        <f t="shared" si="33"/>
        <v>-24732.461596811016</v>
      </c>
      <c r="W13" s="200">
        <f t="shared" si="34"/>
        <v>-24775.674948040541</v>
      </c>
      <c r="X13" s="200">
        <f t="shared" si="35"/>
        <v>-22257.944466190587</v>
      </c>
      <c r="Y13" s="200">
        <f t="shared" si="36"/>
        <v>-34335.914988176024</v>
      </c>
      <c r="Z13" s="201">
        <f t="shared" si="37"/>
        <v>-23943.89611738376</v>
      </c>
      <c r="AB13" s="198" t="s">
        <v>238</v>
      </c>
      <c r="AC13" s="202">
        <f t="shared" si="59"/>
        <v>5.0566912202058584E-2</v>
      </c>
      <c r="AD13" s="203">
        <f t="shared" si="38"/>
        <v>0.14211837396237903</v>
      </c>
      <c r="AE13" s="203">
        <f t="shared" si="39"/>
        <v>0.10949364511210932</v>
      </c>
      <c r="AF13" s="203">
        <f t="shared" si="40"/>
        <v>-2.4336552904499924E-2</v>
      </c>
      <c r="AG13" s="203">
        <f t="shared" si="41"/>
        <v>8.6702455002559228E-2</v>
      </c>
      <c r="AH13" s="203">
        <f t="shared" si="42"/>
        <v>0.15528391078204826</v>
      </c>
      <c r="AI13" s="203">
        <f t="shared" si="43"/>
        <v>-0.10274817576787258</v>
      </c>
      <c r="AJ13" s="203">
        <f t="shared" si="44"/>
        <v>-0.15030630404343551</v>
      </c>
      <c r="AK13" s="203">
        <f t="shared" si="45"/>
        <v>-0.14245147448361298</v>
      </c>
      <c r="AL13" s="203">
        <f t="shared" si="46"/>
        <v>-0.12156708716693514</v>
      </c>
      <c r="AM13" s="204">
        <f t="shared" si="47"/>
        <v>-0.10717878939232114</v>
      </c>
      <c r="AO13" s="198" t="s">
        <v>238</v>
      </c>
      <c r="AP13" s="202">
        <f>C13/T14D!AC$158</f>
        <v>0.22986992068885964</v>
      </c>
      <c r="AQ13" s="203">
        <f>D13/T14D!AD$158</f>
        <v>0.18625671132520277</v>
      </c>
      <c r="AR13" s="203">
        <f>E13/T14D!AE$158</f>
        <v>0.194363975246823</v>
      </c>
      <c r="AS13" s="203">
        <f>F13/T14D!AF$158</f>
        <v>0.3281499285508313</v>
      </c>
      <c r="AT13" s="203">
        <f>G13/T14D!AG$158</f>
        <v>0.3511053019049899</v>
      </c>
      <c r="AU13" s="203">
        <f>H13/T14D!AH$158</f>
        <v>0.40404222623381209</v>
      </c>
      <c r="AV13" s="203">
        <f>I13/T14D!AI$158</f>
        <v>0.1639869814850165</v>
      </c>
      <c r="AW13" s="203">
        <f>J13/T14D!AJ$158</f>
        <v>0.15488392350679892</v>
      </c>
      <c r="AX13" s="203">
        <f>K13/T14D!AK$158</f>
        <v>0.21870553317468888</v>
      </c>
      <c r="AY13" s="203">
        <f>L13/T14D!AL$158</f>
        <v>0.23752240088772686</v>
      </c>
      <c r="AZ13" s="204">
        <f>M13/T14D!AM$158</f>
        <v>0.23352893072162567</v>
      </c>
      <c r="BB13" s="198" t="s">
        <v>238</v>
      </c>
      <c r="BC13" s="202">
        <f t="shared" si="60"/>
        <v>1</v>
      </c>
      <c r="BD13" s="203">
        <f t="shared" si="48"/>
        <v>0.30560577039748232</v>
      </c>
      <c r="BE13" s="203">
        <f t="shared" si="49"/>
        <v>0.11911474536662035</v>
      </c>
      <c r="BF13" s="203">
        <f t="shared" si="50"/>
        <v>7.0411831908801653E-2</v>
      </c>
      <c r="BG13" s="203">
        <f t="shared" si="51"/>
        <v>4.0121987004062151E-2</v>
      </c>
      <c r="BH13" s="203">
        <f t="shared" si="52"/>
        <v>0.22469139970877527</v>
      </c>
      <c r="BI13" s="203">
        <f t="shared" si="53"/>
        <v>5.5297131217060022E-2</v>
      </c>
      <c r="BJ13" s="203">
        <f t="shared" si="54"/>
        <v>3.5859623243433912E-2</v>
      </c>
      <c r="BK13" s="203">
        <f t="shared" si="55"/>
        <v>3.4306138586215618E-2</v>
      </c>
      <c r="BL13" s="203">
        <f t="shared" si="56"/>
        <v>6.3523766565534892E-2</v>
      </c>
      <c r="BM13" s="204">
        <f t="shared" si="57"/>
        <v>5.1067606002014029E-2</v>
      </c>
    </row>
    <row r="14" spans="2:65">
      <c r="B14" s="198" t="s">
        <v>239</v>
      </c>
      <c r="C14" s="169">
        <f>T14E!AC49</f>
        <v>42.863387975258277</v>
      </c>
      <c r="D14" s="170">
        <f>T14E!AD49</f>
        <v>30.123692641062505</v>
      </c>
      <c r="E14" s="170">
        <f>T14E!AE49</f>
        <v>40.116666859635572</v>
      </c>
      <c r="F14" s="170">
        <f>T14E!AF49</f>
        <v>29.058680129240351</v>
      </c>
      <c r="G14" s="170">
        <f>T14E!AG49</f>
        <v>52.51563081482194</v>
      </c>
      <c r="H14" s="170">
        <f>T14E!AH49</f>
        <v>92.164409522139067</v>
      </c>
      <c r="I14" s="170">
        <f>T14E!AI49</f>
        <v>54.143152251988674</v>
      </c>
      <c r="J14" s="170">
        <f>T14E!AJ49</f>
        <v>63.032805912516636</v>
      </c>
      <c r="K14" s="170">
        <f>T14E!AK49</f>
        <v>47.939665337644016</v>
      </c>
      <c r="L14" s="170">
        <f>T14E!AL49</f>
        <v>51.283227497597686</v>
      </c>
      <c r="M14" s="171">
        <f>T14E!AM49</f>
        <v>48.814866868722667</v>
      </c>
      <c r="O14" s="198" t="s">
        <v>239</v>
      </c>
      <c r="P14" s="205">
        <f t="shared" si="58"/>
        <v>-4.5588242771964573</v>
      </c>
      <c r="Q14" s="206">
        <f t="shared" si="28"/>
        <v>-2.3770574586972444</v>
      </c>
      <c r="R14" s="206">
        <f t="shared" si="29"/>
        <v>-3.8188003886072224</v>
      </c>
      <c r="S14" s="206">
        <f t="shared" si="30"/>
        <v>-7.2649178309959197</v>
      </c>
      <c r="T14" s="206">
        <f t="shared" si="31"/>
        <v>6.8670656470058233</v>
      </c>
      <c r="U14" s="206">
        <f t="shared" si="32"/>
        <v>-2.4465047049047115</v>
      </c>
      <c r="V14" s="206">
        <f t="shared" si="33"/>
        <v>-10.476846655392215</v>
      </c>
      <c r="W14" s="206">
        <f t="shared" si="34"/>
        <v>2.3202572253518099</v>
      </c>
      <c r="X14" s="206">
        <f t="shared" si="35"/>
        <v>-7.0003167597208247</v>
      </c>
      <c r="Y14" s="206">
        <f t="shared" si="36"/>
        <v>-5.36421927768383</v>
      </c>
      <c r="Z14" s="207">
        <f t="shared" si="37"/>
        <v>-15.399402215205065</v>
      </c>
      <c r="AB14" s="198" t="s">
        <v>239</v>
      </c>
      <c r="AC14" s="202">
        <f t="shared" si="59"/>
        <v>-9.613267835180922E-2</v>
      </c>
      <c r="AD14" s="203">
        <f t="shared" si="38"/>
        <v>-7.3138541461380491E-2</v>
      </c>
      <c r="AE14" s="203">
        <f t="shared" si="39"/>
        <v>-8.6918397089767063E-2</v>
      </c>
      <c r="AF14" s="203">
        <f t="shared" si="40"/>
        <v>-0.20000545758019023</v>
      </c>
      <c r="AG14" s="203">
        <f t="shared" si="41"/>
        <v>0.15043332954191849</v>
      </c>
      <c r="AH14" s="203">
        <f t="shared" si="42"/>
        <v>-2.5858588566575733E-2</v>
      </c>
      <c r="AI14" s="203">
        <f t="shared" si="43"/>
        <v>-0.16213009644906617</v>
      </c>
      <c r="AJ14" s="203">
        <f t="shared" si="44"/>
        <v>3.8217094744407147E-2</v>
      </c>
      <c r="AK14" s="203">
        <f t="shared" si="45"/>
        <v>-0.12741752895577646</v>
      </c>
      <c r="AL14" s="203">
        <f t="shared" si="46"/>
        <v>-9.4694811205940213E-2</v>
      </c>
      <c r="AM14" s="204">
        <f t="shared" si="47"/>
        <v>-0.23981277736071593</v>
      </c>
      <c r="AO14" s="198"/>
      <c r="AP14" s="202"/>
      <c r="AQ14" s="203"/>
      <c r="AR14" s="203"/>
      <c r="AS14" s="203"/>
      <c r="AT14" s="203"/>
      <c r="AU14" s="203"/>
      <c r="AV14" s="203"/>
      <c r="AW14" s="203"/>
      <c r="AX14" s="203"/>
      <c r="AY14" s="203"/>
      <c r="AZ14" s="204"/>
      <c r="BB14" s="198"/>
      <c r="BC14" s="202"/>
      <c r="BD14" s="203"/>
      <c r="BE14" s="203"/>
      <c r="BF14" s="203"/>
      <c r="BG14" s="203"/>
      <c r="BH14" s="203"/>
      <c r="BI14" s="203"/>
      <c r="BJ14" s="203"/>
      <c r="BK14" s="203"/>
      <c r="BL14" s="203"/>
      <c r="BM14" s="204"/>
    </row>
    <row r="15" spans="2:65">
      <c r="B15" s="172"/>
      <c r="C15" s="188"/>
      <c r="D15" s="189"/>
      <c r="E15" s="189"/>
      <c r="F15" s="189"/>
      <c r="G15" s="189"/>
      <c r="H15" s="189"/>
      <c r="I15" s="189"/>
      <c r="J15" s="189"/>
      <c r="K15" s="189"/>
      <c r="L15" s="189"/>
      <c r="M15" s="190"/>
      <c r="O15" s="172"/>
      <c r="P15" s="199"/>
      <c r="Q15" s="200"/>
      <c r="R15" s="200"/>
      <c r="S15" s="200"/>
      <c r="T15" s="200"/>
      <c r="U15" s="200"/>
      <c r="V15" s="200"/>
      <c r="W15" s="200"/>
      <c r="X15" s="200"/>
      <c r="Y15" s="200"/>
      <c r="Z15" s="201"/>
      <c r="AB15" s="172"/>
      <c r="AC15" s="188"/>
      <c r="AD15" s="189"/>
      <c r="AE15" s="189"/>
      <c r="AF15" s="189"/>
      <c r="AG15" s="189"/>
      <c r="AH15" s="189"/>
      <c r="AI15" s="189"/>
      <c r="AJ15" s="189"/>
      <c r="AK15" s="189"/>
      <c r="AL15" s="189"/>
      <c r="AM15" s="190"/>
      <c r="AO15" s="172"/>
      <c r="AP15" s="188"/>
      <c r="AQ15" s="189"/>
      <c r="AR15" s="189"/>
      <c r="AS15" s="189"/>
      <c r="AT15" s="189"/>
      <c r="AU15" s="189"/>
      <c r="AV15" s="189"/>
      <c r="AW15" s="189"/>
      <c r="AX15" s="189"/>
      <c r="AY15" s="189"/>
      <c r="AZ15" s="190"/>
      <c r="BB15" s="172"/>
      <c r="BC15" s="188"/>
      <c r="BD15" s="189"/>
      <c r="BE15" s="189"/>
      <c r="BF15" s="189"/>
      <c r="BG15" s="189"/>
      <c r="BH15" s="189"/>
      <c r="BI15" s="189"/>
      <c r="BJ15" s="189"/>
      <c r="BK15" s="189"/>
      <c r="BL15" s="189"/>
      <c r="BM15" s="190"/>
    </row>
    <row r="16" spans="2:65">
      <c r="B16" s="208" t="s">
        <v>312</v>
      </c>
      <c r="C16" s="209"/>
      <c r="D16" s="210"/>
      <c r="E16" s="210"/>
      <c r="F16" s="210"/>
      <c r="G16" s="210"/>
      <c r="H16" s="210"/>
      <c r="I16" s="210"/>
      <c r="J16" s="210"/>
      <c r="K16" s="210"/>
      <c r="L16" s="210"/>
      <c r="M16" s="211"/>
      <c r="O16" s="208" t="s">
        <v>312</v>
      </c>
      <c r="P16" s="212"/>
      <c r="Q16" s="213"/>
      <c r="R16" s="213"/>
      <c r="S16" s="213"/>
      <c r="T16" s="213"/>
      <c r="U16" s="213"/>
      <c r="V16" s="213"/>
      <c r="W16" s="213"/>
      <c r="X16" s="213"/>
      <c r="Y16" s="213"/>
      <c r="Z16" s="214"/>
      <c r="AB16" s="208" t="s">
        <v>312</v>
      </c>
      <c r="AC16" s="209"/>
      <c r="AD16" s="210"/>
      <c r="AE16" s="210"/>
      <c r="AF16" s="210"/>
      <c r="AG16" s="210"/>
      <c r="AH16" s="210"/>
      <c r="AI16" s="210"/>
      <c r="AJ16" s="210"/>
      <c r="AK16" s="210"/>
      <c r="AL16" s="210"/>
      <c r="AM16" s="211"/>
      <c r="AO16" s="208" t="s">
        <v>312</v>
      </c>
      <c r="AP16" s="209"/>
      <c r="AQ16" s="210"/>
      <c r="AR16" s="210"/>
      <c r="AS16" s="210"/>
      <c r="AT16" s="210"/>
      <c r="AU16" s="210"/>
      <c r="AV16" s="210"/>
      <c r="AW16" s="210"/>
      <c r="AX16" s="210"/>
      <c r="AY16" s="210"/>
      <c r="AZ16" s="211"/>
      <c r="BB16" s="208" t="s">
        <v>312</v>
      </c>
      <c r="BC16" s="209"/>
      <c r="BD16" s="210"/>
      <c r="BE16" s="210"/>
      <c r="BF16" s="210"/>
      <c r="BG16" s="210"/>
      <c r="BH16" s="210"/>
      <c r="BI16" s="210"/>
      <c r="BJ16" s="210"/>
      <c r="BK16" s="210"/>
      <c r="BL16" s="210"/>
      <c r="BM16" s="211"/>
    </row>
    <row r="17" spans="2:65">
      <c r="B17" s="215" t="s">
        <v>1</v>
      </c>
      <c r="C17" s="216">
        <f>C5+C11</f>
        <v>19698</v>
      </c>
      <c r="D17" s="217">
        <f t="shared" ref="D17:M17" si="61">D5+D11</f>
        <v>7458</v>
      </c>
      <c r="E17" s="217">
        <f t="shared" si="61"/>
        <v>2802</v>
      </c>
      <c r="F17" s="217">
        <f t="shared" si="61"/>
        <v>1958</v>
      </c>
      <c r="G17" s="217">
        <f t="shared" si="61"/>
        <v>797</v>
      </c>
      <c r="H17" s="217">
        <f t="shared" si="61"/>
        <v>2038</v>
      </c>
      <c r="I17" s="217">
        <f t="shared" si="61"/>
        <v>976</v>
      </c>
      <c r="J17" s="217">
        <f t="shared" si="61"/>
        <v>674</v>
      </c>
      <c r="K17" s="217">
        <f t="shared" si="61"/>
        <v>791</v>
      </c>
      <c r="L17" s="217">
        <f t="shared" si="61"/>
        <v>1202</v>
      </c>
      <c r="M17" s="218">
        <f t="shared" si="61"/>
        <v>997</v>
      </c>
      <c r="O17" s="215" t="s">
        <v>1</v>
      </c>
      <c r="P17" s="219">
        <f>C17-C74</f>
        <v>1314</v>
      </c>
      <c r="Q17" s="220">
        <f t="shared" ref="Q17:Q20" si="62">D17-D74</f>
        <v>595</v>
      </c>
      <c r="R17" s="220">
        <f t="shared" ref="R17:R20" si="63">E17-E74</f>
        <v>216</v>
      </c>
      <c r="S17" s="220">
        <f t="shared" ref="S17:S20" si="64">F17-F74</f>
        <v>55</v>
      </c>
      <c r="T17" s="220">
        <f t="shared" ref="T17:T20" si="65">G17-G74</f>
        <v>-18</v>
      </c>
      <c r="U17" s="220">
        <f t="shared" ref="U17:U20" si="66">H17-H74</f>
        <v>243</v>
      </c>
      <c r="V17" s="220">
        <f t="shared" ref="V17:V20" si="67">I17-I74</f>
        <v>110</v>
      </c>
      <c r="W17" s="220">
        <f t="shared" ref="W17:W20" si="68">J17-J74</f>
        <v>-31</v>
      </c>
      <c r="X17" s="220">
        <f t="shared" ref="X17:X20" si="69">K17-K74</f>
        <v>73</v>
      </c>
      <c r="Y17" s="220">
        <f t="shared" ref="Y17:Y20" si="70">L17-L74</f>
        <v>15</v>
      </c>
      <c r="Z17" s="221">
        <f t="shared" ref="Z17:Z20" si="71">M17-M74</f>
        <v>51</v>
      </c>
      <c r="AB17" s="215" t="s">
        <v>1</v>
      </c>
      <c r="AC17" s="222">
        <f>P17/C74</f>
        <v>7.1475195822454304E-2</v>
      </c>
      <c r="AD17" s="223">
        <f t="shared" ref="AD17:AD20" si="72">Q17/D74</f>
        <v>8.6696779833891888E-2</v>
      </c>
      <c r="AE17" s="223">
        <f t="shared" ref="AE17:AE20" si="73">R17/E74</f>
        <v>8.3526682134570762E-2</v>
      </c>
      <c r="AF17" s="223">
        <f t="shared" ref="AF17:AF20" si="74">S17/F74</f>
        <v>2.8901734104046242E-2</v>
      </c>
      <c r="AG17" s="223">
        <f t="shared" ref="AG17:AG20" si="75">T17/G74</f>
        <v>-2.2085889570552148E-2</v>
      </c>
      <c r="AH17" s="223">
        <f t="shared" ref="AH17:AH20" si="76">U17/H74</f>
        <v>0.13537604456824512</v>
      </c>
      <c r="AI17" s="223">
        <f t="shared" ref="AI17:AI20" si="77">V17/I74</f>
        <v>0.12702078521939955</v>
      </c>
      <c r="AJ17" s="223">
        <f t="shared" ref="AJ17:AJ20" si="78">W17/J74</f>
        <v>-4.397163120567376E-2</v>
      </c>
      <c r="AK17" s="223">
        <f t="shared" ref="AK17:AK20" si="79">X17/K74</f>
        <v>0.10167130919220056</v>
      </c>
      <c r="AL17" s="223">
        <f t="shared" ref="AL17:AL20" si="80">Y17/L74</f>
        <v>1.2636899747262006E-2</v>
      </c>
      <c r="AM17" s="224">
        <f t="shared" ref="AM17:AM20" si="81">Z17/M74</f>
        <v>5.3911205073995772E-2</v>
      </c>
      <c r="AO17" s="215" t="s">
        <v>1</v>
      </c>
      <c r="AP17" s="222">
        <f>C17/T14B!AC$158</f>
        <v>0.83792751403777432</v>
      </c>
      <c r="AQ17" s="223">
        <f>D17/T14B!AD$158</f>
        <v>0.78086064286462153</v>
      </c>
      <c r="AR17" s="223">
        <f>E17/T14B!AE$158</f>
        <v>0.89377990430622012</v>
      </c>
      <c r="AS17" s="223">
        <f>F17/T14B!AF$158</f>
        <v>0.85952589991220374</v>
      </c>
      <c r="AT17" s="223">
        <f>G17/T14B!AG$158</f>
        <v>0.89249720044792835</v>
      </c>
      <c r="AU17" s="223">
        <f>H17/T14B!AH$158</f>
        <v>0.87618228718830615</v>
      </c>
      <c r="AV17" s="223">
        <f>I17/T14B!AI$158</f>
        <v>0.83848797250859108</v>
      </c>
      <c r="AW17" s="223">
        <f>J17/T14B!AJ$158</f>
        <v>0.8891820580474934</v>
      </c>
      <c r="AX17" s="223">
        <f>K17/T14B!AK$158</f>
        <v>0.8828125</v>
      </c>
      <c r="AY17" s="223">
        <f>L17/T14B!AL$158</f>
        <v>0.90104947526236878</v>
      </c>
      <c r="AZ17" s="224">
        <f>M17/T14B!AM$158</f>
        <v>0.84995737425404949</v>
      </c>
      <c r="BB17" s="215" t="s">
        <v>1</v>
      </c>
      <c r="BC17" s="222">
        <f>C17/$C17</f>
        <v>1</v>
      </c>
      <c r="BD17" s="223">
        <f t="shared" ref="BD17:BD19" si="82">D17/$C17</f>
        <v>0.37861711848918672</v>
      </c>
      <c r="BE17" s="223">
        <f t="shared" ref="BE17:BE19" si="83">E17/$C17</f>
        <v>0.14224794395370088</v>
      </c>
      <c r="BF17" s="223">
        <f t="shared" ref="BF17:BF19" si="84">F17/$C17</f>
        <v>9.9400954411615394E-2</v>
      </c>
      <c r="BG17" s="223">
        <f t="shared" ref="BG17:BG19" si="85">G17/$C17</f>
        <v>4.0460960503604426E-2</v>
      </c>
      <c r="BH17" s="223">
        <f t="shared" ref="BH17:BH19" si="86">H17/$C17</f>
        <v>0.10346228043456189</v>
      </c>
      <c r="BI17" s="223">
        <f t="shared" ref="BI17:BI19" si="87">I17/$C17</f>
        <v>4.9548177479947206E-2</v>
      </c>
      <c r="BJ17" s="223">
        <f t="shared" ref="BJ17:BJ19" si="88">J17/$C17</f>
        <v>3.4216671743324198E-2</v>
      </c>
      <c r="BK17" s="223">
        <f t="shared" ref="BK17:BK19" si="89">K17/$C17</f>
        <v>4.0156361051883437E-2</v>
      </c>
      <c r="BL17" s="223">
        <f t="shared" ref="BL17:BL19" si="90">L17/$C17</f>
        <v>6.1021423494771042E-2</v>
      </c>
      <c r="BM17" s="224">
        <f t="shared" ref="BM17:BM19" si="91">M17/$C17</f>
        <v>5.0614275560970659E-2</v>
      </c>
    </row>
    <row r="18" spans="2:65">
      <c r="B18" s="215" t="s">
        <v>0</v>
      </c>
      <c r="C18" s="216">
        <f t="shared" ref="C18:M19" si="92">C6+C12</f>
        <v>115929</v>
      </c>
      <c r="D18" s="217">
        <f t="shared" si="92"/>
        <v>48329</v>
      </c>
      <c r="E18" s="217">
        <f t="shared" si="92"/>
        <v>15386</v>
      </c>
      <c r="F18" s="217">
        <f t="shared" si="92"/>
        <v>11842</v>
      </c>
      <c r="G18" s="217">
        <f t="shared" si="92"/>
        <v>4134</v>
      </c>
      <c r="H18" s="217">
        <f t="shared" si="92"/>
        <v>12008</v>
      </c>
      <c r="I18" s="217">
        <f t="shared" si="92"/>
        <v>5296</v>
      </c>
      <c r="J18" s="217">
        <f t="shared" si="92"/>
        <v>3195</v>
      </c>
      <c r="K18" s="217">
        <f t="shared" si="92"/>
        <v>3990</v>
      </c>
      <c r="L18" s="217">
        <f t="shared" si="92"/>
        <v>6336</v>
      </c>
      <c r="M18" s="218">
        <f t="shared" si="92"/>
        <v>5413</v>
      </c>
      <c r="O18" s="215" t="s">
        <v>0</v>
      </c>
      <c r="P18" s="219">
        <f t="shared" ref="P18:P20" si="93">C18-C75</f>
        <v>13742</v>
      </c>
      <c r="Q18" s="220">
        <f t="shared" si="62"/>
        <v>7788</v>
      </c>
      <c r="R18" s="220">
        <f t="shared" si="63"/>
        <v>2182</v>
      </c>
      <c r="S18" s="220">
        <f t="shared" si="64"/>
        <v>1547</v>
      </c>
      <c r="T18" s="220">
        <f t="shared" si="65"/>
        <v>-138</v>
      </c>
      <c r="U18" s="220">
        <f t="shared" si="66"/>
        <v>1698</v>
      </c>
      <c r="V18" s="220">
        <f t="shared" si="67"/>
        <v>461</v>
      </c>
      <c r="W18" s="220">
        <f t="shared" si="68"/>
        <v>-366</v>
      </c>
      <c r="X18" s="220">
        <f t="shared" si="69"/>
        <v>116</v>
      </c>
      <c r="Y18" s="220">
        <f t="shared" si="70"/>
        <v>-170</v>
      </c>
      <c r="Z18" s="221">
        <f t="shared" si="71"/>
        <v>624</v>
      </c>
      <c r="AB18" s="215" t="s">
        <v>0</v>
      </c>
      <c r="AC18" s="222">
        <f t="shared" ref="AC18:AC20" si="94">P18/C75</f>
        <v>0.13447894546273009</v>
      </c>
      <c r="AD18" s="223">
        <f t="shared" si="72"/>
        <v>0.19210182284600774</v>
      </c>
      <c r="AE18" s="223">
        <f t="shared" si="73"/>
        <v>0.16525295365040896</v>
      </c>
      <c r="AF18" s="223">
        <f t="shared" si="74"/>
        <v>0.15026711996114619</v>
      </c>
      <c r="AG18" s="223">
        <f t="shared" si="75"/>
        <v>-3.2303370786516857E-2</v>
      </c>
      <c r="AH18" s="223">
        <f t="shared" si="76"/>
        <v>0.16469447138700291</v>
      </c>
      <c r="AI18" s="223">
        <f t="shared" si="77"/>
        <v>9.5346432264736297E-2</v>
      </c>
      <c r="AJ18" s="223">
        <f t="shared" si="78"/>
        <v>-0.10278011794439765</v>
      </c>
      <c r="AK18" s="223">
        <f t="shared" si="79"/>
        <v>2.9943211151264842E-2</v>
      </c>
      <c r="AL18" s="223">
        <f t="shared" si="80"/>
        <v>-2.6129726406394098E-2</v>
      </c>
      <c r="AM18" s="224">
        <f t="shared" si="81"/>
        <v>0.13029860096053456</v>
      </c>
      <c r="AO18" s="215" t="s">
        <v>0</v>
      </c>
      <c r="AP18" s="222">
        <f>T14A!C18/T14C!AC$158</f>
        <v>0.23155327588893015</v>
      </c>
      <c r="AQ18" s="223">
        <f>T14A!D18/T14C!AD$158</f>
        <v>0.17657138264135502</v>
      </c>
      <c r="AR18" s="223">
        <f>T14A!E18/T14C!AE$158</f>
        <v>0.23382978723404255</v>
      </c>
      <c r="AS18" s="223">
        <f>T14A!F18/T14C!AF$158</f>
        <v>0.40397079893566212</v>
      </c>
      <c r="AT18" s="223">
        <f>T14A!G18/T14C!AG$158</f>
        <v>0.43287958115183245</v>
      </c>
      <c r="AU18" s="223">
        <f>T14A!H18/T14C!AH$158</f>
        <v>0.46631198788396566</v>
      </c>
      <c r="AV18" s="223">
        <f>T14A!I18/T14C!AI$158</f>
        <v>0.15155243954786093</v>
      </c>
      <c r="AW18" s="223">
        <f>T14A!J18/T14C!AJ$158</f>
        <v>0.20898744113029827</v>
      </c>
      <c r="AX18" s="223">
        <f>T14A!K18/T14C!AK$158</f>
        <v>0.37227094607202837</v>
      </c>
      <c r="AY18" s="223">
        <f>T14A!L18/T14C!AL$158</f>
        <v>0.38938053097345132</v>
      </c>
      <c r="AZ18" s="224">
        <f>T14A!M18/T14C!AM$158</f>
        <v>0.28029204639602318</v>
      </c>
      <c r="BB18" s="215" t="s">
        <v>0</v>
      </c>
      <c r="BC18" s="222">
        <f t="shared" ref="BC18:BC19" si="95">C18/$C18</f>
        <v>1</v>
      </c>
      <c r="BD18" s="223">
        <f t="shared" si="82"/>
        <v>0.41688447239258514</v>
      </c>
      <c r="BE18" s="223">
        <f t="shared" si="83"/>
        <v>0.13271916431609002</v>
      </c>
      <c r="BF18" s="223">
        <f t="shared" si="84"/>
        <v>0.10214872896341727</v>
      </c>
      <c r="BG18" s="223">
        <f t="shared" si="85"/>
        <v>3.5659757265222677E-2</v>
      </c>
      <c r="BH18" s="223">
        <f t="shared" si="86"/>
        <v>0.10358063987440588</v>
      </c>
      <c r="BI18" s="223">
        <f t="shared" si="87"/>
        <v>4.5683133642143034E-2</v>
      </c>
      <c r="BJ18" s="223">
        <f t="shared" si="88"/>
        <v>2.7559972051859328E-2</v>
      </c>
      <c r="BK18" s="223">
        <f t="shared" si="89"/>
        <v>3.4417617679786766E-2</v>
      </c>
      <c r="BL18" s="223">
        <f t="shared" si="90"/>
        <v>5.4654141759180187E-2</v>
      </c>
      <c r="BM18" s="224">
        <f t="shared" si="91"/>
        <v>4.6692372055309718E-2</v>
      </c>
    </row>
    <row r="19" spans="2:65">
      <c r="B19" s="215" t="s">
        <v>238</v>
      </c>
      <c r="C19" s="216">
        <f t="shared" si="92"/>
        <v>6025809.6832598979</v>
      </c>
      <c r="D19" s="217">
        <f t="shared" si="92"/>
        <v>1684339.36598616</v>
      </c>
      <c r="E19" s="217">
        <f t="shared" si="92"/>
        <v>765919.43906227662</v>
      </c>
      <c r="F19" s="217">
        <f t="shared" si="92"/>
        <v>394193.21936543524</v>
      </c>
      <c r="G19" s="217">
        <f t="shared" si="92"/>
        <v>240356.12169350023</v>
      </c>
      <c r="H19" s="217">
        <f t="shared" si="92"/>
        <v>1257323.2152148702</v>
      </c>
      <c r="I19" s="217">
        <f t="shared" si="92"/>
        <v>339329.72368780308</v>
      </c>
      <c r="J19" s="217">
        <f t="shared" si="92"/>
        <v>270804.74690076697</v>
      </c>
      <c r="K19" s="217">
        <f t="shared" si="92"/>
        <v>254198.03367087091</v>
      </c>
      <c r="L19" s="217">
        <f t="shared" si="92"/>
        <v>514625.43740662339</v>
      </c>
      <c r="M19" s="218">
        <f t="shared" si="92"/>
        <v>304720.38027159218</v>
      </c>
      <c r="O19" s="215" t="s">
        <v>238</v>
      </c>
      <c r="P19" s="219">
        <f t="shared" si="93"/>
        <v>262472.41907328833</v>
      </c>
      <c r="Q19" s="220">
        <f t="shared" si="62"/>
        <v>119660.72979648737</v>
      </c>
      <c r="R19" s="220">
        <f t="shared" si="63"/>
        <v>33284.608900262043</v>
      </c>
      <c r="S19" s="220">
        <f t="shared" si="64"/>
        <v>-55506.183121873881</v>
      </c>
      <c r="T19" s="220">
        <f t="shared" si="65"/>
        <v>-34656.680067493144</v>
      </c>
      <c r="U19" s="220">
        <f t="shared" si="66"/>
        <v>174905.99296768941</v>
      </c>
      <c r="V19" s="220">
        <f t="shared" si="67"/>
        <v>17463.024548618414</v>
      </c>
      <c r="W19" s="220">
        <f t="shared" si="68"/>
        <v>4000.9573909371393</v>
      </c>
      <c r="X19" s="220">
        <f t="shared" si="69"/>
        <v>1887.8620531237975</v>
      </c>
      <c r="Y19" s="220">
        <f t="shared" si="70"/>
        <v>63023.944553860929</v>
      </c>
      <c r="Z19" s="221">
        <f t="shared" si="71"/>
        <v>-61591.837948321365</v>
      </c>
      <c r="AB19" s="215" t="s">
        <v>238</v>
      </c>
      <c r="AC19" s="222">
        <f t="shared" si="94"/>
        <v>4.5541742057035692E-2</v>
      </c>
      <c r="AD19" s="223">
        <f t="shared" si="72"/>
        <v>7.647623417923495E-2</v>
      </c>
      <c r="AE19" s="223">
        <f t="shared" si="73"/>
        <v>4.543137662851969E-2</v>
      </c>
      <c r="AF19" s="223">
        <f t="shared" si="74"/>
        <v>-0.12342952384385325</v>
      </c>
      <c r="AG19" s="223">
        <f t="shared" si="75"/>
        <v>-0.12601842476268571</v>
      </c>
      <c r="AH19" s="223">
        <f t="shared" si="76"/>
        <v>0.16158833153501681</v>
      </c>
      <c r="AI19" s="223">
        <f t="shared" si="77"/>
        <v>5.4255456048489463E-2</v>
      </c>
      <c r="AJ19" s="223">
        <f t="shared" si="78"/>
        <v>1.4995879175058464E-2</v>
      </c>
      <c r="AK19" s="223">
        <f t="shared" si="79"/>
        <v>7.4823065634624149E-3</v>
      </c>
      <c r="AL19" s="223">
        <f t="shared" si="80"/>
        <v>0.13955654609496362</v>
      </c>
      <c r="AM19" s="224">
        <f t="shared" si="81"/>
        <v>-0.16814027729576042</v>
      </c>
      <c r="AO19" s="215" t="s">
        <v>238</v>
      </c>
      <c r="AP19" s="222">
        <f>C19/T14D!AC$158</f>
        <v>0.35464397370701961</v>
      </c>
      <c r="AQ19" s="223">
        <f>D19/T14D!AD$158</f>
        <v>0.26283004339869032</v>
      </c>
      <c r="AR19" s="223">
        <f>E19/T14D!AE$158</f>
        <v>0.31998407574688192</v>
      </c>
      <c r="AS19" s="223">
        <f>F19/T14D!AF$158</f>
        <v>0.47036050461616019</v>
      </c>
      <c r="AT19" s="223">
        <f>G19/T14D!AG$158</f>
        <v>0.53852413277196054</v>
      </c>
      <c r="AU19" s="223">
        <f>H19/T14D!AH$158</f>
        <v>0.57887163263326469</v>
      </c>
      <c r="AV19" s="223">
        <f>I19/T14D!AI$158</f>
        <v>0.25764617653682687</v>
      </c>
      <c r="AW19" s="223">
        <f>J19/T14D!AJ$158</f>
        <v>0.29946903252973345</v>
      </c>
      <c r="AX19" s="223">
        <f>K19/T14D!AK$158</f>
        <v>0.41491118956915429</v>
      </c>
      <c r="AY19" s="223">
        <f>L19/T14D!AL$158</f>
        <v>0.49266828961954945</v>
      </c>
      <c r="AZ19" s="224">
        <f>M19/T14D!AM$158</f>
        <v>0.35677278695075493</v>
      </c>
      <c r="BB19" s="215" t="s">
        <v>238</v>
      </c>
      <c r="BC19" s="222">
        <f t="shared" si="95"/>
        <v>1</v>
      </c>
      <c r="BD19" s="223">
        <f t="shared" si="82"/>
        <v>0.27952083695330893</v>
      </c>
      <c r="BE19" s="223">
        <f t="shared" si="83"/>
        <v>0.12710647685904386</v>
      </c>
      <c r="BF19" s="223">
        <f t="shared" si="84"/>
        <v>6.541746920094911E-2</v>
      </c>
      <c r="BG19" s="223">
        <f t="shared" si="85"/>
        <v>3.9887771822801774E-2</v>
      </c>
      <c r="BH19" s="223">
        <f t="shared" si="86"/>
        <v>0.20865631032254439</v>
      </c>
      <c r="BI19" s="223">
        <f t="shared" si="87"/>
        <v>5.631271837716411E-2</v>
      </c>
      <c r="BJ19" s="223">
        <f t="shared" si="88"/>
        <v>4.4940806486650359E-2</v>
      </c>
      <c r="BK19" s="223">
        <f t="shared" si="89"/>
        <v>4.2184875897599297E-2</v>
      </c>
      <c r="BL19" s="223">
        <f t="shared" si="90"/>
        <v>8.540353321086247E-2</v>
      </c>
      <c r="BM19" s="224">
        <f t="shared" si="91"/>
        <v>5.0569200869075862E-2</v>
      </c>
    </row>
    <row r="20" spans="2:65">
      <c r="B20" s="215" t="s">
        <v>239</v>
      </c>
      <c r="C20" s="225">
        <f>C19/C18</f>
        <v>51.978449596390014</v>
      </c>
      <c r="D20" s="226">
        <f t="shared" ref="D20:M20" si="96">D19/D18</f>
        <v>34.85152529508494</v>
      </c>
      <c r="E20" s="226">
        <f t="shared" si="96"/>
        <v>49.780283313549759</v>
      </c>
      <c r="F20" s="226">
        <f t="shared" si="96"/>
        <v>33.287723303955012</v>
      </c>
      <c r="G20" s="226">
        <f t="shared" si="96"/>
        <v>58.141296974721875</v>
      </c>
      <c r="H20" s="226">
        <f t="shared" si="96"/>
        <v>104.70712984800717</v>
      </c>
      <c r="I20" s="226">
        <f t="shared" si="96"/>
        <v>64.072833022621424</v>
      </c>
      <c r="J20" s="226">
        <f t="shared" si="96"/>
        <v>84.758919217767442</v>
      </c>
      <c r="K20" s="226">
        <f t="shared" si="96"/>
        <v>63.708780368639324</v>
      </c>
      <c r="L20" s="226">
        <f t="shared" si="96"/>
        <v>81.222449085641315</v>
      </c>
      <c r="M20" s="227">
        <f t="shared" si="96"/>
        <v>56.294177031515275</v>
      </c>
      <c r="O20" s="215" t="s">
        <v>239</v>
      </c>
      <c r="P20" s="228">
        <f t="shared" si="93"/>
        <v>-4.4214570863250984</v>
      </c>
      <c r="Q20" s="229">
        <f t="shared" si="62"/>
        <v>-3.7434436546122214</v>
      </c>
      <c r="R20" s="229">
        <f t="shared" si="63"/>
        <v>-5.7055414487960903</v>
      </c>
      <c r="S20" s="229">
        <f t="shared" si="64"/>
        <v>-10.393617394180893</v>
      </c>
      <c r="T20" s="229">
        <f t="shared" si="65"/>
        <v>-6.2343588682072877</v>
      </c>
      <c r="U20" s="229">
        <f t="shared" si="66"/>
        <v>-0.27999161146719587</v>
      </c>
      <c r="V20" s="229">
        <f t="shared" si="67"/>
        <v>-2.4973219182647597</v>
      </c>
      <c r="W20" s="229">
        <f t="shared" si="68"/>
        <v>9.8350805460938062</v>
      </c>
      <c r="X20" s="229">
        <f t="shared" si="69"/>
        <v>-1.4203294965509485</v>
      </c>
      <c r="Y20" s="229">
        <f t="shared" si="70"/>
        <v>11.809369950571764</v>
      </c>
      <c r="Z20" s="230">
        <f t="shared" si="71"/>
        <v>-20.196158783876982</v>
      </c>
      <c r="AB20" s="215" t="s">
        <v>239</v>
      </c>
      <c r="AC20" s="222">
        <f t="shared" si="94"/>
        <v>-7.8394758899133832E-2</v>
      </c>
      <c r="AD20" s="223">
        <f t="shared" si="72"/>
        <v>-9.6993047448522288E-2</v>
      </c>
      <c r="AE20" s="223">
        <f t="shared" si="73"/>
        <v>-0.10282881210171758</v>
      </c>
      <c r="AF20" s="223">
        <f t="shared" si="74"/>
        <v>-0.2379418128671229</v>
      </c>
      <c r="AG20" s="223">
        <f t="shared" si="75"/>
        <v>-9.6843422976824731E-2</v>
      </c>
      <c r="AH20" s="223">
        <f t="shared" si="76"/>
        <v>-2.6669138802445807E-3</v>
      </c>
      <c r="AI20" s="223">
        <f t="shared" si="77"/>
        <v>-3.7514137085640907E-2</v>
      </c>
      <c r="AJ20" s="223">
        <f t="shared" si="78"/>
        <v>0.13126770758760045</v>
      </c>
      <c r="AK20" s="223">
        <f t="shared" si="79"/>
        <v>-2.180790585793152E-2</v>
      </c>
      <c r="AL20" s="223">
        <f t="shared" si="80"/>
        <v>0.17013176908046598</v>
      </c>
      <c r="AM20" s="224">
        <f t="shared" si="81"/>
        <v>-0.26403543099379201</v>
      </c>
      <c r="AO20" s="215"/>
      <c r="AP20" s="222"/>
      <c r="AQ20" s="223"/>
      <c r="AR20" s="223"/>
      <c r="AS20" s="223"/>
      <c r="AT20" s="223"/>
      <c r="AU20" s="223"/>
      <c r="AV20" s="223"/>
      <c r="AW20" s="223"/>
      <c r="AX20" s="223"/>
      <c r="AY20" s="223"/>
      <c r="AZ20" s="224"/>
      <c r="BB20" s="215"/>
      <c r="BC20" s="222"/>
      <c r="BD20" s="223"/>
      <c r="BE20" s="223"/>
      <c r="BF20" s="223"/>
      <c r="BG20" s="223"/>
      <c r="BH20" s="223"/>
      <c r="BI20" s="223"/>
      <c r="BJ20" s="223"/>
      <c r="BK20" s="223"/>
      <c r="BL20" s="223"/>
      <c r="BM20" s="224"/>
    </row>
    <row r="21" spans="2:65">
      <c r="B21" s="172"/>
      <c r="C21" s="188"/>
      <c r="D21" s="189"/>
      <c r="E21" s="189"/>
      <c r="F21" s="189"/>
      <c r="G21" s="189"/>
      <c r="H21" s="189"/>
      <c r="I21" s="189"/>
      <c r="J21" s="189"/>
      <c r="K21" s="189"/>
      <c r="L21" s="189"/>
      <c r="M21" s="190"/>
      <c r="O21" s="172"/>
      <c r="P21" s="199"/>
      <c r="Q21" s="200"/>
      <c r="R21" s="200"/>
      <c r="S21" s="200"/>
      <c r="T21" s="200"/>
      <c r="U21" s="200"/>
      <c r="V21" s="200"/>
      <c r="W21" s="200"/>
      <c r="X21" s="200"/>
      <c r="Y21" s="200"/>
      <c r="Z21" s="201"/>
      <c r="AB21" s="172"/>
      <c r="AC21" s="188"/>
      <c r="AD21" s="189"/>
      <c r="AE21" s="189"/>
      <c r="AF21" s="189"/>
      <c r="AG21" s="189"/>
      <c r="AH21" s="189"/>
      <c r="AI21" s="189"/>
      <c r="AJ21" s="189"/>
      <c r="AK21" s="189"/>
      <c r="AL21" s="189"/>
      <c r="AM21" s="190"/>
      <c r="AO21" s="172"/>
      <c r="AP21" s="188"/>
      <c r="AQ21" s="189"/>
      <c r="AR21" s="189"/>
      <c r="AS21" s="189"/>
      <c r="AT21" s="189"/>
      <c r="AU21" s="189"/>
      <c r="AV21" s="189"/>
      <c r="AW21" s="189"/>
      <c r="AX21" s="189"/>
      <c r="AY21" s="189"/>
      <c r="AZ21" s="190"/>
      <c r="BB21" s="172"/>
      <c r="BC21" s="188"/>
      <c r="BD21" s="189"/>
      <c r="BE21" s="189"/>
      <c r="BF21" s="189"/>
      <c r="BG21" s="189"/>
      <c r="BH21" s="189"/>
      <c r="BI21" s="189"/>
      <c r="BJ21" s="189"/>
      <c r="BK21" s="189"/>
      <c r="BL21" s="189"/>
      <c r="BM21" s="190"/>
    </row>
    <row r="22" spans="2:65">
      <c r="B22" s="172" t="s">
        <v>241</v>
      </c>
      <c r="C22" s="188"/>
      <c r="D22" s="189"/>
      <c r="E22" s="189"/>
      <c r="F22" s="189"/>
      <c r="G22" s="189"/>
      <c r="H22" s="189"/>
      <c r="I22" s="189"/>
      <c r="J22" s="189"/>
      <c r="K22" s="189"/>
      <c r="L22" s="189"/>
      <c r="M22" s="190"/>
      <c r="O22" s="172" t="s">
        <v>241</v>
      </c>
      <c r="P22" s="199"/>
      <c r="Q22" s="200"/>
      <c r="R22" s="200"/>
      <c r="S22" s="200"/>
      <c r="T22" s="200"/>
      <c r="U22" s="200"/>
      <c r="V22" s="200"/>
      <c r="W22" s="200"/>
      <c r="X22" s="200"/>
      <c r="Y22" s="200"/>
      <c r="Z22" s="201"/>
      <c r="AB22" s="172" t="s">
        <v>241</v>
      </c>
      <c r="AC22" s="188"/>
      <c r="AD22" s="189"/>
      <c r="AE22" s="189"/>
      <c r="AF22" s="189"/>
      <c r="AG22" s="189"/>
      <c r="AH22" s="189"/>
      <c r="AI22" s="189"/>
      <c r="AJ22" s="189"/>
      <c r="AK22" s="189"/>
      <c r="AL22" s="189"/>
      <c r="AM22" s="190"/>
      <c r="AO22" s="172" t="s">
        <v>241</v>
      </c>
      <c r="AP22" s="188"/>
      <c r="AQ22" s="189"/>
      <c r="AR22" s="189"/>
      <c r="AS22" s="189"/>
      <c r="AT22" s="189"/>
      <c r="AU22" s="189"/>
      <c r="AV22" s="189"/>
      <c r="AW22" s="189"/>
      <c r="AX22" s="189"/>
      <c r="AY22" s="189"/>
      <c r="AZ22" s="190"/>
      <c r="BB22" s="172" t="s">
        <v>241</v>
      </c>
      <c r="BC22" s="188"/>
      <c r="BD22" s="189"/>
      <c r="BE22" s="189"/>
      <c r="BF22" s="189"/>
      <c r="BG22" s="189"/>
      <c r="BH22" s="189"/>
      <c r="BI22" s="189"/>
      <c r="BJ22" s="189"/>
      <c r="BK22" s="189"/>
      <c r="BL22" s="189"/>
      <c r="BM22" s="190"/>
    </row>
    <row r="23" spans="2:65">
      <c r="B23" s="198" t="s">
        <v>1</v>
      </c>
      <c r="C23" s="188">
        <f>T14B!AC76</f>
        <v>3060</v>
      </c>
      <c r="D23" s="189">
        <f>T14B!AD76</f>
        <v>1653</v>
      </c>
      <c r="E23" s="189">
        <f>T14B!AE76</f>
        <v>242</v>
      </c>
      <c r="F23" s="189">
        <f>T14B!AF76</f>
        <v>292</v>
      </c>
      <c r="G23" s="189">
        <f>T14B!AG76</f>
        <v>84</v>
      </c>
      <c r="H23" s="189">
        <f>T14B!AH76</f>
        <v>262</v>
      </c>
      <c r="I23" s="189">
        <f>T14B!AI76</f>
        <v>133</v>
      </c>
      <c r="J23" s="189">
        <f>T14B!AJ76</f>
        <v>52</v>
      </c>
      <c r="K23" s="189">
        <f>T14B!AK76</f>
        <v>88</v>
      </c>
      <c r="L23" s="189">
        <f>T14B!AL76</f>
        <v>107</v>
      </c>
      <c r="M23" s="190">
        <f>T14B!AM76</f>
        <v>147</v>
      </c>
      <c r="O23" s="198" t="s">
        <v>1</v>
      </c>
      <c r="P23" s="199">
        <f>C23-C80</f>
        <v>465</v>
      </c>
      <c r="Q23" s="200">
        <f t="shared" ref="Q23:Q26" si="97">D23-D80</f>
        <v>341</v>
      </c>
      <c r="R23" s="200">
        <f t="shared" ref="R23:R26" si="98">E23-E80</f>
        <v>-18</v>
      </c>
      <c r="S23" s="200">
        <f t="shared" ref="S23:S26" si="99">F23-F80</f>
        <v>122</v>
      </c>
      <c r="T23" s="200">
        <f t="shared" ref="T23:T26" si="100">G23-G80</f>
        <v>12</v>
      </c>
      <c r="U23" s="200">
        <f t="shared" ref="U23:U26" si="101">H23-H80</f>
        <v>-10</v>
      </c>
      <c r="V23" s="200">
        <f t="shared" ref="V23:V26" si="102">I23-I80</f>
        <v>1</v>
      </c>
      <c r="W23" s="200">
        <f t="shared" ref="W23:W26" si="103">J23-J80</f>
        <v>-12</v>
      </c>
      <c r="X23" s="200">
        <f t="shared" ref="X23:X26" si="104">K23-K80</f>
        <v>2</v>
      </c>
      <c r="Y23" s="200">
        <f t="shared" ref="Y23:Y26" si="105">L23-L80</f>
        <v>-18</v>
      </c>
      <c r="Z23" s="201">
        <f t="shared" ref="Z23:Z26" si="106">M23-M80</f>
        <v>45</v>
      </c>
      <c r="AB23" s="198" t="s">
        <v>1</v>
      </c>
      <c r="AC23" s="202">
        <f>P23/C80</f>
        <v>0.1791907514450867</v>
      </c>
      <c r="AD23" s="203">
        <f t="shared" ref="AD23:AD26" si="107">Q23/D80</f>
        <v>0.25990853658536583</v>
      </c>
      <c r="AE23" s="203">
        <f t="shared" ref="AE23:AE26" si="108">R23/E80</f>
        <v>-6.9230769230769235E-2</v>
      </c>
      <c r="AF23" s="203">
        <f t="shared" ref="AF23:AF26" si="109">S23/F80</f>
        <v>0.71764705882352942</v>
      </c>
      <c r="AG23" s="203">
        <f t="shared" ref="AG23:AG26" si="110">T23/G80</f>
        <v>0.16666666666666666</v>
      </c>
      <c r="AH23" s="203">
        <f t="shared" ref="AH23:AH26" si="111">U23/H80</f>
        <v>-3.6764705882352942E-2</v>
      </c>
      <c r="AI23" s="203">
        <f t="shared" ref="AI23:AI26" si="112">V23/I80</f>
        <v>7.575757575757576E-3</v>
      </c>
      <c r="AJ23" s="203">
        <f t="shared" ref="AJ23:AJ26" si="113">W23/J80</f>
        <v>-0.1875</v>
      </c>
      <c r="AK23" s="203">
        <f t="shared" ref="AK23:AK26" si="114">X23/K80</f>
        <v>2.3255813953488372E-2</v>
      </c>
      <c r="AL23" s="203">
        <f t="shared" ref="AL23:AL26" si="115">Y23/L80</f>
        <v>-0.14399999999999999</v>
      </c>
      <c r="AM23" s="204">
        <f t="shared" ref="AM23:AM26" si="116">Z23/M80</f>
        <v>0.44117647058823528</v>
      </c>
      <c r="AO23" s="198" t="s">
        <v>1</v>
      </c>
      <c r="AP23" s="202">
        <f>C23/T14B!AC$158</f>
        <v>0.13016845329249618</v>
      </c>
      <c r="AQ23" s="203">
        <f>D23/T14B!AD$158</f>
        <v>0.1730708826300911</v>
      </c>
      <c r="AR23" s="203">
        <f>E23/T14B!AE$158</f>
        <v>7.7192982456140355E-2</v>
      </c>
      <c r="AS23" s="203">
        <f>F23/T14B!AF$158</f>
        <v>0.12818261633011413</v>
      </c>
      <c r="AT23" s="203">
        <f>G23/T14B!AG$158</f>
        <v>9.4064949608062706E-2</v>
      </c>
      <c r="AU23" s="203">
        <f>H23/T14B!AH$158</f>
        <v>0.11263972484952708</v>
      </c>
      <c r="AV23" s="203">
        <f>I23/T14B!AI$158</f>
        <v>0.11426116838487972</v>
      </c>
      <c r="AW23" s="203">
        <f>J23/T14B!AJ$158</f>
        <v>6.860158311345646E-2</v>
      </c>
      <c r="AX23" s="203">
        <f>K23/T14B!AK$158</f>
        <v>9.8214285714285712E-2</v>
      </c>
      <c r="AY23" s="203">
        <f>L23/T14B!AL$158</f>
        <v>8.0209895052473765E-2</v>
      </c>
      <c r="AZ23" s="204">
        <f>M23/T14B!AM$158</f>
        <v>0.12531969309462915</v>
      </c>
      <c r="BB23" s="198" t="s">
        <v>1</v>
      </c>
      <c r="BC23" s="202">
        <f>C23/$C23</f>
        <v>1</v>
      </c>
      <c r="BD23" s="203">
        <f t="shared" ref="BD23:BD25" si="117">D23/$C23</f>
        <v>0.54019607843137252</v>
      </c>
      <c r="BE23" s="203">
        <f t="shared" ref="BE23:BE25" si="118">E23/$C23</f>
        <v>7.9084967320261434E-2</v>
      </c>
      <c r="BF23" s="203">
        <f t="shared" ref="BF23:BF25" si="119">F23/$C23</f>
        <v>9.5424836601307184E-2</v>
      </c>
      <c r="BG23" s="203">
        <f t="shared" ref="BG23:BG25" si="120">G23/$C23</f>
        <v>2.7450980392156862E-2</v>
      </c>
      <c r="BH23" s="203">
        <f t="shared" ref="BH23:BH25" si="121">H23/$C23</f>
        <v>8.562091503267974E-2</v>
      </c>
      <c r="BI23" s="203">
        <f t="shared" ref="BI23:BI25" si="122">I23/$C23</f>
        <v>4.3464052287581698E-2</v>
      </c>
      <c r="BJ23" s="203">
        <f t="shared" ref="BJ23:BJ25" si="123">J23/$C23</f>
        <v>1.699346405228758E-2</v>
      </c>
      <c r="BK23" s="203">
        <f t="shared" ref="BK23:BK25" si="124">K23/$C23</f>
        <v>2.8758169934640521E-2</v>
      </c>
      <c r="BL23" s="203">
        <f t="shared" ref="BL23:BL25" si="125">L23/$C23</f>
        <v>3.4967320261437909E-2</v>
      </c>
      <c r="BM23" s="204">
        <f t="shared" ref="BM23:BM25" si="126">M23/$C23</f>
        <v>4.8039215686274513E-2</v>
      </c>
    </row>
    <row r="24" spans="2:65">
      <c r="B24" s="198" t="s">
        <v>0</v>
      </c>
      <c r="C24" s="188">
        <f>T14C!AC76</f>
        <v>118528</v>
      </c>
      <c r="D24" s="189">
        <f>T14C!AD76</f>
        <v>64592</v>
      </c>
      <c r="E24" s="189">
        <f>T14C!AE76</f>
        <v>9586</v>
      </c>
      <c r="F24" s="189">
        <f>T14C!AF76</f>
        <v>10506</v>
      </c>
      <c r="G24" s="189">
        <f>T14C!AG76</f>
        <v>3350</v>
      </c>
      <c r="H24" s="189">
        <f>T14C!AH76</f>
        <v>9773</v>
      </c>
      <c r="I24" s="189">
        <f>T14C!AI76</f>
        <v>5289</v>
      </c>
      <c r="J24" s="189">
        <f>T14C!AJ76</f>
        <v>2070</v>
      </c>
      <c r="K24" s="189">
        <f>T14C!AK76</f>
        <v>3419</v>
      </c>
      <c r="L24" s="189">
        <f>T14C!AL76</f>
        <v>4319</v>
      </c>
      <c r="M24" s="190">
        <f>T14C!AM76</f>
        <v>5624</v>
      </c>
      <c r="O24" s="198" t="s">
        <v>0</v>
      </c>
      <c r="P24" s="199">
        <f t="shared" ref="P24:P26" si="127">C24-C81</f>
        <v>14907</v>
      </c>
      <c r="Q24" s="200">
        <f t="shared" si="97"/>
        <v>12048</v>
      </c>
      <c r="R24" s="200">
        <f t="shared" si="98"/>
        <v>-661</v>
      </c>
      <c r="S24" s="200">
        <f t="shared" si="99"/>
        <v>4459</v>
      </c>
      <c r="T24" s="200">
        <f t="shared" si="100"/>
        <v>158</v>
      </c>
      <c r="U24" s="200">
        <f t="shared" si="101"/>
        <v>-1377</v>
      </c>
      <c r="V24" s="200">
        <f t="shared" si="102"/>
        <v>-175</v>
      </c>
      <c r="W24" s="200">
        <f t="shared" si="103"/>
        <v>-612</v>
      </c>
      <c r="X24" s="200">
        <f t="shared" si="104"/>
        <v>270</v>
      </c>
      <c r="Y24" s="200">
        <f t="shared" si="105"/>
        <v>-761</v>
      </c>
      <c r="Z24" s="201">
        <f t="shared" si="106"/>
        <v>1558</v>
      </c>
      <c r="AB24" s="198" t="s">
        <v>0</v>
      </c>
      <c r="AC24" s="202">
        <f t="shared" ref="AC24:AC26" si="128">P24/C81</f>
        <v>0.14386080041690391</v>
      </c>
      <c r="AD24" s="203">
        <f t="shared" si="107"/>
        <v>0.22929354445797809</v>
      </c>
      <c r="AE24" s="203">
        <f t="shared" si="108"/>
        <v>-6.4506684883380502E-2</v>
      </c>
      <c r="AF24" s="203">
        <f t="shared" si="109"/>
        <v>0.7373904415412601</v>
      </c>
      <c r="AG24" s="203">
        <f t="shared" si="110"/>
        <v>4.9498746867167917E-2</v>
      </c>
      <c r="AH24" s="203">
        <f t="shared" si="111"/>
        <v>-0.12349775784753363</v>
      </c>
      <c r="AI24" s="203">
        <f t="shared" si="112"/>
        <v>-3.2027818448023423E-2</v>
      </c>
      <c r="AJ24" s="203">
        <f t="shared" si="113"/>
        <v>-0.22818791946308725</v>
      </c>
      <c r="AK24" s="203">
        <f t="shared" si="114"/>
        <v>8.5741505239758653E-2</v>
      </c>
      <c r="AL24" s="203">
        <f t="shared" si="115"/>
        <v>-0.1498031496062992</v>
      </c>
      <c r="AM24" s="204">
        <f t="shared" si="116"/>
        <v>0.38317757009345793</v>
      </c>
      <c r="AO24" s="198" t="s">
        <v>0</v>
      </c>
      <c r="AP24" s="202">
        <f>T14A!C24/T14C!AC$158</f>
        <v>0.23674444431128636</v>
      </c>
      <c r="AQ24" s="203">
        <f>T14A!D24/T14C!AD$158</f>
        <v>0.23598871790375145</v>
      </c>
      <c r="AR24" s="203">
        <f>T14A!E24/T14C!AE$158</f>
        <v>0.14568389057750761</v>
      </c>
      <c r="AS24" s="203">
        <f>T14A!F24/T14C!AF$158</f>
        <v>0.35839530599713448</v>
      </c>
      <c r="AT24" s="203">
        <f>T14A!G24/T14C!AG$158</f>
        <v>0.35078534031413611</v>
      </c>
      <c r="AU24" s="203">
        <f>T14A!H24/T14C!AH$158</f>
        <v>0.37951924197118558</v>
      </c>
      <c r="AV24" s="203">
        <f>T14A!I24/T14C!AI$158</f>
        <v>0.15135212476749177</v>
      </c>
      <c r="AW24" s="203">
        <f>T14A!J24/T14C!AJ$158</f>
        <v>0.13540031397174254</v>
      </c>
      <c r="AX24" s="203">
        <f>T14A!K24/T14C!AK$158</f>
        <v>0.31899608135846241</v>
      </c>
      <c r="AY24" s="203">
        <f>T14A!L24/T14C!AL$158</f>
        <v>0.26542527040314651</v>
      </c>
      <c r="AZ24" s="204">
        <f>T14A!M24/T14C!AM$158</f>
        <v>0.29121789560894779</v>
      </c>
      <c r="BB24" s="198" t="s">
        <v>0</v>
      </c>
      <c r="BC24" s="202">
        <f t="shared" ref="BC24:BC25" si="129">C24/$C24</f>
        <v>1</v>
      </c>
      <c r="BD24" s="203">
        <f t="shared" si="117"/>
        <v>0.54495140388768903</v>
      </c>
      <c r="BE24" s="203">
        <f t="shared" si="118"/>
        <v>8.0875404967602593E-2</v>
      </c>
      <c r="BF24" s="203">
        <f t="shared" si="119"/>
        <v>8.863728401727862E-2</v>
      </c>
      <c r="BG24" s="203">
        <f t="shared" si="120"/>
        <v>2.8263363930885528E-2</v>
      </c>
      <c r="BH24" s="203">
        <f t="shared" si="121"/>
        <v>8.2453091252699784E-2</v>
      </c>
      <c r="BI24" s="203">
        <f t="shared" si="122"/>
        <v>4.4622367710583151E-2</v>
      </c>
      <c r="BJ24" s="203">
        <f t="shared" si="123"/>
        <v>1.746422786177106E-2</v>
      </c>
      <c r="BK24" s="203">
        <f t="shared" si="124"/>
        <v>2.884550485961123E-2</v>
      </c>
      <c r="BL24" s="203">
        <f t="shared" si="125"/>
        <v>3.6438647408207341E-2</v>
      </c>
      <c r="BM24" s="204">
        <f t="shared" si="126"/>
        <v>4.7448704103671704E-2</v>
      </c>
    </row>
    <row r="25" spans="2:65">
      <c r="B25" s="198" t="s">
        <v>238</v>
      </c>
      <c r="C25" s="188">
        <f>T14D!AC76</f>
        <v>4383843.2396994773</v>
      </c>
      <c r="D25" s="189">
        <f>T14D!AD76</f>
        <v>1558182.3052821564</v>
      </c>
      <c r="E25" s="189">
        <f>T14D!AE76</f>
        <v>498824.49853384233</v>
      </c>
      <c r="F25" s="189">
        <f>T14D!AF76</f>
        <v>250316.94022153632</v>
      </c>
      <c r="G25" s="189">
        <f>T14D!AG76</f>
        <v>147786.95844633097</v>
      </c>
      <c r="H25" s="189">
        <f>T14D!AH76</f>
        <v>775229.88104473648</v>
      </c>
      <c r="I25" s="189">
        <f>T14D!AI76</f>
        <v>285282.14512465947</v>
      </c>
      <c r="J25" s="189">
        <f>T14D!AJ76</f>
        <v>137663.87738027357</v>
      </c>
      <c r="K25" s="189">
        <f>T14D!AK76</f>
        <v>188918.04444703265</v>
      </c>
      <c r="L25" s="189">
        <f>T14D!AL76</f>
        <v>224126.19796061952</v>
      </c>
      <c r="M25" s="190">
        <f>T14D!AM76</f>
        <v>317512.39125828975</v>
      </c>
      <c r="O25" s="198" t="s">
        <v>238</v>
      </c>
      <c r="P25" s="199">
        <f t="shared" si="127"/>
        <v>66384.777411083691</v>
      </c>
      <c r="Q25" s="200">
        <f t="shared" si="97"/>
        <v>50061.616093978053</v>
      </c>
      <c r="R25" s="200">
        <f t="shared" si="98"/>
        <v>-72968.390428266546</v>
      </c>
      <c r="S25" s="200">
        <f t="shared" si="99"/>
        <v>12145.905224150571</v>
      </c>
      <c r="T25" s="200">
        <f t="shared" si="100"/>
        <v>12901.611429369106</v>
      </c>
      <c r="U25" s="200">
        <f t="shared" si="101"/>
        <v>-63299.955851427745</v>
      </c>
      <c r="V25" s="200">
        <f t="shared" si="102"/>
        <v>65753.916028831038</v>
      </c>
      <c r="W25" s="200">
        <f t="shared" si="103"/>
        <v>-43320.260815571935</v>
      </c>
      <c r="X25" s="200">
        <f t="shared" si="104"/>
        <v>-6625.9525656879705</v>
      </c>
      <c r="Y25" s="200">
        <f t="shared" si="105"/>
        <v>-9342.3147902089986</v>
      </c>
      <c r="Z25" s="201">
        <f t="shared" si="106"/>
        <v>121078.60308591818</v>
      </c>
      <c r="AB25" s="198" t="s">
        <v>238</v>
      </c>
      <c r="AC25" s="202">
        <f t="shared" si="128"/>
        <v>1.5375892551354761E-2</v>
      </c>
      <c r="AD25" s="203">
        <f t="shared" si="107"/>
        <v>3.3194701493635917E-2</v>
      </c>
      <c r="AE25" s="203">
        <f t="shared" si="108"/>
        <v>-0.12761332265029612</v>
      </c>
      <c r="AF25" s="203">
        <f t="shared" si="109"/>
        <v>5.0996567337770055E-2</v>
      </c>
      <c r="AG25" s="203">
        <f t="shared" si="110"/>
        <v>9.5648724748038982E-2</v>
      </c>
      <c r="AH25" s="203">
        <f t="shared" si="111"/>
        <v>-7.5489211076535875E-2</v>
      </c>
      <c r="AI25" s="203">
        <f t="shared" si="112"/>
        <v>0.29952373915487718</v>
      </c>
      <c r="AJ25" s="203">
        <f t="shared" si="113"/>
        <v>-0.23935943363552925</v>
      </c>
      <c r="AK25" s="203">
        <f t="shared" si="114"/>
        <v>-3.3884714779850472E-2</v>
      </c>
      <c r="AL25" s="203">
        <f t="shared" si="115"/>
        <v>-4.0015309474214507E-2</v>
      </c>
      <c r="AM25" s="204">
        <f t="shared" si="116"/>
        <v>0.61638379126340082</v>
      </c>
      <c r="AO25" s="198" t="s">
        <v>238</v>
      </c>
      <c r="AP25" s="202">
        <f>C25/T14D!AC$158</f>
        <v>0.25800741615765721</v>
      </c>
      <c r="AQ25" s="203">
        <f>D25/T14D!AD$158</f>
        <v>0.24314406656440138</v>
      </c>
      <c r="AR25" s="203">
        <f>E25/T14D!AE$158</f>
        <v>0.20839776089071829</v>
      </c>
      <c r="AS25" s="203">
        <f>F25/T14D!AF$158</f>
        <v>0.29868398676697017</v>
      </c>
      <c r="AT25" s="203">
        <f>G25/T14D!AG$158</f>
        <v>0.33112051846885976</v>
      </c>
      <c r="AU25" s="203">
        <f>H25/T14D!AH$158</f>
        <v>0.35691585224549255</v>
      </c>
      <c r="AV25" s="203">
        <f>I25/T14D!AI$158</f>
        <v>0.21660894638636877</v>
      </c>
      <c r="AW25" s="203">
        <f>J25/T14D!AJ$158</f>
        <v>0.15223539707178457</v>
      </c>
      <c r="AX25" s="203">
        <f>K25/T14D!AK$158</f>
        <v>0.30835883905414685</v>
      </c>
      <c r="AY25" s="203">
        <f>L25/T14D!AL$158</f>
        <v>0.21456356911666688</v>
      </c>
      <c r="AZ25" s="204">
        <f>M25/T14D!AM$158</f>
        <v>0.37174993224822767</v>
      </c>
      <c r="BB25" s="198" t="s">
        <v>238</v>
      </c>
      <c r="BC25" s="202">
        <f t="shared" si="129"/>
        <v>1</v>
      </c>
      <c r="BD25" s="203">
        <f t="shared" si="117"/>
        <v>0.35543750542251906</v>
      </c>
      <c r="BE25" s="203">
        <f t="shared" si="118"/>
        <v>0.11378702915664428</v>
      </c>
      <c r="BF25" s="203">
        <f t="shared" si="119"/>
        <v>5.70998839453703E-2</v>
      </c>
      <c r="BG25" s="203">
        <f t="shared" si="120"/>
        <v>3.3711734285567681E-2</v>
      </c>
      <c r="BH25" s="203">
        <f t="shared" si="121"/>
        <v>0.17683795670984812</v>
      </c>
      <c r="BI25" s="203">
        <f t="shared" si="122"/>
        <v>6.5075808947998845E-2</v>
      </c>
      <c r="BJ25" s="203">
        <f t="shared" si="123"/>
        <v>3.140255475688742E-2</v>
      </c>
      <c r="BK25" s="203">
        <f t="shared" si="124"/>
        <v>4.3094160561266651E-2</v>
      </c>
      <c r="BL25" s="203">
        <f t="shared" si="125"/>
        <v>5.1125504655587066E-2</v>
      </c>
      <c r="BM25" s="204">
        <f t="shared" si="126"/>
        <v>7.2427861558310644E-2</v>
      </c>
    </row>
    <row r="26" spans="2:65">
      <c r="B26" s="198" t="s">
        <v>239</v>
      </c>
      <c r="C26" s="169">
        <f>T14E!AC76</f>
        <v>36.985718477486138</v>
      </c>
      <c r="D26" s="170">
        <f>T14E!AD76</f>
        <v>24.123456546974182</v>
      </c>
      <c r="E26" s="170">
        <f>T14E!AE76</f>
        <v>52.036772223434419</v>
      </c>
      <c r="F26" s="170">
        <f>T14E!AF76</f>
        <v>23.826093681851926</v>
      </c>
      <c r="G26" s="170">
        <f>T14E!AG76</f>
        <v>44.115509983979393</v>
      </c>
      <c r="H26" s="170">
        <f>T14E!AH76</f>
        <v>79.323634610123449</v>
      </c>
      <c r="I26" s="170">
        <f>T14E!AI76</f>
        <v>53.938768221716671</v>
      </c>
      <c r="J26" s="170">
        <f>T14E!AJ76</f>
        <v>66.504288589504142</v>
      </c>
      <c r="K26" s="170">
        <f>T14E!AK76</f>
        <v>55.255350818085013</v>
      </c>
      <c r="L26" s="170">
        <f>T14E!AL76</f>
        <v>51.893076628992709</v>
      </c>
      <c r="M26" s="171">
        <f>T14E!AM76</f>
        <v>56.456684078643271</v>
      </c>
      <c r="O26" s="198" t="s">
        <v>239</v>
      </c>
      <c r="P26" s="205">
        <f t="shared" si="127"/>
        <v>-4.6801452208799645</v>
      </c>
      <c r="Q26" s="206">
        <f t="shared" si="97"/>
        <v>-4.578596764311186</v>
      </c>
      <c r="R26" s="206">
        <f t="shared" si="98"/>
        <v>-3.764231871628418</v>
      </c>
      <c r="S26" s="206">
        <f t="shared" si="99"/>
        <v>-15.560550108024994</v>
      </c>
      <c r="T26" s="206">
        <f t="shared" si="100"/>
        <v>1.8581957556078805</v>
      </c>
      <c r="U26" s="206">
        <f t="shared" si="101"/>
        <v>4.1191649333374158</v>
      </c>
      <c r="V26" s="206">
        <f t="shared" si="102"/>
        <v>13.761566703446462</v>
      </c>
      <c r="W26" s="206">
        <f t="shared" si="103"/>
        <v>-0.97674727770149161</v>
      </c>
      <c r="X26" s="206">
        <f t="shared" si="104"/>
        <v>-6.8418219392095594</v>
      </c>
      <c r="Y26" s="206">
        <f t="shared" si="105"/>
        <v>5.9347079772548099</v>
      </c>
      <c r="Z26" s="207">
        <f t="shared" si="106"/>
        <v>8.1453736574992561</v>
      </c>
      <c r="AB26" s="198" t="s">
        <v>239</v>
      </c>
      <c r="AC26" s="202">
        <f t="shared" si="128"/>
        <v>-0.11232564995558926</v>
      </c>
      <c r="AD26" s="203">
        <f t="shared" si="107"/>
        <v>-0.15952157550034674</v>
      </c>
      <c r="AE26" s="203">
        <f t="shared" si="108"/>
        <v>-6.7458138660294639E-2</v>
      </c>
      <c r="AF26" s="203">
        <f t="shared" si="109"/>
        <v>-0.39507174541295487</v>
      </c>
      <c r="AG26" s="203">
        <f t="shared" si="110"/>
        <v>4.3973352058429921E-2</v>
      </c>
      <c r="AH26" s="203">
        <f t="shared" si="111"/>
        <v>5.4772873886894939E-2</v>
      </c>
      <c r="AI26" s="203">
        <f t="shared" si="112"/>
        <v>0.34252178308607478</v>
      </c>
      <c r="AJ26" s="203">
        <f t="shared" si="113"/>
        <v>-1.4474396623424838E-2</v>
      </c>
      <c r="AK26" s="203">
        <f t="shared" si="114"/>
        <v>-0.11017928249246821</v>
      </c>
      <c r="AL26" s="203">
        <f t="shared" si="115"/>
        <v>0.12913225928941652</v>
      </c>
      <c r="AM26" s="204">
        <f t="shared" si="116"/>
        <v>0.16860179503502637</v>
      </c>
      <c r="AO26" s="198"/>
      <c r="AP26" s="202"/>
      <c r="AQ26" s="203"/>
      <c r="AR26" s="203"/>
      <c r="AS26" s="203"/>
      <c r="AT26" s="203"/>
      <c r="AU26" s="203"/>
      <c r="AV26" s="203"/>
      <c r="AW26" s="203"/>
      <c r="AX26" s="203"/>
      <c r="AY26" s="203"/>
      <c r="AZ26" s="204"/>
      <c r="BB26" s="198"/>
      <c r="BC26" s="202"/>
      <c r="BD26" s="203"/>
      <c r="BE26" s="203"/>
      <c r="BF26" s="203"/>
      <c r="BG26" s="203"/>
      <c r="BH26" s="203"/>
      <c r="BI26" s="203"/>
      <c r="BJ26" s="203"/>
      <c r="BK26" s="203"/>
      <c r="BL26" s="203"/>
      <c r="BM26" s="204"/>
    </row>
    <row r="27" spans="2:65">
      <c r="B27" s="17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90"/>
      <c r="O27" s="172"/>
      <c r="P27" s="199"/>
      <c r="Q27" s="200"/>
      <c r="R27" s="200"/>
      <c r="S27" s="200"/>
      <c r="T27" s="200"/>
      <c r="U27" s="200"/>
      <c r="V27" s="200"/>
      <c r="W27" s="200"/>
      <c r="X27" s="200"/>
      <c r="Y27" s="200"/>
      <c r="Z27" s="201"/>
      <c r="AB27" s="172"/>
      <c r="AC27" s="188"/>
      <c r="AD27" s="189"/>
      <c r="AE27" s="189"/>
      <c r="AF27" s="189"/>
      <c r="AG27" s="189"/>
      <c r="AH27" s="189"/>
      <c r="AI27" s="189"/>
      <c r="AJ27" s="189"/>
      <c r="AK27" s="189"/>
      <c r="AL27" s="189"/>
      <c r="AM27" s="190"/>
      <c r="AO27" s="172"/>
      <c r="AP27" s="188"/>
      <c r="AQ27" s="189"/>
      <c r="AR27" s="189"/>
      <c r="AS27" s="189"/>
      <c r="AT27" s="189"/>
      <c r="AU27" s="189"/>
      <c r="AV27" s="189"/>
      <c r="AW27" s="189"/>
      <c r="AX27" s="189"/>
      <c r="AY27" s="189"/>
      <c r="AZ27" s="190"/>
      <c r="BB27" s="172"/>
      <c r="BC27" s="188"/>
      <c r="BD27" s="189"/>
      <c r="BE27" s="189"/>
      <c r="BF27" s="189"/>
      <c r="BG27" s="189"/>
      <c r="BH27" s="189"/>
      <c r="BI27" s="189"/>
      <c r="BJ27" s="189"/>
      <c r="BK27" s="189"/>
      <c r="BL27" s="189"/>
      <c r="BM27" s="190"/>
    </row>
    <row r="28" spans="2:65">
      <c r="B28" s="172" t="s">
        <v>242</v>
      </c>
      <c r="C28" s="188"/>
      <c r="D28" s="189"/>
      <c r="E28" s="189"/>
      <c r="F28" s="189"/>
      <c r="G28" s="189"/>
      <c r="H28" s="189"/>
      <c r="I28" s="189"/>
      <c r="J28" s="189"/>
      <c r="K28" s="189"/>
      <c r="L28" s="189"/>
      <c r="M28" s="190"/>
      <c r="O28" s="172" t="s">
        <v>242</v>
      </c>
      <c r="P28" s="199"/>
      <c r="Q28" s="200"/>
      <c r="R28" s="200"/>
      <c r="S28" s="200"/>
      <c r="T28" s="200"/>
      <c r="U28" s="200"/>
      <c r="V28" s="200"/>
      <c r="W28" s="200"/>
      <c r="X28" s="200"/>
      <c r="Y28" s="200"/>
      <c r="Z28" s="201"/>
      <c r="AB28" s="172" t="s">
        <v>242</v>
      </c>
      <c r="AC28" s="188"/>
      <c r="AD28" s="189"/>
      <c r="AE28" s="189"/>
      <c r="AF28" s="189"/>
      <c r="AG28" s="189"/>
      <c r="AH28" s="189"/>
      <c r="AI28" s="189"/>
      <c r="AJ28" s="189"/>
      <c r="AK28" s="189"/>
      <c r="AL28" s="189"/>
      <c r="AM28" s="190"/>
      <c r="AO28" s="172" t="s">
        <v>242</v>
      </c>
      <c r="AP28" s="188"/>
      <c r="AQ28" s="189"/>
      <c r="AR28" s="189"/>
      <c r="AS28" s="189"/>
      <c r="AT28" s="189"/>
      <c r="AU28" s="189"/>
      <c r="AV28" s="189"/>
      <c r="AW28" s="189"/>
      <c r="AX28" s="189"/>
      <c r="AY28" s="189"/>
      <c r="AZ28" s="190"/>
      <c r="BB28" s="172" t="s">
        <v>242</v>
      </c>
      <c r="BC28" s="188"/>
      <c r="BD28" s="189"/>
      <c r="BE28" s="189"/>
      <c r="BF28" s="189"/>
      <c r="BG28" s="189"/>
      <c r="BH28" s="189"/>
      <c r="BI28" s="189"/>
      <c r="BJ28" s="189"/>
      <c r="BK28" s="189"/>
      <c r="BL28" s="189"/>
      <c r="BM28" s="190"/>
    </row>
    <row r="29" spans="2:65">
      <c r="B29" s="198" t="s">
        <v>1</v>
      </c>
      <c r="C29" s="188">
        <f>T14B!AC102</f>
        <v>397</v>
      </c>
      <c r="D29" s="189">
        <f>T14B!AD102</f>
        <v>236</v>
      </c>
      <c r="E29" s="189">
        <f>T14B!AE102</f>
        <v>42</v>
      </c>
      <c r="F29" s="189">
        <f>T14B!AF102</f>
        <v>15</v>
      </c>
      <c r="G29" s="189">
        <f>T14B!AG102</f>
        <v>9</v>
      </c>
      <c r="H29" s="189">
        <f>T14B!AH102</f>
        <v>14</v>
      </c>
      <c r="I29" s="189">
        <f>T14B!AI102</f>
        <v>26</v>
      </c>
      <c r="J29" s="189">
        <f>T14B!AJ102</f>
        <v>15</v>
      </c>
      <c r="K29" s="189">
        <f>T14B!AK102</f>
        <v>12</v>
      </c>
      <c r="L29" s="189">
        <f>T14B!AL102</f>
        <v>16</v>
      </c>
      <c r="M29" s="190">
        <f>T14B!AM102</f>
        <v>12</v>
      </c>
      <c r="O29" s="198" t="s">
        <v>1</v>
      </c>
      <c r="P29" s="199">
        <f>C29-C86</f>
        <v>78</v>
      </c>
      <c r="Q29" s="200">
        <f t="shared" ref="Q29:Q32" si="130">D29-D86</f>
        <v>64</v>
      </c>
      <c r="R29" s="200">
        <f t="shared" ref="R29:R32" si="131">E29-E86</f>
        <v>10</v>
      </c>
      <c r="S29" s="200">
        <f t="shared" ref="S29:S32" si="132">F29-F86</f>
        <v>3</v>
      </c>
      <c r="T29" s="200">
        <f t="shared" ref="T29:T32" si="133">G29-G86</f>
        <v>4</v>
      </c>
      <c r="U29" s="200">
        <f t="shared" ref="U29:U32" si="134">H29-H86</f>
        <v>-8</v>
      </c>
      <c r="V29" s="200">
        <f t="shared" ref="V29:V32" si="135">I29-I86</f>
        <v>6</v>
      </c>
      <c r="W29" s="200">
        <f t="shared" ref="W29:W32" si="136">J29-J86</f>
        <v>-1</v>
      </c>
      <c r="X29" s="200">
        <f t="shared" ref="X29:X32" si="137">K29-K86</f>
        <v>4</v>
      </c>
      <c r="Y29" s="200">
        <f t="shared" ref="Y29:Y32" si="138">L29-L86</f>
        <v>-1</v>
      </c>
      <c r="Z29" s="201">
        <f t="shared" ref="Z29:Z32" si="139">M29-M86</f>
        <v>-3</v>
      </c>
      <c r="AB29" s="198" t="s">
        <v>1</v>
      </c>
      <c r="AC29" s="202">
        <f>P29/C86</f>
        <v>0.2445141065830721</v>
      </c>
      <c r="AD29" s="203">
        <f t="shared" ref="AD29:AD32" si="140">Q29/D86</f>
        <v>0.37209302325581395</v>
      </c>
      <c r="AE29" s="203">
        <f t="shared" ref="AE29:AE32" si="141">R29/E86</f>
        <v>0.3125</v>
      </c>
      <c r="AF29" s="203">
        <f t="shared" ref="AF29:AF32" si="142">S29/F86</f>
        <v>0.25</v>
      </c>
      <c r="AG29" s="203">
        <f t="shared" ref="AG29:AG32" si="143">T29/G86</f>
        <v>0.8</v>
      </c>
      <c r="AH29" s="203">
        <f t="shared" ref="AH29:AH32" si="144">U29/H86</f>
        <v>-0.36363636363636365</v>
      </c>
      <c r="AI29" s="203">
        <f t="shared" ref="AI29:AI32" si="145">V29/I86</f>
        <v>0.3</v>
      </c>
      <c r="AJ29" s="203">
        <f t="shared" ref="AJ29:AJ32" si="146">W29/J86</f>
        <v>-6.25E-2</v>
      </c>
      <c r="AK29" s="203">
        <f t="shared" ref="AK29:AK32" si="147">X29/K86</f>
        <v>0.5</v>
      </c>
      <c r="AL29" s="203">
        <f t="shared" ref="AL29:AL32" si="148">Y29/L86</f>
        <v>-5.8823529411764705E-2</v>
      </c>
      <c r="AM29" s="204">
        <f t="shared" ref="AM29:AM32" si="149">Z29/M86</f>
        <v>-0.2</v>
      </c>
      <c r="AO29" s="198" t="s">
        <v>1</v>
      </c>
      <c r="AP29" s="202">
        <f>C29/T14B!AC$158</f>
        <v>1.6887867959843459E-2</v>
      </c>
      <c r="AQ29" s="203">
        <f>D29/T14B!AD$158</f>
        <v>2.4709454507381427E-2</v>
      </c>
      <c r="AR29" s="203">
        <f>E29/T14B!AE$158</f>
        <v>1.3397129186602871E-2</v>
      </c>
      <c r="AS29" s="203">
        <f>F29/T14B!AF$158</f>
        <v>6.5847234416154523E-3</v>
      </c>
      <c r="AT29" s="203">
        <f>G29/T14B!AG$158</f>
        <v>1.0078387458006719E-2</v>
      </c>
      <c r="AU29" s="203">
        <f>H29/T14B!AH$158</f>
        <v>6.0189165950128975E-3</v>
      </c>
      <c r="AV29" s="203">
        <f>I29/T14B!AI$158</f>
        <v>2.2336769759450172E-2</v>
      </c>
      <c r="AW29" s="203">
        <f>J29/T14B!AJ$158</f>
        <v>1.9788918205804751E-2</v>
      </c>
      <c r="AX29" s="203">
        <f>K29/T14B!AK$158</f>
        <v>1.3392857142857142E-2</v>
      </c>
      <c r="AY29" s="203">
        <f>L29/T14B!AL$158</f>
        <v>1.1994002998500749E-2</v>
      </c>
      <c r="AZ29" s="204">
        <f>M29/T14B!AM$158</f>
        <v>1.0230179028132993E-2</v>
      </c>
      <c r="BB29" s="198" t="s">
        <v>1</v>
      </c>
      <c r="BC29" s="202">
        <f>C29/$C29</f>
        <v>1</v>
      </c>
      <c r="BD29" s="203">
        <f t="shared" ref="BD29:BD31" si="150">D29/$C29</f>
        <v>0.59445843828715361</v>
      </c>
      <c r="BE29" s="203">
        <f t="shared" ref="BE29:BE31" si="151">E29/$C29</f>
        <v>0.10579345088161209</v>
      </c>
      <c r="BF29" s="203">
        <f t="shared" ref="BF29:BF31" si="152">F29/$C29</f>
        <v>3.7783375314861464E-2</v>
      </c>
      <c r="BG29" s="203">
        <f t="shared" ref="BG29:BG31" si="153">G29/$C29</f>
        <v>2.2670025188916875E-2</v>
      </c>
      <c r="BH29" s="203">
        <f t="shared" ref="BH29:BH31" si="154">H29/$C29</f>
        <v>3.5264483627204031E-2</v>
      </c>
      <c r="BI29" s="203">
        <f t="shared" ref="BI29:BI31" si="155">I29/$C29</f>
        <v>6.5491183879093195E-2</v>
      </c>
      <c r="BJ29" s="203">
        <f t="shared" ref="BJ29:BJ31" si="156">J29/$C29</f>
        <v>3.7783375314861464E-2</v>
      </c>
      <c r="BK29" s="203">
        <f t="shared" ref="BK29:BK31" si="157">K29/$C29</f>
        <v>3.0226700251889168E-2</v>
      </c>
      <c r="BL29" s="203">
        <f t="shared" ref="BL29:BL31" si="158">L29/$C29</f>
        <v>4.0302267002518891E-2</v>
      </c>
      <c r="BM29" s="204">
        <f t="shared" ref="BM29:BM31" si="159">M29/$C29</f>
        <v>3.0226700251889168E-2</v>
      </c>
    </row>
    <row r="30" spans="2:65">
      <c r="B30" s="198" t="s">
        <v>0</v>
      </c>
      <c r="C30" s="188">
        <f>T14C!AC102</f>
        <v>54999</v>
      </c>
      <c r="D30" s="189">
        <f>T14C!AD102</f>
        <v>32345</v>
      </c>
      <c r="E30" s="189">
        <f>T14C!AE102</f>
        <v>5893</v>
      </c>
      <c r="F30" s="189">
        <f>T14C!AF102</f>
        <v>1945</v>
      </c>
      <c r="G30" s="189">
        <f>T14C!AG102</f>
        <v>1200</v>
      </c>
      <c r="H30" s="189">
        <f>T14C!AH102</f>
        <v>2069</v>
      </c>
      <c r="I30" s="189">
        <f>T14C!AI102</f>
        <v>3774</v>
      </c>
      <c r="J30" s="189">
        <f>T14C!AJ102</f>
        <v>2090</v>
      </c>
      <c r="K30" s="189">
        <f>T14C!AK102</f>
        <v>1790</v>
      </c>
      <c r="L30" s="189">
        <f>T14C!AL102</f>
        <v>2114</v>
      </c>
      <c r="M30" s="190">
        <f>T14C!AM102</f>
        <v>1779</v>
      </c>
      <c r="O30" s="198" t="s">
        <v>0</v>
      </c>
      <c r="P30" s="199">
        <f t="shared" ref="P30:P32" si="160">C30-C87</f>
        <v>11228</v>
      </c>
      <c r="Q30" s="200">
        <f t="shared" si="130"/>
        <v>8876</v>
      </c>
      <c r="R30" s="200">
        <f t="shared" si="131"/>
        <v>1285</v>
      </c>
      <c r="S30" s="200">
        <f t="shared" si="132"/>
        <v>278</v>
      </c>
      <c r="T30" s="200">
        <f t="shared" si="133"/>
        <v>539</v>
      </c>
      <c r="U30" s="200">
        <f t="shared" si="134"/>
        <v>-854</v>
      </c>
      <c r="V30" s="200">
        <f t="shared" si="135"/>
        <v>919</v>
      </c>
      <c r="W30" s="200">
        <f t="shared" si="136"/>
        <v>-306</v>
      </c>
      <c r="X30" s="200">
        <f t="shared" si="137"/>
        <v>812</v>
      </c>
      <c r="Y30" s="200">
        <f t="shared" si="138"/>
        <v>-70</v>
      </c>
      <c r="Z30" s="201">
        <f t="shared" si="139"/>
        <v>-251</v>
      </c>
      <c r="AB30" s="198" t="s">
        <v>0</v>
      </c>
      <c r="AC30" s="202">
        <f t="shared" ref="AC30:AC32" si="161">P30/C87</f>
        <v>0.25651687190148731</v>
      </c>
      <c r="AD30" s="203">
        <f t="shared" si="140"/>
        <v>0.37820103114747111</v>
      </c>
      <c r="AE30" s="203">
        <f t="shared" si="141"/>
        <v>0.27886284722222221</v>
      </c>
      <c r="AF30" s="203">
        <f t="shared" si="142"/>
        <v>0.16676664667066587</v>
      </c>
      <c r="AG30" s="203">
        <f t="shared" si="143"/>
        <v>0.81543116490166412</v>
      </c>
      <c r="AH30" s="203">
        <f t="shared" si="144"/>
        <v>-0.29216558330482378</v>
      </c>
      <c r="AI30" s="203">
        <f t="shared" si="145"/>
        <v>0.32189141856392295</v>
      </c>
      <c r="AJ30" s="203">
        <f t="shared" si="146"/>
        <v>-0.12771285475792987</v>
      </c>
      <c r="AK30" s="203">
        <f t="shared" si="147"/>
        <v>0.8302658486707567</v>
      </c>
      <c r="AL30" s="203">
        <f t="shared" si="148"/>
        <v>-3.2051282051282048E-2</v>
      </c>
      <c r="AM30" s="204">
        <f t="shared" si="149"/>
        <v>-0.12364532019704433</v>
      </c>
      <c r="AO30" s="198" t="s">
        <v>0</v>
      </c>
      <c r="AP30" s="202">
        <f>T14A!C30/T14C!AC$158</f>
        <v>0.10985343288232685</v>
      </c>
      <c r="AQ30" s="203">
        <f>T14A!D30/T14C!AD$158</f>
        <v>0.11817338185219285</v>
      </c>
      <c r="AR30" s="203">
        <f>T14A!E30/T14C!AE$158</f>
        <v>8.9559270516717332E-2</v>
      </c>
      <c r="AS30" s="203">
        <f>T14A!F30/T14C!AF$158</f>
        <v>6.6350549225625985E-2</v>
      </c>
      <c r="AT30" s="203">
        <f>T14A!G30/T14C!AG$158</f>
        <v>0.1256544502617801</v>
      </c>
      <c r="AU30" s="203">
        <f>T14A!H30/T14C!AH$158</f>
        <v>8.0346394314783895E-2</v>
      </c>
      <c r="AV30" s="203">
        <f>T14A!I30/T14C!AI$158</f>
        <v>0.10799828301616826</v>
      </c>
      <c r="AW30" s="203">
        <f>T14A!J30/T14C!AJ$158</f>
        <v>0.13670852956567242</v>
      </c>
      <c r="AX30" s="203">
        <f>T14A!K30/T14C!AK$158</f>
        <v>0.1670087702929651</v>
      </c>
      <c r="AY30" s="203">
        <f>T14A!L30/T14C!AL$158</f>
        <v>0.12991642084562438</v>
      </c>
      <c r="AZ30" s="204">
        <f>T14A!M30/T14C!AM$158</f>
        <v>9.2118889809444909E-2</v>
      </c>
      <c r="BB30" s="198" t="s">
        <v>0</v>
      </c>
      <c r="BC30" s="202">
        <f t="shared" ref="BC30:BC31" si="162">C30/$C30</f>
        <v>1</v>
      </c>
      <c r="BD30" s="203">
        <f t="shared" si="150"/>
        <v>0.58810160184730631</v>
      </c>
      <c r="BE30" s="203">
        <f t="shared" si="151"/>
        <v>0.10714740268004873</v>
      </c>
      <c r="BF30" s="203">
        <f t="shared" si="152"/>
        <v>3.5364279350533649E-2</v>
      </c>
      <c r="BG30" s="203">
        <f t="shared" si="153"/>
        <v>2.1818578519609447E-2</v>
      </c>
      <c r="BH30" s="203">
        <f t="shared" si="154"/>
        <v>3.7618865797559957E-2</v>
      </c>
      <c r="BI30" s="203">
        <f t="shared" si="155"/>
        <v>6.8619429444171709E-2</v>
      </c>
      <c r="BJ30" s="203">
        <f t="shared" si="156"/>
        <v>3.8000690921653119E-2</v>
      </c>
      <c r="BK30" s="203">
        <f t="shared" si="157"/>
        <v>3.2546046291750758E-2</v>
      </c>
      <c r="BL30" s="203">
        <f t="shared" si="158"/>
        <v>3.8437062492045308E-2</v>
      </c>
      <c r="BM30" s="204">
        <f t="shared" si="159"/>
        <v>3.2346042655321004E-2</v>
      </c>
    </row>
    <row r="31" spans="2:65">
      <c r="B31" s="198" t="s">
        <v>238</v>
      </c>
      <c r="C31" s="188">
        <f>T14D!AC102</f>
        <v>1829995.9303129727</v>
      </c>
      <c r="D31" s="189">
        <f>T14D!AD102</f>
        <v>619328.19967834</v>
      </c>
      <c r="E31" s="189">
        <f>T14D!AE102</f>
        <v>443072.36865037645</v>
      </c>
      <c r="F31" s="189">
        <f>T14D!AF102</f>
        <v>83193.469314077593</v>
      </c>
      <c r="G31" s="189">
        <f>T14D!AG102</f>
        <v>36957.389648136719</v>
      </c>
      <c r="H31" s="189">
        <f>T14D!AH102</f>
        <v>80122.278736275053</v>
      </c>
      <c r="I31" s="189">
        <f>T14D!AI102</f>
        <v>148265.12855796303</v>
      </c>
      <c r="J31" s="189">
        <f>T14D!AJ102</f>
        <v>132796.32342557132</v>
      </c>
      <c r="K31" s="189">
        <f>T14D!AK102</f>
        <v>97426.310484724905</v>
      </c>
      <c r="L31" s="189">
        <f>T14D!AL102</f>
        <v>120454.04290806575</v>
      </c>
      <c r="M31" s="190">
        <f>T14D!AM102</f>
        <v>68380.418909441461</v>
      </c>
      <c r="O31" s="198" t="s">
        <v>238</v>
      </c>
      <c r="P31" s="199">
        <f t="shared" si="160"/>
        <v>218084.87411687896</v>
      </c>
      <c r="Q31" s="200">
        <f t="shared" si="130"/>
        <v>-22964.80883198767</v>
      </c>
      <c r="R31" s="200">
        <f t="shared" si="131"/>
        <v>268533.13633047085</v>
      </c>
      <c r="S31" s="200">
        <f t="shared" si="132"/>
        <v>40667.400768089654</v>
      </c>
      <c r="T31" s="200">
        <f t="shared" si="133"/>
        <v>13272.252586026225</v>
      </c>
      <c r="U31" s="200">
        <f t="shared" si="134"/>
        <v>-76807.446907918798</v>
      </c>
      <c r="V31" s="200">
        <f t="shared" si="135"/>
        <v>-20161.925955519022</v>
      </c>
      <c r="W31" s="200">
        <f t="shared" si="136"/>
        <v>12284.140857586492</v>
      </c>
      <c r="X31" s="200">
        <f t="shared" si="137"/>
        <v>36215.827750454366</v>
      </c>
      <c r="Y31" s="200">
        <f t="shared" si="138"/>
        <v>17081.381481330027</v>
      </c>
      <c r="Z31" s="201">
        <f t="shared" si="139"/>
        <v>-50035.083961653727</v>
      </c>
      <c r="AB31" s="198" t="s">
        <v>238</v>
      </c>
      <c r="AC31" s="202">
        <f t="shared" si="161"/>
        <v>0.13529584853864807</v>
      </c>
      <c r="AD31" s="203">
        <f t="shared" si="140"/>
        <v>-3.5754411970402772E-2</v>
      </c>
      <c r="AE31" s="203">
        <f t="shared" si="141"/>
        <v>1.5385259391899226</v>
      </c>
      <c r="AF31" s="203">
        <f t="shared" si="142"/>
        <v>0.95629344913724368</v>
      </c>
      <c r="AG31" s="203">
        <f t="shared" si="143"/>
        <v>0.56036207648796199</v>
      </c>
      <c r="AH31" s="203">
        <f t="shared" si="144"/>
        <v>-0.48943848332510326</v>
      </c>
      <c r="AI31" s="203">
        <f t="shared" si="145"/>
        <v>-0.11970716945539842</v>
      </c>
      <c r="AJ31" s="203">
        <f t="shared" si="146"/>
        <v>0.10193277223783255</v>
      </c>
      <c r="AK31" s="203">
        <f t="shared" si="147"/>
        <v>0.59166054787831035</v>
      </c>
      <c r="AL31" s="203">
        <f t="shared" si="148"/>
        <v>0.16524080202226654</v>
      </c>
      <c r="AM31" s="204">
        <f t="shared" si="149"/>
        <v>-0.42253828889381945</v>
      </c>
      <c r="AO31" s="198" t="s">
        <v>238</v>
      </c>
      <c r="AP31" s="202">
        <f>C31/T14D!AC$158</f>
        <v>0.10770287524958246</v>
      </c>
      <c r="AQ31" s="203">
        <f>D31/T14D!AD$158</f>
        <v>9.6642078720392724E-2</v>
      </c>
      <c r="AR31" s="203">
        <f>E31/T14D!AE$158</f>
        <v>0.18510576327080883</v>
      </c>
      <c r="AS31" s="203">
        <f>F31/T14D!AF$158</f>
        <v>9.9268379781698904E-2</v>
      </c>
      <c r="AT31" s="203">
        <f>G31/T14D!AG$158</f>
        <v>8.280399130069864E-2</v>
      </c>
      <c r="AU31" s="203">
        <f>H31/T14D!AH$158</f>
        <v>3.6888298681766449E-2</v>
      </c>
      <c r="AV31" s="203">
        <f>I31/T14D!AI$158</f>
        <v>0.11257470483736859</v>
      </c>
      <c r="AW31" s="203">
        <f>J31/T14D!AJ$158</f>
        <v>0.1468526196637685</v>
      </c>
      <c r="AX31" s="203">
        <f>K31/T14D!AK$158</f>
        <v>0.15902273434140718</v>
      </c>
      <c r="AY31" s="203">
        <f>L31/T14D!AL$158</f>
        <v>0.11531471820812252</v>
      </c>
      <c r="AZ31" s="204">
        <f>M31/T14D!AM$158</f>
        <v>8.0061178072295472E-2</v>
      </c>
      <c r="BB31" s="198" t="s">
        <v>238</v>
      </c>
      <c r="BC31" s="202">
        <f t="shared" si="162"/>
        <v>1</v>
      </c>
      <c r="BD31" s="203">
        <f t="shared" si="150"/>
        <v>0.33843146283523162</v>
      </c>
      <c r="BE31" s="203">
        <f t="shared" si="151"/>
        <v>0.24211658687929463</v>
      </c>
      <c r="BF31" s="203">
        <f t="shared" si="152"/>
        <v>4.5461013292991057E-2</v>
      </c>
      <c r="BG31" s="203">
        <f t="shared" si="153"/>
        <v>2.0195339801556897E-2</v>
      </c>
      <c r="BH31" s="203">
        <f t="shared" si="154"/>
        <v>4.3782763343398388E-2</v>
      </c>
      <c r="BI31" s="203">
        <f t="shared" si="155"/>
        <v>8.1019376110091232E-2</v>
      </c>
      <c r="BJ31" s="203">
        <f t="shared" si="156"/>
        <v>7.2566458332429182E-2</v>
      </c>
      <c r="BK31" s="203">
        <f t="shared" si="157"/>
        <v>5.3238539425638338E-2</v>
      </c>
      <c r="BL31" s="203">
        <f t="shared" si="158"/>
        <v>6.5822027750337811E-2</v>
      </c>
      <c r="BM31" s="204">
        <f t="shared" si="159"/>
        <v>3.7366432229030577E-2</v>
      </c>
    </row>
    <row r="32" spans="2:65">
      <c r="B32" s="198" t="s">
        <v>239</v>
      </c>
      <c r="C32" s="169">
        <f>T14E!AC102</f>
        <v>33.273258246749442</v>
      </c>
      <c r="D32" s="170">
        <f>T14E!AD102</f>
        <v>19.147571484876796</v>
      </c>
      <c r="E32" s="170">
        <f>T14E!AE102</f>
        <v>75.186215620291264</v>
      </c>
      <c r="F32" s="170">
        <f>T14E!AF102</f>
        <v>42.772991935258403</v>
      </c>
      <c r="G32" s="170">
        <f>T14E!AG102</f>
        <v>30.797824706780599</v>
      </c>
      <c r="H32" s="170">
        <f>T14E!AH102</f>
        <v>38.725122637155657</v>
      </c>
      <c r="I32" s="170">
        <f>T14E!AI102</f>
        <v>39.285937614722584</v>
      </c>
      <c r="J32" s="170">
        <f>T14E!AJ102</f>
        <v>63.538910729938429</v>
      </c>
      <c r="K32" s="170">
        <f>T14E!AK102</f>
        <v>54.428106416047434</v>
      </c>
      <c r="L32" s="170">
        <f>T14E!AL102</f>
        <v>56.979206673635645</v>
      </c>
      <c r="M32" s="171">
        <f>T14E!AM102</f>
        <v>38.437559814188567</v>
      </c>
      <c r="O32" s="198" t="s">
        <v>239</v>
      </c>
      <c r="P32" s="205">
        <f t="shared" si="160"/>
        <v>-3.5527465554276532</v>
      </c>
      <c r="Q32" s="206">
        <f t="shared" si="130"/>
        <v>-8.2201479965807707</v>
      </c>
      <c r="R32" s="206">
        <f t="shared" si="131"/>
        <v>37.308778050867303</v>
      </c>
      <c r="S32" s="206">
        <f t="shared" si="132"/>
        <v>17.262452915469598</v>
      </c>
      <c r="T32" s="206">
        <f t="shared" si="133"/>
        <v>-5.0344552661550956</v>
      </c>
      <c r="U32" s="206">
        <f t="shared" si="134"/>
        <v>-14.96277529106667</v>
      </c>
      <c r="V32" s="206">
        <f t="shared" si="135"/>
        <v>-19.707776750770257</v>
      </c>
      <c r="W32" s="206">
        <f t="shared" si="136"/>
        <v>13.241672596388838</v>
      </c>
      <c r="X32" s="206">
        <f t="shared" si="137"/>
        <v>-8.1592992427158961</v>
      </c>
      <c r="Y32" s="206">
        <f t="shared" si="138"/>
        <v>9.647401991064342</v>
      </c>
      <c r="Z32" s="207">
        <f t="shared" si="139"/>
        <v>-19.895200220833694</v>
      </c>
      <c r="AB32" s="198" t="s">
        <v>239</v>
      </c>
      <c r="AC32" s="202">
        <f t="shared" si="161"/>
        <v>-9.6473852499406085E-2</v>
      </c>
      <c r="AD32" s="203">
        <f t="shared" si="140"/>
        <v>-0.30035926092234916</v>
      </c>
      <c r="AE32" s="203">
        <f t="shared" si="141"/>
        <v>0.98498685351894821</v>
      </c>
      <c r="AF32" s="203">
        <f t="shared" si="142"/>
        <v>0.67667926977469683</v>
      </c>
      <c r="AG32" s="203">
        <f t="shared" si="143"/>
        <v>-0.14050055620121427</v>
      </c>
      <c r="AH32" s="203">
        <f t="shared" si="144"/>
        <v>-0.27869922027997912</v>
      </c>
      <c r="AI32" s="203">
        <f t="shared" si="145"/>
        <v>-0.3340657045032227</v>
      </c>
      <c r="AJ32" s="203">
        <f t="shared" si="146"/>
        <v>0.26326838386691243</v>
      </c>
      <c r="AK32" s="203">
        <f t="shared" si="147"/>
        <v>-0.13036647160615214</v>
      </c>
      <c r="AL32" s="203">
        <f t="shared" si="148"/>
        <v>0.20382493453956013</v>
      </c>
      <c r="AM32" s="204">
        <f t="shared" si="149"/>
        <v>-0.34106392718069339</v>
      </c>
      <c r="AO32" s="198"/>
      <c r="AP32" s="202"/>
      <c r="AQ32" s="203"/>
      <c r="AR32" s="203"/>
      <c r="AS32" s="203"/>
      <c r="AT32" s="203"/>
      <c r="AU32" s="203"/>
      <c r="AV32" s="203"/>
      <c r="AW32" s="203"/>
      <c r="AX32" s="203"/>
      <c r="AY32" s="203"/>
      <c r="AZ32" s="204"/>
      <c r="BB32" s="198"/>
      <c r="BC32" s="202"/>
      <c r="BD32" s="203"/>
      <c r="BE32" s="203"/>
      <c r="BF32" s="203"/>
      <c r="BG32" s="203"/>
      <c r="BH32" s="203"/>
      <c r="BI32" s="203"/>
      <c r="BJ32" s="203"/>
      <c r="BK32" s="203"/>
      <c r="BL32" s="203"/>
      <c r="BM32" s="204"/>
    </row>
    <row r="33" spans="2:65">
      <c r="B33" s="172"/>
      <c r="C33" s="188"/>
      <c r="D33" s="189"/>
      <c r="E33" s="189"/>
      <c r="F33" s="189"/>
      <c r="G33" s="189"/>
      <c r="H33" s="189"/>
      <c r="I33" s="189"/>
      <c r="J33" s="189"/>
      <c r="K33" s="189"/>
      <c r="L33" s="189"/>
      <c r="M33" s="190"/>
      <c r="O33" s="172"/>
      <c r="P33" s="199"/>
      <c r="Q33" s="200"/>
      <c r="R33" s="200"/>
      <c r="S33" s="200"/>
      <c r="T33" s="200"/>
      <c r="U33" s="200"/>
      <c r="V33" s="200"/>
      <c r="W33" s="200"/>
      <c r="X33" s="200"/>
      <c r="Y33" s="200"/>
      <c r="Z33" s="201"/>
      <c r="AB33" s="172"/>
      <c r="AC33" s="188"/>
      <c r="AD33" s="189"/>
      <c r="AE33" s="189"/>
      <c r="AF33" s="189"/>
      <c r="AG33" s="189"/>
      <c r="AH33" s="189"/>
      <c r="AI33" s="189"/>
      <c r="AJ33" s="189"/>
      <c r="AK33" s="189"/>
      <c r="AL33" s="189"/>
      <c r="AM33" s="190"/>
      <c r="AO33" s="172"/>
      <c r="AP33" s="188"/>
      <c r="AQ33" s="189"/>
      <c r="AR33" s="189"/>
      <c r="AS33" s="189"/>
      <c r="AT33" s="189"/>
      <c r="AU33" s="189"/>
      <c r="AV33" s="189"/>
      <c r="AW33" s="189"/>
      <c r="AX33" s="189"/>
      <c r="AY33" s="189"/>
      <c r="AZ33" s="190"/>
      <c r="BB33" s="172"/>
      <c r="BC33" s="188"/>
      <c r="BD33" s="189"/>
      <c r="BE33" s="189"/>
      <c r="BF33" s="189"/>
      <c r="BG33" s="189"/>
      <c r="BH33" s="189"/>
      <c r="BI33" s="189"/>
      <c r="BJ33" s="189"/>
      <c r="BK33" s="189"/>
      <c r="BL33" s="189"/>
      <c r="BM33" s="190"/>
    </row>
    <row r="34" spans="2:65">
      <c r="B34" s="208" t="s">
        <v>314</v>
      </c>
      <c r="C34" s="209"/>
      <c r="D34" s="210"/>
      <c r="E34" s="210"/>
      <c r="F34" s="210"/>
      <c r="G34" s="210"/>
      <c r="H34" s="210"/>
      <c r="I34" s="210"/>
      <c r="J34" s="210"/>
      <c r="K34" s="210"/>
      <c r="L34" s="210"/>
      <c r="M34" s="211"/>
      <c r="O34" s="208" t="s">
        <v>314</v>
      </c>
      <c r="P34" s="212"/>
      <c r="Q34" s="213"/>
      <c r="R34" s="213"/>
      <c r="S34" s="213"/>
      <c r="T34" s="213"/>
      <c r="U34" s="213"/>
      <c r="V34" s="213"/>
      <c r="W34" s="213"/>
      <c r="X34" s="213"/>
      <c r="Y34" s="213"/>
      <c r="Z34" s="214"/>
      <c r="AB34" s="208" t="s">
        <v>314</v>
      </c>
      <c r="AC34" s="209"/>
      <c r="AD34" s="210"/>
      <c r="AE34" s="210"/>
      <c r="AF34" s="210"/>
      <c r="AG34" s="210"/>
      <c r="AH34" s="210"/>
      <c r="AI34" s="210"/>
      <c r="AJ34" s="210"/>
      <c r="AK34" s="210"/>
      <c r="AL34" s="210"/>
      <c r="AM34" s="211"/>
      <c r="AO34" s="208" t="s">
        <v>314</v>
      </c>
      <c r="AP34" s="209"/>
      <c r="AQ34" s="210"/>
      <c r="AR34" s="210"/>
      <c r="AS34" s="210"/>
      <c r="AT34" s="210"/>
      <c r="AU34" s="210"/>
      <c r="AV34" s="210"/>
      <c r="AW34" s="210"/>
      <c r="AX34" s="210"/>
      <c r="AY34" s="210"/>
      <c r="AZ34" s="211"/>
      <c r="BB34" s="208" t="s">
        <v>314</v>
      </c>
      <c r="BC34" s="209"/>
      <c r="BD34" s="210"/>
      <c r="BE34" s="210"/>
      <c r="BF34" s="210"/>
      <c r="BG34" s="210"/>
      <c r="BH34" s="210"/>
      <c r="BI34" s="210"/>
      <c r="BJ34" s="210"/>
      <c r="BK34" s="210"/>
      <c r="BL34" s="210"/>
      <c r="BM34" s="211"/>
    </row>
    <row r="35" spans="2:65">
      <c r="B35" s="215" t="s">
        <v>1</v>
      </c>
      <c r="C35" s="216">
        <f>C23+C29</f>
        <v>3457</v>
      </c>
      <c r="D35" s="217">
        <f t="shared" ref="D35:M35" si="163">D23+D29</f>
        <v>1889</v>
      </c>
      <c r="E35" s="217">
        <f t="shared" si="163"/>
        <v>284</v>
      </c>
      <c r="F35" s="217">
        <f t="shared" si="163"/>
        <v>307</v>
      </c>
      <c r="G35" s="217">
        <f t="shared" si="163"/>
        <v>93</v>
      </c>
      <c r="H35" s="217">
        <f t="shared" si="163"/>
        <v>276</v>
      </c>
      <c r="I35" s="217">
        <f t="shared" si="163"/>
        <v>159</v>
      </c>
      <c r="J35" s="217">
        <f t="shared" si="163"/>
        <v>67</v>
      </c>
      <c r="K35" s="217">
        <f t="shared" si="163"/>
        <v>100</v>
      </c>
      <c r="L35" s="217">
        <f t="shared" si="163"/>
        <v>123</v>
      </c>
      <c r="M35" s="218">
        <f t="shared" si="163"/>
        <v>159</v>
      </c>
      <c r="O35" s="215" t="s">
        <v>1</v>
      </c>
      <c r="P35" s="219">
        <f>C35-C92</f>
        <v>543</v>
      </c>
      <c r="Q35" s="220">
        <f t="shared" ref="Q35:Q38" si="164">D35-D92</f>
        <v>405</v>
      </c>
      <c r="R35" s="220">
        <f t="shared" ref="R35:R38" si="165">E35-E92</f>
        <v>-8</v>
      </c>
      <c r="S35" s="220">
        <f t="shared" ref="S35:S38" si="166">F35-F92</f>
        <v>125</v>
      </c>
      <c r="T35" s="220">
        <f t="shared" ref="T35:T38" si="167">G35-G92</f>
        <v>16</v>
      </c>
      <c r="U35" s="220">
        <f t="shared" ref="U35:U38" si="168">H35-H92</f>
        <v>-18</v>
      </c>
      <c r="V35" s="220">
        <f t="shared" ref="V35:V38" si="169">I35-I92</f>
        <v>7</v>
      </c>
      <c r="W35" s="220">
        <f t="shared" ref="W35:W38" si="170">J35-J92</f>
        <v>-13</v>
      </c>
      <c r="X35" s="220">
        <f t="shared" ref="X35:X38" si="171">K35-K92</f>
        <v>6</v>
      </c>
      <c r="Y35" s="220">
        <f t="shared" ref="Y35:Y38" si="172">L35-L92</f>
        <v>-19</v>
      </c>
      <c r="Z35" s="221">
        <f t="shared" ref="Z35:Z38" si="173">M35-M92</f>
        <v>42</v>
      </c>
      <c r="AB35" s="215" t="s">
        <v>1</v>
      </c>
      <c r="AC35" s="222">
        <f>P35/C92</f>
        <v>0.18634179821551133</v>
      </c>
      <c r="AD35" s="223">
        <f t="shared" ref="AD35:AD38" si="174">Q35/D92</f>
        <v>0.27291105121293802</v>
      </c>
      <c r="AE35" s="223">
        <f t="shared" ref="AE35:AE38" si="175">R35/E92</f>
        <v>-2.7397260273972601E-2</v>
      </c>
      <c r="AF35" s="223">
        <f t="shared" ref="AF35:AF38" si="176">S35/F92</f>
        <v>0.68681318681318682</v>
      </c>
      <c r="AG35" s="223">
        <f t="shared" ref="AG35:AG38" si="177">T35/G92</f>
        <v>0.20779220779220781</v>
      </c>
      <c r="AH35" s="223">
        <f t="shared" ref="AH35:AH38" si="178">U35/H92</f>
        <v>-6.1224489795918366E-2</v>
      </c>
      <c r="AI35" s="223">
        <f t="shared" ref="AI35:AI38" si="179">V35/I92</f>
        <v>4.6052631578947366E-2</v>
      </c>
      <c r="AJ35" s="223">
        <f t="shared" ref="AJ35:AJ38" si="180">W35/J92</f>
        <v>-0.16250000000000001</v>
      </c>
      <c r="AK35" s="223">
        <f t="shared" ref="AK35:AK38" si="181">X35/K92</f>
        <v>6.3829787234042548E-2</v>
      </c>
      <c r="AL35" s="223">
        <f t="shared" ref="AL35:AL38" si="182">Y35/L92</f>
        <v>-0.13380281690140844</v>
      </c>
      <c r="AM35" s="224">
        <f t="shared" ref="AM35:AM38" si="183">Z35/M92</f>
        <v>0.35897435897435898</v>
      </c>
      <c r="AO35" s="215" t="s">
        <v>1</v>
      </c>
      <c r="AP35" s="222">
        <f>C35/T14B!AC$158</f>
        <v>0.14705632125233964</v>
      </c>
      <c r="AQ35" s="223">
        <f>D35/T14B!AD$158</f>
        <v>0.19778033713747251</v>
      </c>
      <c r="AR35" s="223">
        <f>E35/T14B!AE$158</f>
        <v>9.0590111642743221E-2</v>
      </c>
      <c r="AS35" s="223">
        <f>F35/T14B!AF$158</f>
        <v>0.13476733977172958</v>
      </c>
      <c r="AT35" s="223">
        <f>G35/T14B!AG$158</f>
        <v>0.10414333706606943</v>
      </c>
      <c r="AU35" s="223">
        <f>H35/T14B!AH$158</f>
        <v>0.11865864144453998</v>
      </c>
      <c r="AV35" s="223">
        <f>I35/T14B!AI$158</f>
        <v>0.13659793814432988</v>
      </c>
      <c r="AW35" s="223">
        <f>J35/T14B!AJ$158</f>
        <v>8.8390501319261211E-2</v>
      </c>
      <c r="AX35" s="223">
        <f>K35/T14B!AK$158</f>
        <v>0.11160714285714286</v>
      </c>
      <c r="AY35" s="223">
        <f>L35/T14B!AL$158</f>
        <v>9.2203898050974509E-2</v>
      </c>
      <c r="AZ35" s="224">
        <f>M35/T14B!AM$158</f>
        <v>0.13554987212276215</v>
      </c>
      <c r="BB35" s="215" t="s">
        <v>1</v>
      </c>
      <c r="BC35" s="222">
        <f>C35/$C35</f>
        <v>1</v>
      </c>
      <c r="BD35" s="223">
        <f t="shared" ref="BD35:BD37" si="184">D35/$C35</f>
        <v>0.54642753832803004</v>
      </c>
      <c r="BE35" s="223">
        <f t="shared" ref="BE35:BE37" si="185">E35/$C35</f>
        <v>8.2152155047729242E-2</v>
      </c>
      <c r="BF35" s="223">
        <f t="shared" ref="BF35:BF37" si="186">F35/$C35</f>
        <v>8.8805322533989012E-2</v>
      </c>
      <c r="BG35" s="223">
        <f t="shared" ref="BG35:BG37" si="187">G35/$C35</f>
        <v>2.6901938096615563E-2</v>
      </c>
      <c r="BH35" s="223">
        <f t="shared" ref="BH35:BH37" si="188">H35/$C35</f>
        <v>7.9838009835117157E-2</v>
      </c>
      <c r="BI35" s="223">
        <f t="shared" ref="BI35:BI37" si="189">I35/$C35</f>
        <v>4.5993636100665314E-2</v>
      </c>
      <c r="BJ35" s="223">
        <f t="shared" ref="BJ35:BJ37" si="190">J35/$C35</f>
        <v>1.9380966155626265E-2</v>
      </c>
      <c r="BK35" s="223">
        <f t="shared" ref="BK35:BK37" si="191">K35/$C35</f>
        <v>2.8926815157651144E-2</v>
      </c>
      <c r="BL35" s="223">
        <f t="shared" ref="BL35:BL37" si="192">L35/$C35</f>
        <v>3.5579982643910907E-2</v>
      </c>
      <c r="BM35" s="224">
        <f t="shared" ref="BM35:BM37" si="193">M35/$C35</f>
        <v>4.5993636100665314E-2</v>
      </c>
    </row>
    <row r="36" spans="2:65">
      <c r="B36" s="215" t="s">
        <v>0</v>
      </c>
      <c r="C36" s="216">
        <f t="shared" ref="C36:M36" si="194">C24+C30</f>
        <v>173527</v>
      </c>
      <c r="D36" s="217">
        <f t="shared" si="194"/>
        <v>96937</v>
      </c>
      <c r="E36" s="217">
        <f t="shared" si="194"/>
        <v>15479</v>
      </c>
      <c r="F36" s="217">
        <f t="shared" si="194"/>
        <v>12451</v>
      </c>
      <c r="G36" s="217">
        <f t="shared" si="194"/>
        <v>4550</v>
      </c>
      <c r="H36" s="217">
        <f t="shared" si="194"/>
        <v>11842</v>
      </c>
      <c r="I36" s="217">
        <f t="shared" si="194"/>
        <v>9063</v>
      </c>
      <c r="J36" s="217">
        <f t="shared" si="194"/>
        <v>4160</v>
      </c>
      <c r="K36" s="217">
        <f t="shared" si="194"/>
        <v>5209</v>
      </c>
      <c r="L36" s="217">
        <f t="shared" si="194"/>
        <v>6433</v>
      </c>
      <c r="M36" s="218">
        <f t="shared" si="194"/>
        <v>7403</v>
      </c>
      <c r="O36" s="215" t="s">
        <v>0</v>
      </c>
      <c r="P36" s="219">
        <f t="shared" ref="P36:P38" si="195">C36-C93</f>
        <v>26135</v>
      </c>
      <c r="Q36" s="220">
        <f t="shared" si="164"/>
        <v>20924</v>
      </c>
      <c r="R36" s="220">
        <f t="shared" si="165"/>
        <v>624</v>
      </c>
      <c r="S36" s="220">
        <f t="shared" si="166"/>
        <v>4737</v>
      </c>
      <c r="T36" s="220">
        <f t="shared" si="167"/>
        <v>697</v>
      </c>
      <c r="U36" s="220">
        <f t="shared" si="168"/>
        <v>-2231</v>
      </c>
      <c r="V36" s="220">
        <f t="shared" si="169"/>
        <v>744</v>
      </c>
      <c r="W36" s="220">
        <f t="shared" si="170"/>
        <v>-918</v>
      </c>
      <c r="X36" s="220">
        <f t="shared" si="171"/>
        <v>1082</v>
      </c>
      <c r="Y36" s="220">
        <f t="shared" si="172"/>
        <v>-831</v>
      </c>
      <c r="Z36" s="221">
        <f t="shared" si="173"/>
        <v>1307</v>
      </c>
      <c r="AB36" s="215" t="s">
        <v>0</v>
      </c>
      <c r="AC36" s="222">
        <f t="shared" ref="AC36:AC38" si="196">P36/C93</f>
        <v>0.17731627225358229</v>
      </c>
      <c r="AD36" s="223">
        <f t="shared" si="174"/>
        <v>0.27526870403746728</v>
      </c>
      <c r="AE36" s="223">
        <f t="shared" si="175"/>
        <v>4.200605856613935E-2</v>
      </c>
      <c r="AF36" s="223">
        <f t="shared" si="176"/>
        <v>0.61407829919626655</v>
      </c>
      <c r="AG36" s="223">
        <f t="shared" si="177"/>
        <v>0.18089800155722813</v>
      </c>
      <c r="AH36" s="223">
        <f t="shared" si="178"/>
        <v>-0.15853051943437788</v>
      </c>
      <c r="AI36" s="223">
        <f t="shared" si="179"/>
        <v>8.9433826181031378E-2</v>
      </c>
      <c r="AJ36" s="223">
        <f t="shared" si="180"/>
        <v>-0.18077983458054353</v>
      </c>
      <c r="AK36" s="223">
        <f t="shared" si="181"/>
        <v>0.26217591470802037</v>
      </c>
      <c r="AL36" s="223">
        <f t="shared" si="182"/>
        <v>-0.11439977973568281</v>
      </c>
      <c r="AM36" s="224">
        <f t="shared" si="183"/>
        <v>0.2144028871391076</v>
      </c>
      <c r="AO36" s="215" t="s">
        <v>0</v>
      </c>
      <c r="AP36" s="222">
        <f>T14A!C36/T14C!AC$158</f>
        <v>0.34659787719361318</v>
      </c>
      <c r="AQ36" s="223">
        <f>T14A!D36/T14C!AD$158</f>
        <v>0.35416209975594432</v>
      </c>
      <c r="AR36" s="223">
        <f>T14A!E36/T14C!AE$158</f>
        <v>0.23524316109422491</v>
      </c>
      <c r="AS36" s="223">
        <f>T14A!F36/T14C!AF$158</f>
        <v>0.42474585522276048</v>
      </c>
      <c r="AT36" s="223">
        <f>T14A!G36/T14C!AG$158</f>
        <v>0.47643979057591623</v>
      </c>
      <c r="AU36" s="223">
        <f>T14A!H36/T14C!AH$158</f>
        <v>0.45986563628596949</v>
      </c>
      <c r="AV36" s="223">
        <f>T14A!I36/T14C!AI$158</f>
        <v>0.25935040778366003</v>
      </c>
      <c r="AW36" s="223">
        <f>T14A!J36/T14C!AJ$158</f>
        <v>0.27210884353741499</v>
      </c>
      <c r="AX36" s="223">
        <f>T14A!K36/T14C!AK$158</f>
        <v>0.48600485165142748</v>
      </c>
      <c r="AY36" s="223">
        <f>T14A!L36/T14C!AL$158</f>
        <v>0.39534169124877089</v>
      </c>
      <c r="AZ36" s="224">
        <f>T14A!M36/T14C!AM$158</f>
        <v>0.38333678541839272</v>
      </c>
      <c r="BB36" s="215" t="s">
        <v>0</v>
      </c>
      <c r="BC36" s="222">
        <f t="shared" ref="BC36:BC37" si="197">C36/$C36</f>
        <v>1</v>
      </c>
      <c r="BD36" s="223">
        <f t="shared" si="184"/>
        <v>0.55862776397909264</v>
      </c>
      <c r="BE36" s="223">
        <f t="shared" si="185"/>
        <v>8.9202256709330532E-2</v>
      </c>
      <c r="BF36" s="223">
        <f t="shared" si="186"/>
        <v>7.1752522662179366E-2</v>
      </c>
      <c r="BG36" s="223">
        <f t="shared" si="187"/>
        <v>2.6220703406386325E-2</v>
      </c>
      <c r="BH36" s="223">
        <f t="shared" si="188"/>
        <v>6.8242982360093823E-2</v>
      </c>
      <c r="BI36" s="223">
        <f t="shared" si="189"/>
        <v>5.2228183510347095E-2</v>
      </c>
      <c r="BJ36" s="223">
        <f t="shared" si="190"/>
        <v>2.3973214542981784E-2</v>
      </c>
      <c r="BK36" s="223">
        <f t="shared" si="191"/>
        <v>3.0018383306344258E-2</v>
      </c>
      <c r="BL36" s="223">
        <f t="shared" si="192"/>
        <v>3.7072040662260053E-2</v>
      </c>
      <c r="BM36" s="224">
        <f t="shared" si="193"/>
        <v>4.2661948860984171E-2</v>
      </c>
    </row>
    <row r="37" spans="2:65">
      <c r="B37" s="215" t="s">
        <v>238</v>
      </c>
      <c r="C37" s="216">
        <f t="shared" ref="C37:M37" si="198">C25+C31</f>
        <v>6213839.1700124498</v>
      </c>
      <c r="D37" s="217">
        <f t="shared" si="198"/>
        <v>2177510.5049604964</v>
      </c>
      <c r="E37" s="217">
        <f t="shared" si="198"/>
        <v>941896.86718421872</v>
      </c>
      <c r="F37" s="217">
        <f t="shared" si="198"/>
        <v>333510.4095356139</v>
      </c>
      <c r="G37" s="217">
        <f t="shared" si="198"/>
        <v>184744.34809446768</v>
      </c>
      <c r="H37" s="217">
        <f t="shared" si="198"/>
        <v>855352.15978101152</v>
      </c>
      <c r="I37" s="217">
        <f t="shared" si="198"/>
        <v>433547.27368262247</v>
      </c>
      <c r="J37" s="217">
        <f t="shared" si="198"/>
        <v>270460.20080584486</v>
      </c>
      <c r="K37" s="217">
        <f t="shared" si="198"/>
        <v>286344.35493175755</v>
      </c>
      <c r="L37" s="217">
        <f t="shared" si="198"/>
        <v>344580.2408686853</v>
      </c>
      <c r="M37" s="218">
        <f t="shared" si="198"/>
        <v>385892.81016773119</v>
      </c>
      <c r="O37" s="215" t="s">
        <v>238</v>
      </c>
      <c r="P37" s="219">
        <f t="shared" si="195"/>
        <v>284469.65152796265</v>
      </c>
      <c r="Q37" s="220">
        <f t="shared" si="164"/>
        <v>27096.807261990383</v>
      </c>
      <c r="R37" s="220">
        <f t="shared" si="165"/>
        <v>195564.74590220419</v>
      </c>
      <c r="S37" s="220">
        <f t="shared" si="166"/>
        <v>52813.305992240203</v>
      </c>
      <c r="T37" s="220">
        <f t="shared" si="167"/>
        <v>26173.864015395317</v>
      </c>
      <c r="U37" s="220">
        <f t="shared" si="168"/>
        <v>-140107.40275934653</v>
      </c>
      <c r="V37" s="220">
        <f t="shared" si="169"/>
        <v>45591.990073311958</v>
      </c>
      <c r="W37" s="220">
        <f t="shared" si="170"/>
        <v>-31036.119957985473</v>
      </c>
      <c r="X37" s="220">
        <f t="shared" si="171"/>
        <v>29589.875184766395</v>
      </c>
      <c r="Y37" s="220">
        <f t="shared" si="172"/>
        <v>7739.0666911210865</v>
      </c>
      <c r="Z37" s="221">
        <f t="shared" si="173"/>
        <v>71043.519124264421</v>
      </c>
      <c r="AB37" s="215" t="s">
        <v>238</v>
      </c>
      <c r="AC37" s="222">
        <f t="shared" si="196"/>
        <v>4.7976374324646825E-2</v>
      </c>
      <c r="AD37" s="223">
        <f t="shared" si="174"/>
        <v>1.2600741564746781E-2</v>
      </c>
      <c r="AE37" s="223">
        <f t="shared" si="175"/>
        <v>0.26203447543738595</v>
      </c>
      <c r="AF37" s="223">
        <f t="shared" si="176"/>
        <v>0.18815051999309076</v>
      </c>
      <c r="AG37" s="223">
        <f t="shared" si="177"/>
        <v>0.16506138684891397</v>
      </c>
      <c r="AH37" s="223">
        <f t="shared" si="178"/>
        <v>-0.1407464532278942</v>
      </c>
      <c r="AI37" s="223">
        <f t="shared" si="179"/>
        <v>0.11751867289742925</v>
      </c>
      <c r="AJ37" s="223">
        <f t="shared" si="180"/>
        <v>-0.10294029419449151</v>
      </c>
      <c r="AK37" s="223">
        <f t="shared" si="181"/>
        <v>0.11524579907592888</v>
      </c>
      <c r="AL37" s="223">
        <f t="shared" si="182"/>
        <v>2.297541774700463E-2</v>
      </c>
      <c r="AM37" s="224">
        <f t="shared" si="183"/>
        <v>0.2256429382096225</v>
      </c>
      <c r="AO37" s="215" t="s">
        <v>238</v>
      </c>
      <c r="AP37" s="222">
        <f>C37/T14D!AC$158</f>
        <v>0.36571029140723965</v>
      </c>
      <c r="AQ37" s="223">
        <f>D37/T14D!AD$158</f>
        <v>0.33978614528479412</v>
      </c>
      <c r="AR37" s="223">
        <f>E37/T14D!AE$158</f>
        <v>0.39350352416152706</v>
      </c>
      <c r="AS37" s="223">
        <f>F37/T14D!AF$158</f>
        <v>0.39795236654866906</v>
      </c>
      <c r="AT37" s="223">
        <f>G37/T14D!AG$158</f>
        <v>0.41392450976955841</v>
      </c>
      <c r="AU37" s="223">
        <f>H37/T14D!AH$158</f>
        <v>0.39380415092725901</v>
      </c>
      <c r="AV37" s="223">
        <f>I37/T14D!AI$158</f>
        <v>0.32918365122373733</v>
      </c>
      <c r="AW37" s="223">
        <f>J37/T14D!AJ$158</f>
        <v>0.29908801673555302</v>
      </c>
      <c r="AX37" s="223">
        <f>K37/T14D!AK$158</f>
        <v>0.46738157339555397</v>
      </c>
      <c r="AY37" s="223">
        <f>L37/T14D!AL$158</f>
        <v>0.32987828732478941</v>
      </c>
      <c r="AZ37" s="224">
        <f>M37/T14D!AM$158</f>
        <v>0.45181111032052312</v>
      </c>
      <c r="BB37" s="215" t="s">
        <v>238</v>
      </c>
      <c r="BC37" s="222">
        <f t="shared" si="197"/>
        <v>1</v>
      </c>
      <c r="BD37" s="223">
        <f t="shared" si="184"/>
        <v>0.35042917033788207</v>
      </c>
      <c r="BE37" s="223">
        <f t="shared" si="185"/>
        <v>0.15158050303743725</v>
      </c>
      <c r="BF37" s="223">
        <f t="shared" si="186"/>
        <v>5.3672198525045782E-2</v>
      </c>
      <c r="BG37" s="223">
        <f t="shared" si="187"/>
        <v>2.9731111964730418E-2</v>
      </c>
      <c r="BH37" s="223">
        <f t="shared" si="188"/>
        <v>0.13765276769776741</v>
      </c>
      <c r="BI37" s="223">
        <f t="shared" si="189"/>
        <v>6.9771241549812082E-2</v>
      </c>
      <c r="BJ37" s="223">
        <f t="shared" si="190"/>
        <v>4.3525458803482832E-2</v>
      </c>
      <c r="BK37" s="223">
        <f t="shared" si="191"/>
        <v>4.608171326892966E-2</v>
      </c>
      <c r="BL37" s="223">
        <f t="shared" si="192"/>
        <v>5.545367870665293E-2</v>
      </c>
      <c r="BM37" s="224">
        <f t="shared" si="193"/>
        <v>6.210215610825956E-2</v>
      </c>
    </row>
    <row r="38" spans="2:65">
      <c r="B38" s="215" t="s">
        <v>239</v>
      </c>
      <c r="C38" s="225">
        <f>C37/C36</f>
        <v>35.80906239382027</v>
      </c>
      <c r="D38" s="226">
        <f t="shared" ref="D38" si="199">D37/D36</f>
        <v>22.463151376259802</v>
      </c>
      <c r="E38" s="226">
        <f t="shared" ref="E38" si="200">E37/E36</f>
        <v>60.849981729066393</v>
      </c>
      <c r="F38" s="226">
        <f t="shared" ref="F38" si="201">F37/F36</f>
        <v>26.785833229107212</v>
      </c>
      <c r="G38" s="226">
        <f t="shared" ref="G38" si="202">G37/G36</f>
        <v>40.603153427355537</v>
      </c>
      <c r="H38" s="226">
        <f t="shared" ref="H38" si="203">H37/H36</f>
        <v>72.230379984885289</v>
      </c>
      <c r="I38" s="226">
        <f t="shared" ref="I38" si="204">I37/I36</f>
        <v>47.837059878916747</v>
      </c>
      <c r="J38" s="226">
        <f t="shared" ref="J38" si="205">J37/J36</f>
        <v>65.014471347558853</v>
      </c>
      <c r="K38" s="226">
        <f t="shared" ref="K38" si="206">K37/K36</f>
        <v>54.971079848676823</v>
      </c>
      <c r="L38" s="226">
        <f t="shared" ref="L38" si="207">L37/L36</f>
        <v>53.564470832999426</v>
      </c>
      <c r="M38" s="227">
        <f t="shared" ref="M38" si="208">M37/M36</f>
        <v>52.126544666720413</v>
      </c>
      <c r="O38" s="215" t="s">
        <v>239</v>
      </c>
      <c r="P38" s="228">
        <f t="shared" si="195"/>
        <v>-4.4195084816986707</v>
      </c>
      <c r="Q38" s="229">
        <f t="shared" si="164"/>
        <v>-5.8269266064340286</v>
      </c>
      <c r="R38" s="229">
        <f t="shared" si="165"/>
        <v>10.608842632330308</v>
      </c>
      <c r="S38" s="229">
        <f t="shared" si="166"/>
        <v>-9.6021760453773197</v>
      </c>
      <c r="T38" s="229">
        <f t="shared" si="167"/>
        <v>-0.5519164088947548</v>
      </c>
      <c r="U38" s="229">
        <f t="shared" si="168"/>
        <v>1.4949602065609753</v>
      </c>
      <c r="V38" s="229">
        <f t="shared" si="169"/>
        <v>1.2022139107342085</v>
      </c>
      <c r="W38" s="229">
        <f t="shared" si="170"/>
        <v>5.6414266914284212</v>
      </c>
      <c r="X38" s="229">
        <f t="shared" si="171"/>
        <v>-7.2422663463779742</v>
      </c>
      <c r="Y38" s="229">
        <f t="shared" si="172"/>
        <v>7.19316381516294</v>
      </c>
      <c r="Z38" s="230">
        <f t="shared" si="173"/>
        <v>0.47803891812021959</v>
      </c>
      <c r="AB38" s="215" t="s">
        <v>239</v>
      </c>
      <c r="AC38" s="222">
        <f t="shared" si="196"/>
        <v>-0.10985994246164381</v>
      </c>
      <c r="AD38" s="223">
        <f t="shared" si="174"/>
        <v>-0.20597068025046067</v>
      </c>
      <c r="AE38" s="223">
        <f t="shared" si="175"/>
        <v>0.21115848133744866</v>
      </c>
      <c r="AF38" s="223">
        <f t="shared" si="176"/>
        <v>-0.26388297235348945</v>
      </c>
      <c r="AG38" s="223">
        <f t="shared" si="177"/>
        <v>-1.3410654169480103E-2</v>
      </c>
      <c r="AH38" s="223">
        <f t="shared" si="178"/>
        <v>2.1134535021436047E-2</v>
      </c>
      <c r="AI38" s="223">
        <f t="shared" si="179"/>
        <v>2.5779304847590587E-2</v>
      </c>
      <c r="AJ38" s="223">
        <f t="shared" si="180"/>
        <v>9.5016631269320098E-2</v>
      </c>
      <c r="AK38" s="223">
        <f t="shared" si="181"/>
        <v>-0.11641017224297198</v>
      </c>
      <c r="AL38" s="223">
        <f t="shared" si="182"/>
        <v>0.15512100645332524</v>
      </c>
      <c r="AM38" s="224">
        <f t="shared" si="183"/>
        <v>9.2556195226069175E-3</v>
      </c>
      <c r="AO38" s="215"/>
      <c r="AP38" s="222"/>
      <c r="AQ38" s="223"/>
      <c r="AR38" s="223"/>
      <c r="AS38" s="223"/>
      <c r="AT38" s="223"/>
      <c r="AU38" s="223"/>
      <c r="AV38" s="223"/>
      <c r="AW38" s="223"/>
      <c r="AX38" s="223"/>
      <c r="AY38" s="223"/>
      <c r="AZ38" s="224"/>
      <c r="BB38" s="215"/>
      <c r="BC38" s="222"/>
      <c r="BD38" s="223"/>
      <c r="BE38" s="223"/>
      <c r="BF38" s="223"/>
      <c r="BG38" s="223"/>
      <c r="BH38" s="223"/>
      <c r="BI38" s="223"/>
      <c r="BJ38" s="223"/>
      <c r="BK38" s="223"/>
      <c r="BL38" s="223"/>
      <c r="BM38" s="224"/>
    </row>
    <row r="39" spans="2:65">
      <c r="B39" s="172"/>
      <c r="C39" s="188"/>
      <c r="D39" s="189"/>
      <c r="E39" s="189"/>
      <c r="F39" s="189"/>
      <c r="G39" s="189"/>
      <c r="H39" s="189"/>
      <c r="I39" s="189"/>
      <c r="J39" s="189"/>
      <c r="K39" s="189"/>
      <c r="L39" s="189"/>
      <c r="M39" s="190"/>
      <c r="O39" s="172"/>
      <c r="P39" s="199"/>
      <c r="Q39" s="200"/>
      <c r="R39" s="200"/>
      <c r="S39" s="200"/>
      <c r="T39" s="200"/>
      <c r="U39" s="200"/>
      <c r="V39" s="200"/>
      <c r="W39" s="200"/>
      <c r="X39" s="200"/>
      <c r="Y39" s="200"/>
      <c r="Z39" s="201"/>
      <c r="AB39" s="172"/>
      <c r="AC39" s="188"/>
      <c r="AD39" s="189"/>
      <c r="AE39" s="189"/>
      <c r="AF39" s="189"/>
      <c r="AG39" s="189"/>
      <c r="AH39" s="189"/>
      <c r="AI39" s="189"/>
      <c r="AJ39" s="189"/>
      <c r="AK39" s="189"/>
      <c r="AL39" s="189"/>
      <c r="AM39" s="190"/>
      <c r="AO39" s="172"/>
      <c r="AP39" s="188"/>
      <c r="AQ39" s="189"/>
      <c r="AR39" s="189"/>
      <c r="AS39" s="189"/>
      <c r="AT39" s="189"/>
      <c r="AU39" s="189"/>
      <c r="AV39" s="189"/>
      <c r="AW39" s="189"/>
      <c r="AX39" s="189"/>
      <c r="AY39" s="189"/>
      <c r="AZ39" s="190"/>
      <c r="BB39" s="172"/>
      <c r="BC39" s="188"/>
      <c r="BD39" s="189"/>
      <c r="BE39" s="189"/>
      <c r="BF39" s="189"/>
      <c r="BG39" s="189"/>
      <c r="BH39" s="189"/>
      <c r="BI39" s="189"/>
      <c r="BJ39" s="189"/>
      <c r="BK39" s="189"/>
      <c r="BL39" s="189"/>
      <c r="BM39" s="190"/>
    </row>
    <row r="40" spans="2:65">
      <c r="B40" s="172" t="s">
        <v>243</v>
      </c>
      <c r="C40" s="188"/>
      <c r="D40" s="189"/>
      <c r="E40" s="189"/>
      <c r="F40" s="189"/>
      <c r="G40" s="189"/>
      <c r="H40" s="189"/>
      <c r="I40" s="189"/>
      <c r="J40" s="189"/>
      <c r="K40" s="189"/>
      <c r="L40" s="189"/>
      <c r="M40" s="190"/>
      <c r="O40" s="172" t="s">
        <v>243</v>
      </c>
      <c r="P40" s="199"/>
      <c r="Q40" s="200"/>
      <c r="R40" s="200"/>
      <c r="S40" s="200"/>
      <c r="T40" s="200"/>
      <c r="U40" s="200"/>
      <c r="V40" s="200"/>
      <c r="W40" s="200"/>
      <c r="X40" s="200"/>
      <c r="Y40" s="200"/>
      <c r="Z40" s="201"/>
      <c r="AB40" s="172" t="s">
        <v>243</v>
      </c>
      <c r="AC40" s="188"/>
      <c r="AD40" s="189"/>
      <c r="AE40" s="189"/>
      <c r="AF40" s="189"/>
      <c r="AG40" s="189"/>
      <c r="AH40" s="189"/>
      <c r="AI40" s="189"/>
      <c r="AJ40" s="189"/>
      <c r="AK40" s="189"/>
      <c r="AL40" s="189"/>
      <c r="AM40" s="190"/>
      <c r="AO40" s="172" t="s">
        <v>243</v>
      </c>
      <c r="AP40" s="188"/>
      <c r="AQ40" s="189"/>
      <c r="AR40" s="189"/>
      <c r="AS40" s="189"/>
      <c r="AT40" s="189"/>
      <c r="AU40" s="189"/>
      <c r="AV40" s="189"/>
      <c r="AW40" s="189"/>
      <c r="AX40" s="189"/>
      <c r="AY40" s="189"/>
      <c r="AZ40" s="190"/>
      <c r="BB40" s="172" t="s">
        <v>243</v>
      </c>
      <c r="BC40" s="188"/>
      <c r="BD40" s="189"/>
      <c r="BE40" s="189"/>
      <c r="BF40" s="189"/>
      <c r="BG40" s="189"/>
      <c r="BH40" s="189"/>
      <c r="BI40" s="189"/>
      <c r="BJ40" s="189"/>
      <c r="BK40" s="189"/>
      <c r="BL40" s="189"/>
      <c r="BM40" s="190"/>
    </row>
    <row r="41" spans="2:65">
      <c r="B41" s="198" t="s">
        <v>1</v>
      </c>
      <c r="C41" s="188">
        <f>T14B!AC129</f>
        <v>309</v>
      </c>
      <c r="D41" s="189">
        <f>T14B!AD129</f>
        <v>173</v>
      </c>
      <c r="E41" s="189">
        <f>T14B!AE129</f>
        <v>43</v>
      </c>
      <c r="F41" s="189">
        <f>T14B!AF129</f>
        <v>12</v>
      </c>
      <c r="G41" s="189">
        <f>T14B!AG129</f>
        <v>3</v>
      </c>
      <c r="H41" s="189">
        <f>T14B!AH129</f>
        <v>7</v>
      </c>
      <c r="I41" s="189">
        <f>T14B!AI129</f>
        <v>23</v>
      </c>
      <c r="J41" s="189">
        <f>T14B!AJ129</f>
        <v>17</v>
      </c>
      <c r="K41" s="189">
        <f>T14B!AK129</f>
        <v>5</v>
      </c>
      <c r="L41" s="189">
        <f>T14B!AL129</f>
        <v>9</v>
      </c>
      <c r="M41" s="190">
        <f>T14B!AM129</f>
        <v>17</v>
      </c>
      <c r="O41" s="198" t="s">
        <v>1</v>
      </c>
      <c r="P41" s="199">
        <f>C41-C98</f>
        <v>30</v>
      </c>
      <c r="Q41" s="200">
        <f t="shared" ref="Q41:Q44" si="209">D41-D98</f>
        <v>22</v>
      </c>
      <c r="R41" s="200">
        <f t="shared" ref="R41:R44" si="210">E41-E98</f>
        <v>9</v>
      </c>
      <c r="S41" s="200">
        <f t="shared" ref="S41:S44" si="211">F41-F98</f>
        <v>2</v>
      </c>
      <c r="T41" s="200">
        <f t="shared" ref="T41:T44" si="212">G41-G98</f>
        <v>-3</v>
      </c>
      <c r="U41" s="200">
        <f t="shared" ref="U41:U44" si="213">H41-H98</f>
        <v>-4</v>
      </c>
      <c r="V41" s="200">
        <f t="shared" ref="V41:V44" si="214">I41-I98</f>
        <v>1</v>
      </c>
      <c r="W41" s="200">
        <f t="shared" ref="W41:W44" si="215">J41-J98</f>
        <v>-1</v>
      </c>
      <c r="X41" s="200">
        <f t="shared" ref="X41:X44" si="216">K41-K98</f>
        <v>0</v>
      </c>
      <c r="Y41" s="200">
        <f t="shared" ref="Y41:Y44" si="217">L41-L98</f>
        <v>2</v>
      </c>
      <c r="Z41" s="201">
        <f t="shared" ref="Z41:Z44" si="218">M41-M98</f>
        <v>2</v>
      </c>
      <c r="AB41" s="198" t="s">
        <v>1</v>
      </c>
      <c r="AC41" s="202">
        <f>P41/C98</f>
        <v>0.10752688172043011</v>
      </c>
      <c r="AD41" s="203">
        <f t="shared" ref="AD41:AD44" si="219">Q41/D98</f>
        <v>0.14569536423841059</v>
      </c>
      <c r="AE41" s="203">
        <f t="shared" ref="AE41:AE44" si="220">R41/E98</f>
        <v>0.26470588235294118</v>
      </c>
      <c r="AF41" s="203">
        <f t="shared" ref="AF41:AF44" si="221">S41/F98</f>
        <v>0.2</v>
      </c>
      <c r="AG41" s="203">
        <f t="shared" ref="AG41:AG44" si="222">T41/G98</f>
        <v>-0.5</v>
      </c>
      <c r="AH41" s="203">
        <f t="shared" ref="AH41:AH44" si="223">U41/H98</f>
        <v>-0.36363636363636365</v>
      </c>
      <c r="AI41" s="203">
        <f t="shared" ref="AI41:AI44" si="224">V41/I98</f>
        <v>4.5454545454545456E-2</v>
      </c>
      <c r="AJ41" s="203">
        <f t="shared" ref="AJ41:AJ44" si="225">W41/J98</f>
        <v>-5.5555555555555552E-2</v>
      </c>
      <c r="AK41" s="203">
        <f t="shared" ref="AK41:AK44" si="226">X41/K98</f>
        <v>0</v>
      </c>
      <c r="AL41" s="203">
        <f t="shared" ref="AL41:AL44" si="227">Y41/L98</f>
        <v>0.2857142857142857</v>
      </c>
      <c r="AM41" s="204">
        <f t="shared" ref="AM41:AM44" si="228">Z41/M98</f>
        <v>0.13333333333333333</v>
      </c>
      <c r="AO41" s="198" t="s">
        <v>1</v>
      </c>
      <c r="AP41" s="202">
        <f>C41/T14B!AC$158</f>
        <v>1.3144461459928534E-2</v>
      </c>
      <c r="AQ41" s="203">
        <f>D41/T14B!AD$158</f>
        <v>1.8113286566851638E-2</v>
      </c>
      <c r="AR41" s="203">
        <f>E41/T14B!AE$158</f>
        <v>1.3716108452950558E-2</v>
      </c>
      <c r="AS41" s="203">
        <f>F41/T14B!AF$158</f>
        <v>5.2677787532923615E-3</v>
      </c>
      <c r="AT41" s="203">
        <f>G41/T14B!AG$158</f>
        <v>3.3594624860022394E-3</v>
      </c>
      <c r="AU41" s="203">
        <f>H41/T14B!AH$158</f>
        <v>3.0094582975064487E-3</v>
      </c>
      <c r="AV41" s="203">
        <f>I41/T14B!AI$158</f>
        <v>1.9759450171821305E-2</v>
      </c>
      <c r="AW41" s="203">
        <f>J41/T14B!AJ$158</f>
        <v>2.2427440633245383E-2</v>
      </c>
      <c r="AX41" s="203">
        <f>K41/T14B!AK$158</f>
        <v>5.580357142857143E-3</v>
      </c>
      <c r="AY41" s="203">
        <f>L41/T14B!AL$158</f>
        <v>6.746626686656672E-3</v>
      </c>
      <c r="AZ41" s="204">
        <f>M41/T14B!AM$158</f>
        <v>1.4492753623188406E-2</v>
      </c>
      <c r="BB41" s="198" t="s">
        <v>1</v>
      </c>
      <c r="BC41" s="202">
        <f>C41/$C41</f>
        <v>1</v>
      </c>
      <c r="BD41" s="203">
        <f t="shared" ref="BD41:BD43" si="229">D41/$C41</f>
        <v>0.55987055016181231</v>
      </c>
      <c r="BE41" s="203">
        <f t="shared" ref="BE41:BE43" si="230">E41/$C41</f>
        <v>0.13915857605177995</v>
      </c>
      <c r="BF41" s="203">
        <f t="shared" ref="BF41:BF43" si="231">F41/$C41</f>
        <v>3.8834951456310676E-2</v>
      </c>
      <c r="BG41" s="203">
        <f t="shared" ref="BG41:BG43" si="232">G41/$C41</f>
        <v>9.7087378640776691E-3</v>
      </c>
      <c r="BH41" s="203">
        <f t="shared" ref="BH41:BH43" si="233">H41/$C41</f>
        <v>2.2653721682847898E-2</v>
      </c>
      <c r="BI41" s="203">
        <f t="shared" ref="BI41:BI43" si="234">I41/$C41</f>
        <v>7.4433656957928807E-2</v>
      </c>
      <c r="BJ41" s="203">
        <f t="shared" ref="BJ41:BJ43" si="235">J41/$C41</f>
        <v>5.5016181229773461E-2</v>
      </c>
      <c r="BK41" s="203">
        <f t="shared" ref="BK41:BK43" si="236">K41/$C41</f>
        <v>1.6181229773462782E-2</v>
      </c>
      <c r="BL41" s="203">
        <f t="shared" ref="BL41:BL43" si="237">L41/$C41</f>
        <v>2.9126213592233011E-2</v>
      </c>
      <c r="BM41" s="204">
        <f t="shared" ref="BM41:BM43" si="238">M41/$C41</f>
        <v>5.5016181229773461E-2</v>
      </c>
    </row>
    <row r="42" spans="2:65">
      <c r="B42" s="198" t="s">
        <v>0</v>
      </c>
      <c r="C42" s="188">
        <f>T14C!AC129</f>
        <v>120668</v>
      </c>
      <c r="D42" s="189">
        <f>T14C!AD129</f>
        <v>67075</v>
      </c>
      <c r="E42" s="189">
        <f>T14C!AE129</f>
        <v>19568</v>
      </c>
      <c r="F42" s="189">
        <f>T14C!AF129</f>
        <v>5021</v>
      </c>
      <c r="G42" s="189">
        <f>T14C!AG129</f>
        <v>866</v>
      </c>
      <c r="H42" s="189">
        <f>T14C!AH129</f>
        <v>1901</v>
      </c>
      <c r="I42" s="189">
        <f>T14C!AI129</f>
        <v>9191</v>
      </c>
      <c r="J42" s="189">
        <f>T14C!AJ129</f>
        <v>5528</v>
      </c>
      <c r="K42" s="189">
        <f>T14C!AK129</f>
        <v>1519</v>
      </c>
      <c r="L42" s="189">
        <f>T14C!AL129</f>
        <v>3503</v>
      </c>
      <c r="M42" s="190">
        <f>T14C!AM129</f>
        <v>6496</v>
      </c>
      <c r="O42" s="198" t="s">
        <v>0</v>
      </c>
      <c r="P42" s="199">
        <f t="shared" ref="P42:P44" si="239">C42-C99</f>
        <v>11958</v>
      </c>
      <c r="Q42" s="200">
        <f t="shared" si="209"/>
        <v>4455</v>
      </c>
      <c r="R42" s="200">
        <f t="shared" si="210"/>
        <v>5973</v>
      </c>
      <c r="S42" s="200">
        <f t="shared" si="211"/>
        <v>1784</v>
      </c>
      <c r="T42" s="200">
        <f t="shared" si="212"/>
        <v>-968</v>
      </c>
      <c r="U42" s="200">
        <f t="shared" si="213"/>
        <v>-1625</v>
      </c>
      <c r="V42" s="200">
        <f t="shared" si="214"/>
        <v>728</v>
      </c>
      <c r="W42" s="200">
        <f t="shared" si="215"/>
        <v>-544</v>
      </c>
      <c r="X42" s="200">
        <f t="shared" si="216"/>
        <v>119</v>
      </c>
      <c r="Y42" s="200">
        <f t="shared" si="217"/>
        <v>984</v>
      </c>
      <c r="Z42" s="201">
        <f t="shared" si="218"/>
        <v>1052</v>
      </c>
      <c r="AB42" s="198" t="s">
        <v>0</v>
      </c>
      <c r="AC42" s="202">
        <f t="shared" ref="AC42:AC44" si="240">P42/C99</f>
        <v>0.10999908012142397</v>
      </c>
      <c r="AD42" s="203">
        <f t="shared" si="219"/>
        <v>7.1143404663046944E-2</v>
      </c>
      <c r="AE42" s="203">
        <f t="shared" si="220"/>
        <v>0.43935270319970576</v>
      </c>
      <c r="AF42" s="203">
        <f t="shared" si="221"/>
        <v>0.5511275872721656</v>
      </c>
      <c r="AG42" s="203">
        <f t="shared" si="222"/>
        <v>-0.52780806979280259</v>
      </c>
      <c r="AH42" s="203">
        <f t="shared" si="223"/>
        <v>-0.46086216676120251</v>
      </c>
      <c r="AI42" s="203">
        <f t="shared" si="224"/>
        <v>8.6021505376344093E-2</v>
      </c>
      <c r="AJ42" s="203">
        <f t="shared" si="225"/>
        <v>-8.9591567852437423E-2</v>
      </c>
      <c r="AK42" s="203">
        <f t="shared" si="226"/>
        <v>8.5000000000000006E-2</v>
      </c>
      <c r="AL42" s="203">
        <f t="shared" si="227"/>
        <v>0.39063120285827707</v>
      </c>
      <c r="AM42" s="204">
        <f t="shared" si="228"/>
        <v>0.19324026451138868</v>
      </c>
      <c r="AO42" s="198" t="s">
        <v>0</v>
      </c>
      <c r="AP42" s="202">
        <f>T14A!C42/T14C!AC$158</f>
        <v>0.24101881923388821</v>
      </c>
      <c r="AQ42" s="203">
        <f>T14A!D42/T14C!AD$158</f>
        <v>0.24506042936267847</v>
      </c>
      <c r="AR42" s="203">
        <f>T14A!E42/T14C!AE$158</f>
        <v>0.29738601823708205</v>
      </c>
      <c r="AS42" s="203">
        <f>T14A!F42/T14C!AF$158</f>
        <v>0.17128334584157739</v>
      </c>
      <c r="AT42" s="203">
        <f>T14A!G42/T14C!AG$158</f>
        <v>9.0680628272251304E-2</v>
      </c>
      <c r="AU42" s="203">
        <f>T14A!H42/T14C!AH$158</f>
        <v>7.3822375830064846E-2</v>
      </c>
      <c r="AV42" s="203">
        <f>T14A!I42/T14C!AI$158</f>
        <v>0.26301330662469596</v>
      </c>
      <c r="AW42" s="203">
        <f>T14A!J42/T14C!AJ$158</f>
        <v>0.36159079016221873</v>
      </c>
      <c r="AX42" s="203">
        <f>T14A!K42/T14C!AK$158</f>
        <v>0.14172420227654414</v>
      </c>
      <c r="AY42" s="203">
        <f>T14A!L42/T14C!AL$158</f>
        <v>0.21527777777777779</v>
      </c>
      <c r="AZ42" s="204">
        <f>T14A!M42/T14C!AM$158</f>
        <v>0.3363711681855841</v>
      </c>
      <c r="BB42" s="198" t="s">
        <v>0</v>
      </c>
      <c r="BC42" s="202">
        <f t="shared" ref="BC42:BC43" si="241">C42/$C42</f>
        <v>1</v>
      </c>
      <c r="BD42" s="203">
        <f t="shared" si="229"/>
        <v>0.5558640236019492</v>
      </c>
      <c r="BE42" s="203">
        <f t="shared" si="230"/>
        <v>0.16216395398945868</v>
      </c>
      <c r="BF42" s="203">
        <f t="shared" si="231"/>
        <v>4.1610037458149632E-2</v>
      </c>
      <c r="BG42" s="203">
        <f t="shared" si="232"/>
        <v>7.1767162793781288E-3</v>
      </c>
      <c r="BH42" s="203">
        <f t="shared" si="233"/>
        <v>1.5753969569397022E-2</v>
      </c>
      <c r="BI42" s="203">
        <f t="shared" si="234"/>
        <v>7.616766665561707E-2</v>
      </c>
      <c r="BJ42" s="203">
        <f t="shared" si="235"/>
        <v>4.5811648490071931E-2</v>
      </c>
      <c r="BK42" s="203">
        <f t="shared" si="236"/>
        <v>1.2588258693274108E-2</v>
      </c>
      <c r="BL42" s="203">
        <f t="shared" si="237"/>
        <v>2.9030065966121923E-2</v>
      </c>
      <c r="BM42" s="204">
        <f t="shared" si="238"/>
        <v>5.3833659296582355E-2</v>
      </c>
    </row>
    <row r="43" spans="2:65">
      <c r="B43" s="198" t="s">
        <v>238</v>
      </c>
      <c r="C43" s="188">
        <f>T14D!AC129</f>
        <v>3253859.7456361139</v>
      </c>
      <c r="D43" s="189">
        <f>T14D!AD129</f>
        <v>1639291.9283773755</v>
      </c>
      <c r="E43" s="189">
        <f>T14D!AE129</f>
        <v>470419.53604671266</v>
      </c>
      <c r="F43" s="189">
        <f>T14D!AF129</f>
        <v>110362.5256693019</v>
      </c>
      <c r="G43" s="189">
        <f>T14D!AG129</f>
        <v>21223.301175291173</v>
      </c>
      <c r="H43" s="189">
        <f>T14D!AH129</f>
        <v>59348.860317490151</v>
      </c>
      <c r="I43" s="189">
        <f>T14D!AI129</f>
        <v>260534.98485781322</v>
      </c>
      <c r="J43" s="189">
        <f>T14D!AJ129</f>
        <v>271713.48050730932</v>
      </c>
      <c r="K43" s="189">
        <f>T14D!AK129</f>
        <v>72114.102862042186</v>
      </c>
      <c r="L43" s="189">
        <f>T14D!AL129</f>
        <v>185362.13388087836</v>
      </c>
      <c r="M43" s="190">
        <f>T14D!AM129</f>
        <v>163488.89194189938</v>
      </c>
      <c r="O43" s="198" t="s">
        <v>238</v>
      </c>
      <c r="P43" s="199">
        <f t="shared" si="239"/>
        <v>164312.80383589538</v>
      </c>
      <c r="Q43" s="200">
        <f t="shared" si="209"/>
        <v>7548.2004376626574</v>
      </c>
      <c r="R43" s="200">
        <f t="shared" si="210"/>
        <v>65101.349550005805</v>
      </c>
      <c r="S43" s="200">
        <f t="shared" si="211"/>
        <v>35056.091229720259</v>
      </c>
      <c r="T43" s="200">
        <f t="shared" si="212"/>
        <v>-13006.801473988202</v>
      </c>
      <c r="U43" s="200">
        <f t="shared" si="213"/>
        <v>-85028.302102078102</v>
      </c>
      <c r="V43" s="200">
        <f t="shared" si="214"/>
        <v>25627.90217430066</v>
      </c>
      <c r="W43" s="200">
        <f t="shared" si="215"/>
        <v>56789.042275859363</v>
      </c>
      <c r="X43" s="200">
        <f t="shared" si="216"/>
        <v>3576.0319727107417</v>
      </c>
      <c r="Y43" s="200">
        <f t="shared" si="217"/>
        <v>74352.915145366249</v>
      </c>
      <c r="Z43" s="201">
        <f t="shared" si="218"/>
        <v>-5703.6253736648359</v>
      </c>
      <c r="AB43" s="198" t="s">
        <v>238</v>
      </c>
      <c r="AC43" s="202">
        <f t="shared" si="240"/>
        <v>5.3183462472382287E-2</v>
      </c>
      <c r="AD43" s="203">
        <f t="shared" si="219"/>
        <v>4.6258492117467707E-3</v>
      </c>
      <c r="AE43" s="203">
        <f t="shared" si="220"/>
        <v>0.16061788421757567</v>
      </c>
      <c r="AF43" s="203">
        <f t="shared" si="221"/>
        <v>0.46551256198228003</v>
      </c>
      <c r="AG43" s="203">
        <f t="shared" si="222"/>
        <v>-0.37998137508541846</v>
      </c>
      <c r="AH43" s="203">
        <f t="shared" si="223"/>
        <v>-0.58893179971899579</v>
      </c>
      <c r="AI43" s="203">
        <f t="shared" si="224"/>
        <v>0.10909803945259845</v>
      </c>
      <c r="AJ43" s="203">
        <f t="shared" si="225"/>
        <v>0.26422794328629962</v>
      </c>
      <c r="AK43" s="203">
        <f t="shared" si="226"/>
        <v>5.2175848055089957E-2</v>
      </c>
      <c r="AL43" s="203">
        <f t="shared" si="227"/>
        <v>0.66979045517397717</v>
      </c>
      <c r="AM43" s="204">
        <f t="shared" si="228"/>
        <v>-3.3710860646555041E-2</v>
      </c>
      <c r="AO43" s="198" t="s">
        <v>238</v>
      </c>
      <c r="AP43" s="202">
        <f>C43/T14D!AC$158</f>
        <v>0.19150318558574567</v>
      </c>
      <c r="AQ43" s="203">
        <f>D43/T14D!AD$158</f>
        <v>0.25580068802007006</v>
      </c>
      <c r="AR43" s="203">
        <f>E43/T14D!AE$158</f>
        <v>0.19653080047096844</v>
      </c>
      <c r="AS43" s="203">
        <f>F43/T14D!AF$158</f>
        <v>0.1316871288351707</v>
      </c>
      <c r="AT43" s="203">
        <f>G43/T14D!AG$158</f>
        <v>4.7551357458481082E-2</v>
      </c>
      <c r="AU43" s="203">
        <f>H43/T14D!AH$158</f>
        <v>2.73242164394761E-2</v>
      </c>
      <c r="AV43" s="203">
        <f>I43/T14D!AI$158</f>
        <v>0.19781892954492283</v>
      </c>
      <c r="AW43" s="203">
        <f>J43/T14D!AJ$158</f>
        <v>0.30047395425689288</v>
      </c>
      <c r="AX43" s="203">
        <f>K43/T14D!AK$158</f>
        <v>0.11770723703529175</v>
      </c>
      <c r="AY43" s="203">
        <f>L43/T14D!AL$158</f>
        <v>0.17745342305566128</v>
      </c>
      <c r="AZ43" s="204">
        <f>M43/T14D!AM$158</f>
        <v>0.19141610272872181</v>
      </c>
      <c r="BB43" s="198" t="s">
        <v>238</v>
      </c>
      <c r="BC43" s="202">
        <f t="shared" si="241"/>
        <v>1</v>
      </c>
      <c r="BD43" s="203">
        <f t="shared" si="229"/>
        <v>0.50379919742266022</v>
      </c>
      <c r="BE43" s="203">
        <f t="shared" si="230"/>
        <v>0.1445727759709409</v>
      </c>
      <c r="BF43" s="203">
        <f t="shared" si="231"/>
        <v>3.3917419402392394E-2</v>
      </c>
      <c r="BG43" s="203">
        <f t="shared" si="232"/>
        <v>6.5225003025267524E-3</v>
      </c>
      <c r="BH43" s="203">
        <f t="shared" si="233"/>
        <v>1.8239526272478514E-2</v>
      </c>
      <c r="BI43" s="203">
        <f t="shared" si="234"/>
        <v>8.0069519040342013E-2</v>
      </c>
      <c r="BJ43" s="203">
        <f t="shared" si="235"/>
        <v>8.3504976166140998E-2</v>
      </c>
      <c r="BK43" s="203">
        <f t="shared" si="236"/>
        <v>2.2162634071353996E-2</v>
      </c>
      <c r="BL43" s="203">
        <f t="shared" si="237"/>
        <v>5.6966848103848111E-2</v>
      </c>
      <c r="BM43" s="204">
        <f t="shared" si="238"/>
        <v>5.0244603247316083E-2</v>
      </c>
    </row>
    <row r="44" spans="2:65">
      <c r="B44" s="198" t="s">
        <v>239</v>
      </c>
      <c r="C44" s="169">
        <f>T14E!AC129</f>
        <v>26.965390539630341</v>
      </c>
      <c r="D44" s="170">
        <f>T14E!AD129</f>
        <v>24.439685849830422</v>
      </c>
      <c r="E44" s="170">
        <f>T14E!AE129</f>
        <v>24.040246118495126</v>
      </c>
      <c r="F44" s="170">
        <f>T14E!AF129</f>
        <v>21.980188342820533</v>
      </c>
      <c r="G44" s="170">
        <f>T14E!AG129</f>
        <v>24.507276183938998</v>
      </c>
      <c r="H44" s="170">
        <f>T14E!AH129</f>
        <v>31.219810792998501</v>
      </c>
      <c r="I44" s="170">
        <f>T14E!AI129</f>
        <v>28.346750610141793</v>
      </c>
      <c r="J44" s="170">
        <f>T14E!AJ129</f>
        <v>49.152221510005305</v>
      </c>
      <c r="K44" s="170">
        <f>T14E!AK129</f>
        <v>47.47472209482698</v>
      </c>
      <c r="L44" s="170">
        <f>T14E!AL129</f>
        <v>52.915253748466561</v>
      </c>
      <c r="M44" s="171">
        <f>T14E!AM129</f>
        <v>25.167624991055938</v>
      </c>
      <c r="O44" s="198" t="s">
        <v>239</v>
      </c>
      <c r="P44" s="205">
        <f t="shared" si="239"/>
        <v>-1.4546898743170296</v>
      </c>
      <c r="Q44" s="206">
        <f t="shared" si="209"/>
        <v>-1.6181826896092595</v>
      </c>
      <c r="R44" s="206">
        <f t="shared" si="210"/>
        <v>-5.7735226565476729</v>
      </c>
      <c r="S44" s="206">
        <f t="shared" si="211"/>
        <v>-1.2840793246436775</v>
      </c>
      <c r="T44" s="206">
        <f t="shared" si="212"/>
        <v>5.8430980763711808</v>
      </c>
      <c r="U44" s="206">
        <f t="shared" si="213"/>
        <v>-9.7266334553192095</v>
      </c>
      <c r="V44" s="206">
        <f t="shared" si="214"/>
        <v>0.58979885739305615</v>
      </c>
      <c r="W44" s="206">
        <f t="shared" si="215"/>
        <v>13.756233658976001</v>
      </c>
      <c r="X44" s="206">
        <f t="shared" si="216"/>
        <v>-1.4810428261240531</v>
      </c>
      <c r="Y44" s="206">
        <f t="shared" si="217"/>
        <v>8.8464888673581399</v>
      </c>
      <c r="Z44" s="207">
        <f t="shared" si="218"/>
        <v>-5.9110886965936231</v>
      </c>
      <c r="AB44" s="198" t="s">
        <v>239</v>
      </c>
      <c r="AC44" s="202">
        <f t="shared" si="240"/>
        <v>-5.11852835435022E-2</v>
      </c>
      <c r="AD44" s="203">
        <f t="shared" si="219"/>
        <v>-6.2099579908466873E-2</v>
      </c>
      <c r="AE44" s="203">
        <f t="shared" si="220"/>
        <v>-0.19365289575133174</v>
      </c>
      <c r="AF44" s="203">
        <f t="shared" si="221"/>
        <v>-5.5195346915626393E-2</v>
      </c>
      <c r="AG44" s="203">
        <f t="shared" si="222"/>
        <v>0.31306484768284348</v>
      </c>
      <c r="AH44" s="203">
        <f t="shared" si="223"/>
        <v>-0.2375452529243447</v>
      </c>
      <c r="AI44" s="203">
        <f t="shared" si="224"/>
        <v>2.1248689792986691E-2</v>
      </c>
      <c r="AJ44" s="203">
        <f t="shared" si="225"/>
        <v>0.3886382184577446</v>
      </c>
      <c r="AK44" s="203">
        <f t="shared" si="226"/>
        <v>-3.0252674603603799E-2</v>
      </c>
      <c r="AL44" s="203">
        <f t="shared" si="227"/>
        <v>0.20074283659242034</v>
      </c>
      <c r="AM44" s="204">
        <f t="shared" si="228"/>
        <v>-0.19019734072657724</v>
      </c>
      <c r="AO44" s="198"/>
      <c r="AP44" s="202"/>
      <c r="AQ44" s="203"/>
      <c r="AR44" s="203"/>
      <c r="AS44" s="203"/>
      <c r="AT44" s="203"/>
      <c r="AU44" s="203"/>
      <c r="AV44" s="203"/>
      <c r="AW44" s="203"/>
      <c r="AX44" s="203"/>
      <c r="AY44" s="203"/>
      <c r="AZ44" s="204"/>
      <c r="BB44" s="198"/>
      <c r="BC44" s="202"/>
      <c r="BD44" s="203"/>
      <c r="BE44" s="203"/>
      <c r="BF44" s="203"/>
      <c r="BG44" s="203"/>
      <c r="BH44" s="203"/>
      <c r="BI44" s="203"/>
      <c r="BJ44" s="203"/>
      <c r="BK44" s="203"/>
      <c r="BL44" s="203"/>
      <c r="BM44" s="204"/>
    </row>
    <row r="45" spans="2:65">
      <c r="B45" s="172"/>
      <c r="C45" s="188"/>
      <c r="D45" s="189"/>
      <c r="E45" s="189"/>
      <c r="F45" s="189"/>
      <c r="G45" s="189"/>
      <c r="H45" s="189"/>
      <c r="I45" s="189"/>
      <c r="J45" s="189"/>
      <c r="K45" s="189"/>
      <c r="L45" s="189"/>
      <c r="M45" s="190"/>
      <c r="O45" s="172"/>
      <c r="P45" s="199"/>
      <c r="Q45" s="200"/>
      <c r="R45" s="200"/>
      <c r="S45" s="200"/>
      <c r="T45" s="200"/>
      <c r="U45" s="200"/>
      <c r="V45" s="200"/>
      <c r="W45" s="200"/>
      <c r="X45" s="200"/>
      <c r="Y45" s="200"/>
      <c r="Z45" s="201"/>
      <c r="AB45" s="172"/>
      <c r="AC45" s="188"/>
      <c r="AD45" s="189"/>
      <c r="AE45" s="189"/>
      <c r="AF45" s="189"/>
      <c r="AG45" s="189"/>
      <c r="AH45" s="189"/>
      <c r="AI45" s="189"/>
      <c r="AJ45" s="189"/>
      <c r="AK45" s="189"/>
      <c r="AL45" s="189"/>
      <c r="AM45" s="190"/>
      <c r="AO45" s="172"/>
      <c r="AP45" s="188"/>
      <c r="AQ45" s="189"/>
      <c r="AR45" s="189"/>
      <c r="AS45" s="189"/>
      <c r="AT45" s="189"/>
      <c r="AU45" s="189"/>
      <c r="AV45" s="189"/>
      <c r="AW45" s="189"/>
      <c r="AX45" s="189"/>
      <c r="AY45" s="189"/>
      <c r="AZ45" s="190"/>
      <c r="BB45" s="172"/>
      <c r="BC45" s="188"/>
      <c r="BD45" s="189"/>
      <c r="BE45" s="189"/>
      <c r="BF45" s="189"/>
      <c r="BG45" s="189"/>
      <c r="BH45" s="189"/>
      <c r="BI45" s="189"/>
      <c r="BJ45" s="189"/>
      <c r="BK45" s="189"/>
      <c r="BL45" s="189"/>
      <c r="BM45" s="190"/>
    </row>
    <row r="46" spans="2:65">
      <c r="B46" s="172" t="s">
        <v>244</v>
      </c>
      <c r="C46" s="188"/>
      <c r="D46" s="189"/>
      <c r="E46" s="189"/>
      <c r="F46" s="189"/>
      <c r="G46" s="189"/>
      <c r="H46" s="189"/>
      <c r="I46" s="189"/>
      <c r="J46" s="189"/>
      <c r="K46" s="189"/>
      <c r="L46" s="189"/>
      <c r="M46" s="190"/>
      <c r="O46" s="172" t="s">
        <v>244</v>
      </c>
      <c r="P46" s="199"/>
      <c r="Q46" s="200"/>
      <c r="R46" s="200"/>
      <c r="S46" s="200"/>
      <c r="T46" s="200"/>
      <c r="U46" s="200"/>
      <c r="V46" s="200"/>
      <c r="W46" s="200"/>
      <c r="X46" s="200"/>
      <c r="Y46" s="200"/>
      <c r="Z46" s="201"/>
      <c r="AB46" s="172" t="s">
        <v>244</v>
      </c>
      <c r="AC46" s="188"/>
      <c r="AD46" s="189"/>
      <c r="AE46" s="189"/>
      <c r="AF46" s="189"/>
      <c r="AG46" s="189"/>
      <c r="AH46" s="189"/>
      <c r="AI46" s="189"/>
      <c r="AJ46" s="189"/>
      <c r="AK46" s="189"/>
      <c r="AL46" s="189"/>
      <c r="AM46" s="190"/>
      <c r="AO46" s="172" t="s">
        <v>244</v>
      </c>
      <c r="AP46" s="188"/>
      <c r="AQ46" s="189"/>
      <c r="AR46" s="189"/>
      <c r="AS46" s="189"/>
      <c r="AT46" s="189"/>
      <c r="AU46" s="189"/>
      <c r="AV46" s="189"/>
      <c r="AW46" s="189"/>
      <c r="AX46" s="189"/>
      <c r="AY46" s="189"/>
      <c r="AZ46" s="190"/>
      <c r="BB46" s="172" t="s">
        <v>244</v>
      </c>
      <c r="BC46" s="188"/>
      <c r="BD46" s="189"/>
      <c r="BE46" s="189"/>
      <c r="BF46" s="189"/>
      <c r="BG46" s="189"/>
      <c r="BH46" s="189"/>
      <c r="BI46" s="189"/>
      <c r="BJ46" s="189"/>
      <c r="BK46" s="189"/>
      <c r="BL46" s="189"/>
      <c r="BM46" s="190"/>
    </row>
    <row r="47" spans="2:65">
      <c r="B47" s="198" t="s">
        <v>1</v>
      </c>
      <c r="C47" s="188">
        <f>T14B!AC155</f>
        <v>44</v>
      </c>
      <c r="D47" s="189">
        <f>T14B!AD155</f>
        <v>31</v>
      </c>
      <c r="E47" s="189">
        <f>T14B!AE155</f>
        <v>6</v>
      </c>
      <c r="F47" s="189">
        <f>T14B!AF155</f>
        <v>0</v>
      </c>
      <c r="G47" s="189">
        <f>T14B!AG155</f>
        <v>0</v>
      </c>
      <c r="H47" s="189">
        <f>T14B!AH155</f>
        <v>0</v>
      </c>
      <c r="I47" s="189">
        <f>T14B!AI155</f>
        <v>6</v>
      </c>
      <c r="J47" s="189">
        <f>T14B!AJ155</f>
        <v>1</v>
      </c>
      <c r="K47" s="189">
        <f>T14B!AK155</f>
        <v>0</v>
      </c>
      <c r="L47" s="189">
        <f>T14B!AL155</f>
        <v>0</v>
      </c>
      <c r="M47" s="190">
        <f>T14B!AM155</f>
        <v>0</v>
      </c>
      <c r="O47" s="198" t="s">
        <v>1</v>
      </c>
      <c r="P47" s="199">
        <f>C47-C104</f>
        <v>5</v>
      </c>
      <c r="Q47" s="200">
        <f t="shared" ref="Q47:Q50" si="242">D47-D104</f>
        <v>7</v>
      </c>
      <c r="R47" s="200">
        <f t="shared" ref="R47:R50" si="243">E47-E104</f>
        <v>-2</v>
      </c>
      <c r="S47" s="200">
        <f t="shared" ref="S47:S49" si="244">F47-F104</f>
        <v>-1</v>
      </c>
      <c r="T47" s="200">
        <f t="shared" ref="T47:T49" si="245">G47-G104</f>
        <v>0</v>
      </c>
      <c r="U47" s="200">
        <f t="shared" ref="U47:U49" si="246">H47-H104</f>
        <v>0</v>
      </c>
      <c r="V47" s="200">
        <f t="shared" ref="V47:V50" si="247">I47-I104</f>
        <v>2</v>
      </c>
      <c r="W47" s="200">
        <f t="shared" ref="W47:W50" si="248">J47-J104</f>
        <v>0</v>
      </c>
      <c r="X47" s="200">
        <f t="shared" ref="X47:X49" si="249">K47-K104</f>
        <v>0</v>
      </c>
      <c r="Y47" s="200">
        <f t="shared" ref="Y47:Y49" si="250">L47-L104</f>
        <v>-1</v>
      </c>
      <c r="Z47" s="201">
        <f t="shared" ref="Z47:Z49" si="251">M47-M104</f>
        <v>0</v>
      </c>
      <c r="AB47" s="198" t="s">
        <v>1</v>
      </c>
      <c r="AC47" s="202">
        <f>P47/C104</f>
        <v>0.12820512820512819</v>
      </c>
      <c r="AD47" s="203">
        <f t="shared" ref="AD47:AD50" si="252">Q47/D104</f>
        <v>0.29166666666666669</v>
      </c>
      <c r="AE47" s="203">
        <f t="shared" ref="AE47:AE50" si="253">R47/E104</f>
        <v>-0.25</v>
      </c>
      <c r="AF47" s="203">
        <f t="shared" ref="AF47:AF49" si="254">S47/F104</f>
        <v>-1</v>
      </c>
      <c r="AG47" s="231" t="s">
        <v>120</v>
      </c>
      <c r="AH47" s="231" t="s">
        <v>120</v>
      </c>
      <c r="AI47" s="203">
        <f t="shared" ref="AI47:AI50" si="255">V47/I104</f>
        <v>0.5</v>
      </c>
      <c r="AJ47" s="203">
        <f t="shared" ref="AJ47:AJ50" si="256">W47/J104</f>
        <v>0</v>
      </c>
      <c r="AK47" s="231" t="s">
        <v>120</v>
      </c>
      <c r="AL47" s="203">
        <f t="shared" ref="AL47:AL49" si="257">Y47/L104</f>
        <v>-1</v>
      </c>
      <c r="AM47" s="232" t="s">
        <v>120</v>
      </c>
      <c r="AO47" s="198" t="s">
        <v>1</v>
      </c>
      <c r="AP47" s="202">
        <f>C47/T14B!AC$158</f>
        <v>1.8717032499574614E-3</v>
      </c>
      <c r="AQ47" s="203">
        <f>D47/T14B!AD$158</f>
        <v>3.24573343105434E-3</v>
      </c>
      <c r="AR47" s="203">
        <f>E47/T14B!AE$158</f>
        <v>1.9138755980861245E-3</v>
      </c>
      <c r="AS47" s="203">
        <f>F47/T14B!AF$158</f>
        <v>0</v>
      </c>
      <c r="AT47" s="203">
        <f>G47/T14B!AG$158</f>
        <v>0</v>
      </c>
      <c r="AU47" s="203">
        <f>H47/T14B!AH$158</f>
        <v>0</v>
      </c>
      <c r="AV47" s="203">
        <f>I47/T14B!AI$158</f>
        <v>5.1546391752577319E-3</v>
      </c>
      <c r="AW47" s="203">
        <f>J47/T14B!AJ$158</f>
        <v>1.3192612137203166E-3</v>
      </c>
      <c r="AX47" s="203">
        <f>K47/T14B!AK$158</f>
        <v>0</v>
      </c>
      <c r="AY47" s="203">
        <f>L47/T14B!AL$158</f>
        <v>0</v>
      </c>
      <c r="AZ47" s="204">
        <f>M47/T14B!AM$158</f>
        <v>0</v>
      </c>
      <c r="BB47" s="198" t="s">
        <v>1</v>
      </c>
      <c r="BC47" s="202">
        <f>C47/$C47</f>
        <v>1</v>
      </c>
      <c r="BD47" s="203">
        <f t="shared" ref="BD47:BD49" si="258">D47/$C47</f>
        <v>0.70454545454545459</v>
      </c>
      <c r="BE47" s="203">
        <f t="shared" ref="BE47:BE49" si="259">E47/$C47</f>
        <v>0.13636363636363635</v>
      </c>
      <c r="BF47" s="203">
        <f t="shared" ref="BF47:BF49" si="260">F47/$C47</f>
        <v>0</v>
      </c>
      <c r="BG47" s="203">
        <f t="shared" ref="BG47:BG49" si="261">G47/$C47</f>
        <v>0</v>
      </c>
      <c r="BH47" s="203">
        <f t="shared" ref="BH47:BH49" si="262">H47/$C47</f>
        <v>0</v>
      </c>
      <c r="BI47" s="203">
        <f t="shared" ref="BI47:BI49" si="263">I47/$C47</f>
        <v>0.13636363636363635</v>
      </c>
      <c r="BJ47" s="203">
        <f t="shared" ref="BJ47:BJ49" si="264">J47/$C47</f>
        <v>2.2727272727272728E-2</v>
      </c>
      <c r="BK47" s="203">
        <f t="shared" ref="BK47:BK49" si="265">K47/$C47</f>
        <v>0</v>
      </c>
      <c r="BL47" s="203">
        <f t="shared" ref="BL47:BL49" si="266">L47/$C47</f>
        <v>0</v>
      </c>
      <c r="BM47" s="204">
        <f t="shared" ref="BM47:BM49" si="267">M47/$C47</f>
        <v>0</v>
      </c>
    </row>
    <row r="48" spans="2:65">
      <c r="B48" s="198" t="s">
        <v>0</v>
      </c>
      <c r="C48" s="188">
        <f>T14C!AC155</f>
        <v>90534</v>
      </c>
      <c r="D48" s="189">
        <f>T14C!AD155</f>
        <v>61367</v>
      </c>
      <c r="E48" s="189">
        <f>T14C!AE155</f>
        <v>15367</v>
      </c>
      <c r="F48" s="189">
        <f>T14C!AF155</f>
        <v>0</v>
      </c>
      <c r="G48" s="189">
        <f>T14C!AG155</f>
        <v>0</v>
      </c>
      <c r="H48" s="189">
        <f>T14C!AH155</f>
        <v>0</v>
      </c>
      <c r="I48" s="189">
        <f>T14C!AI155</f>
        <v>11395</v>
      </c>
      <c r="J48" s="189">
        <f>T14C!AJ155</f>
        <v>2405</v>
      </c>
      <c r="K48" s="189">
        <f>T14C!AK155</f>
        <v>0</v>
      </c>
      <c r="L48" s="189">
        <f>T14C!AL155</f>
        <v>0</v>
      </c>
      <c r="M48" s="190">
        <f>T14C!AM155</f>
        <v>0</v>
      </c>
      <c r="O48" s="198" t="s">
        <v>0</v>
      </c>
      <c r="P48" s="199">
        <f t="shared" ref="P48:P50" si="268">C48-C105</f>
        <v>14998</v>
      </c>
      <c r="Q48" s="200">
        <f t="shared" si="242"/>
        <v>14391</v>
      </c>
      <c r="R48" s="200">
        <f t="shared" si="243"/>
        <v>-1862</v>
      </c>
      <c r="S48" s="200">
        <f t="shared" si="244"/>
        <v>-1486</v>
      </c>
      <c r="T48" s="200">
        <f t="shared" si="245"/>
        <v>0</v>
      </c>
      <c r="U48" s="200">
        <f t="shared" si="246"/>
        <v>0</v>
      </c>
      <c r="V48" s="200">
        <f t="shared" si="247"/>
        <v>4020</v>
      </c>
      <c r="W48" s="200">
        <f t="shared" si="248"/>
        <v>1025</v>
      </c>
      <c r="X48" s="200">
        <f t="shared" si="249"/>
        <v>0</v>
      </c>
      <c r="Y48" s="200">
        <f t="shared" si="250"/>
        <v>-1090</v>
      </c>
      <c r="Z48" s="201">
        <f t="shared" si="251"/>
        <v>0</v>
      </c>
      <c r="AB48" s="198" t="s">
        <v>0</v>
      </c>
      <c r="AC48" s="202">
        <f t="shared" ref="AC48:AC50" si="269">P48/C105</f>
        <v>0.19855433170938361</v>
      </c>
      <c r="AD48" s="203">
        <f t="shared" si="252"/>
        <v>0.30634792234332425</v>
      </c>
      <c r="AE48" s="203">
        <f t="shared" si="253"/>
        <v>-0.10807359684253294</v>
      </c>
      <c r="AF48" s="203">
        <f t="shared" si="254"/>
        <v>-1</v>
      </c>
      <c r="AG48" s="231" t="s">
        <v>120</v>
      </c>
      <c r="AH48" s="231" t="s">
        <v>120</v>
      </c>
      <c r="AI48" s="203">
        <f t="shared" si="255"/>
        <v>0.54508474576271182</v>
      </c>
      <c r="AJ48" s="203">
        <f t="shared" si="256"/>
        <v>0.74275362318840576</v>
      </c>
      <c r="AK48" s="231" t="s">
        <v>120</v>
      </c>
      <c r="AL48" s="203">
        <f t="shared" si="257"/>
        <v>-1</v>
      </c>
      <c r="AM48" s="232" t="s">
        <v>120</v>
      </c>
      <c r="AO48" s="198" t="s">
        <v>0</v>
      </c>
      <c r="AP48" s="202">
        <f>T14A!C48/T14C!AC$158</f>
        <v>0.18083002768356843</v>
      </c>
      <c r="AQ48" s="203">
        <f>T14A!D48/T14C!AD$158</f>
        <v>0.22420608824002222</v>
      </c>
      <c r="AR48" s="203">
        <f>T14A!E48/T14C!AE$158</f>
        <v>0.23354103343465046</v>
      </c>
      <c r="AS48" s="203">
        <f>T14A!F48/T14C!AF$158</f>
        <v>0</v>
      </c>
      <c r="AT48" s="203">
        <f>T14A!G48/T14C!AG$158</f>
        <v>0</v>
      </c>
      <c r="AU48" s="203">
        <f>T14A!H48/T14C!AH$158</f>
        <v>0</v>
      </c>
      <c r="AV48" s="203">
        <f>T14A!I48/T14C!AI$158</f>
        <v>0.3260838460437831</v>
      </c>
      <c r="AW48" s="203">
        <f>T14A!J48/T14C!AJ$158</f>
        <v>0.15731292517006804</v>
      </c>
      <c r="AX48" s="203">
        <f>T14A!K48/T14C!AK$158</f>
        <v>0</v>
      </c>
      <c r="AY48" s="203">
        <f>T14A!L48/T14C!AL$158</f>
        <v>0</v>
      </c>
      <c r="AZ48" s="204">
        <f>T14A!M48/T14C!AM$158</f>
        <v>0</v>
      </c>
      <c r="BB48" s="198" t="s">
        <v>0</v>
      </c>
      <c r="BC48" s="202">
        <f t="shared" ref="BC48:BC49" si="270">C48/$C48</f>
        <v>1</v>
      </c>
      <c r="BD48" s="203">
        <f t="shared" si="258"/>
        <v>0.6778337420195728</v>
      </c>
      <c r="BE48" s="203">
        <f t="shared" si="259"/>
        <v>0.16973733624936488</v>
      </c>
      <c r="BF48" s="203">
        <f t="shared" si="260"/>
        <v>0</v>
      </c>
      <c r="BG48" s="203">
        <f t="shared" si="261"/>
        <v>0</v>
      </c>
      <c r="BH48" s="203">
        <f t="shared" si="262"/>
        <v>0</v>
      </c>
      <c r="BI48" s="203">
        <f t="shared" si="263"/>
        <v>0.12586431616851126</v>
      </c>
      <c r="BJ48" s="203">
        <f t="shared" si="264"/>
        <v>2.6564605562551087E-2</v>
      </c>
      <c r="BK48" s="203">
        <f t="shared" si="265"/>
        <v>0</v>
      </c>
      <c r="BL48" s="203">
        <f t="shared" si="266"/>
        <v>0</v>
      </c>
      <c r="BM48" s="204">
        <f t="shared" si="267"/>
        <v>0</v>
      </c>
    </row>
    <row r="49" spans="2:65">
      <c r="B49" s="198" t="s">
        <v>238</v>
      </c>
      <c r="C49" s="188">
        <f>T14D!AC155</f>
        <v>1497643.4578242782</v>
      </c>
      <c r="D49" s="189">
        <f>T14D!AD155</f>
        <v>907331.6925406846</v>
      </c>
      <c r="E49" s="189">
        <f>T14D!AE155</f>
        <v>215381.51905368705</v>
      </c>
      <c r="F49" s="189">
        <f>T14D!AF155</f>
        <v>0</v>
      </c>
      <c r="G49" s="189">
        <f>T14D!AG155</f>
        <v>0</v>
      </c>
      <c r="H49" s="189">
        <f>T14D!AH155</f>
        <v>0</v>
      </c>
      <c r="I49" s="189">
        <f>T14D!AI155</f>
        <v>283625.70196693402</v>
      </c>
      <c r="J49" s="189">
        <f>T14D!AJ155</f>
        <v>91304.544262972558</v>
      </c>
      <c r="K49" s="189">
        <f>T14D!AK155</f>
        <v>0</v>
      </c>
      <c r="L49" s="189">
        <f>T14D!AL155</f>
        <v>0</v>
      </c>
      <c r="M49" s="190">
        <f>T14D!AM155</f>
        <v>0</v>
      </c>
      <c r="O49" s="198" t="s">
        <v>238</v>
      </c>
      <c r="P49" s="199">
        <f t="shared" si="268"/>
        <v>57096.02204880747</v>
      </c>
      <c r="Q49" s="200">
        <f t="shared" si="242"/>
        <v>179397.35898306326</v>
      </c>
      <c r="R49" s="200">
        <f t="shared" si="243"/>
        <v>-49491.132350279426</v>
      </c>
      <c r="S49" s="200">
        <f t="shared" si="244"/>
        <v>-36001.61999677174</v>
      </c>
      <c r="T49" s="200">
        <f t="shared" si="245"/>
        <v>0</v>
      </c>
      <c r="U49" s="200">
        <f t="shared" si="246"/>
        <v>0</v>
      </c>
      <c r="V49" s="200">
        <f t="shared" si="247"/>
        <v>21530.290453658497</v>
      </c>
      <c r="W49" s="200">
        <f t="shared" si="248"/>
        <v>6582.7048794910224</v>
      </c>
      <c r="X49" s="200">
        <f t="shared" si="249"/>
        <v>0</v>
      </c>
      <c r="Y49" s="200">
        <f t="shared" si="250"/>
        <v>-64921.579920353775</v>
      </c>
      <c r="Z49" s="201">
        <f t="shared" si="251"/>
        <v>0</v>
      </c>
      <c r="AB49" s="198" t="s">
        <v>238</v>
      </c>
      <c r="AC49" s="202">
        <f t="shared" si="269"/>
        <v>3.963494754205836E-2</v>
      </c>
      <c r="AD49" s="203">
        <f t="shared" si="252"/>
        <v>0.24644717347826903</v>
      </c>
      <c r="AE49" s="203">
        <f t="shared" si="253"/>
        <v>-0.18684878219004492</v>
      </c>
      <c r="AF49" s="203">
        <f t="shared" si="254"/>
        <v>-1</v>
      </c>
      <c r="AG49" s="231" t="s">
        <v>120</v>
      </c>
      <c r="AH49" s="231" t="s">
        <v>120</v>
      </c>
      <c r="AI49" s="203">
        <f t="shared" si="255"/>
        <v>8.2146766054956119E-2</v>
      </c>
      <c r="AJ49" s="203">
        <f t="shared" si="256"/>
        <v>7.7697851314291355E-2</v>
      </c>
      <c r="AK49" s="231" t="s">
        <v>120</v>
      </c>
      <c r="AL49" s="203">
        <f t="shared" si="257"/>
        <v>-1</v>
      </c>
      <c r="AM49" s="232" t="s">
        <v>120</v>
      </c>
      <c r="AO49" s="198" t="s">
        <v>238</v>
      </c>
      <c r="AP49" s="202">
        <f>C49/T14D!AC$158</f>
        <v>8.8142549299995071E-2</v>
      </c>
      <c r="AQ49" s="203">
        <f>D49/T14D!AD$158</f>
        <v>0.14158312329644546</v>
      </c>
      <c r="AR49" s="203">
        <f>E49/T14D!AE$158</f>
        <v>8.9981599620622424E-2</v>
      </c>
      <c r="AS49" s="203">
        <f>F49/T14D!AF$158</f>
        <v>0</v>
      </c>
      <c r="AT49" s="203">
        <f>G49/T14D!AG$158</f>
        <v>0</v>
      </c>
      <c r="AU49" s="203">
        <f>H49/T14D!AH$158</f>
        <v>0</v>
      </c>
      <c r="AV49" s="203">
        <f>I49/T14D!AI$158</f>
        <v>0.215351242694513</v>
      </c>
      <c r="AW49" s="203">
        <f>J49/T14D!AJ$158</f>
        <v>0.10096899647782052</v>
      </c>
      <c r="AX49" s="203">
        <f>K49/T14D!AK$158</f>
        <v>0</v>
      </c>
      <c r="AY49" s="203">
        <f>L49/T14D!AL$158</f>
        <v>0</v>
      </c>
      <c r="AZ49" s="204">
        <f>M49/T14D!AM$158</f>
        <v>0</v>
      </c>
      <c r="BB49" s="198" t="s">
        <v>238</v>
      </c>
      <c r="BC49" s="202">
        <f t="shared" si="270"/>
        <v>1</v>
      </c>
      <c r="BD49" s="203">
        <f t="shared" si="258"/>
        <v>0.60583958605129085</v>
      </c>
      <c r="BE49" s="203">
        <f t="shared" si="259"/>
        <v>0.14381361460129199</v>
      </c>
      <c r="BF49" s="203">
        <f t="shared" si="260"/>
        <v>0</v>
      </c>
      <c r="BG49" s="203">
        <f t="shared" si="261"/>
        <v>0</v>
      </c>
      <c r="BH49" s="203">
        <f t="shared" si="262"/>
        <v>0</v>
      </c>
      <c r="BI49" s="203">
        <f t="shared" si="263"/>
        <v>0.18938132469725144</v>
      </c>
      <c r="BJ49" s="203">
        <f t="shared" si="264"/>
        <v>6.0965474650165719E-2</v>
      </c>
      <c r="BK49" s="203">
        <f t="shared" si="265"/>
        <v>0</v>
      </c>
      <c r="BL49" s="203">
        <f t="shared" si="266"/>
        <v>0</v>
      </c>
      <c r="BM49" s="204">
        <f t="shared" si="267"/>
        <v>0</v>
      </c>
    </row>
    <row r="50" spans="2:65">
      <c r="B50" s="198" t="s">
        <v>239</v>
      </c>
      <c r="C50" s="169">
        <f>T14E!AC155</f>
        <v>16.542331696647427</v>
      </c>
      <c r="D50" s="170">
        <f>T14E!AD155</f>
        <v>14.78533564522764</v>
      </c>
      <c r="E50" s="170">
        <f>T14E!AE155</f>
        <v>14.015846883170889</v>
      </c>
      <c r="F50" s="170" t="str">
        <f>T14E!AF155</f>
        <v>-</v>
      </c>
      <c r="G50" s="170" t="str">
        <f>T14E!AG155</f>
        <v>-</v>
      </c>
      <c r="H50" s="170" t="str">
        <f>T14E!AH155</f>
        <v>-</v>
      </c>
      <c r="I50" s="170">
        <f>T14E!AI155</f>
        <v>24.890364367436071</v>
      </c>
      <c r="J50" s="170">
        <f>T14E!AJ155</f>
        <v>37.96446746901146</v>
      </c>
      <c r="K50" s="170" t="str">
        <f>T14E!AK155</f>
        <v>-</v>
      </c>
      <c r="L50" s="170" t="str">
        <f>T14E!AL155</f>
        <v>-</v>
      </c>
      <c r="M50" s="171" t="str">
        <f>T14E!AM155</f>
        <v>-</v>
      </c>
      <c r="O50" s="198" t="s">
        <v>239</v>
      </c>
      <c r="P50" s="205">
        <f t="shared" si="268"/>
        <v>-2.5286733310939233</v>
      </c>
      <c r="Q50" s="206">
        <f t="shared" si="242"/>
        <v>-0.71054168697649267</v>
      </c>
      <c r="R50" s="206">
        <f t="shared" si="243"/>
        <v>-1.35780518044084</v>
      </c>
      <c r="S50" s="233" t="s">
        <v>120</v>
      </c>
      <c r="T50" s="233" t="s">
        <v>120</v>
      </c>
      <c r="U50" s="233" t="s">
        <v>120</v>
      </c>
      <c r="V50" s="206">
        <f t="shared" si="247"/>
        <v>-10.647996515719932</v>
      </c>
      <c r="W50" s="206">
        <f t="shared" si="248"/>
        <v>-23.428169765395452</v>
      </c>
      <c r="X50" s="233" t="s">
        <v>120</v>
      </c>
      <c r="Y50" s="233" t="s">
        <v>120</v>
      </c>
      <c r="Z50" s="234" t="s">
        <v>120</v>
      </c>
      <c r="AB50" s="198" t="s">
        <v>239</v>
      </c>
      <c r="AC50" s="202">
        <f t="shared" si="269"/>
        <v>-0.13259255751941898</v>
      </c>
      <c r="AD50" s="203">
        <f t="shared" si="252"/>
        <v>-4.5853595233347477E-2</v>
      </c>
      <c r="AE50" s="203">
        <f t="shared" si="253"/>
        <v>-8.8320275157954306E-2</v>
      </c>
      <c r="AF50" s="231" t="s">
        <v>120</v>
      </c>
      <c r="AG50" s="231" t="s">
        <v>120</v>
      </c>
      <c r="AH50" s="231" t="s">
        <v>120</v>
      </c>
      <c r="AI50" s="203">
        <f t="shared" si="255"/>
        <v>-0.29961979818733642</v>
      </c>
      <c r="AJ50" s="203">
        <f t="shared" si="256"/>
        <v>-0.3816120437364981</v>
      </c>
      <c r="AK50" s="231" t="s">
        <v>120</v>
      </c>
      <c r="AL50" s="231" t="s">
        <v>120</v>
      </c>
      <c r="AM50" s="232" t="s">
        <v>120</v>
      </c>
      <c r="AO50" s="198"/>
      <c r="AP50" s="202"/>
      <c r="AQ50" s="203"/>
      <c r="AR50" s="203"/>
      <c r="AS50" s="231"/>
      <c r="AT50" s="231"/>
      <c r="AU50" s="231"/>
      <c r="AV50" s="203"/>
      <c r="AW50" s="203"/>
      <c r="AX50" s="231"/>
      <c r="AY50" s="231"/>
      <c r="AZ50" s="232"/>
      <c r="BB50" s="198"/>
      <c r="BC50" s="202"/>
      <c r="BD50" s="203"/>
      <c r="BE50" s="203"/>
      <c r="BF50" s="231"/>
      <c r="BG50" s="231"/>
      <c r="BH50" s="231"/>
      <c r="BI50" s="203"/>
      <c r="BJ50" s="203"/>
      <c r="BK50" s="231"/>
      <c r="BL50" s="231"/>
      <c r="BM50" s="232"/>
    </row>
    <row r="51" spans="2:65">
      <c r="B51" s="172"/>
      <c r="C51" s="188"/>
      <c r="D51" s="189"/>
      <c r="E51" s="189"/>
      <c r="F51" s="189"/>
      <c r="G51" s="189"/>
      <c r="H51" s="189"/>
      <c r="I51" s="189"/>
      <c r="J51" s="189"/>
      <c r="K51" s="189"/>
      <c r="L51" s="189"/>
      <c r="M51" s="190"/>
      <c r="O51" s="172"/>
      <c r="P51" s="199"/>
      <c r="Q51" s="200"/>
      <c r="R51" s="200"/>
      <c r="S51" s="200"/>
      <c r="T51" s="200"/>
      <c r="U51" s="200"/>
      <c r="V51" s="200"/>
      <c r="W51" s="200"/>
      <c r="X51" s="200"/>
      <c r="Y51" s="200"/>
      <c r="Z51" s="201"/>
      <c r="AB51" s="172"/>
      <c r="AC51" s="188"/>
      <c r="AD51" s="189"/>
      <c r="AE51" s="189"/>
      <c r="AF51" s="189"/>
      <c r="AG51" s="189"/>
      <c r="AH51" s="189"/>
      <c r="AI51" s="189"/>
      <c r="AJ51" s="189"/>
      <c r="AK51" s="189"/>
      <c r="AL51" s="189"/>
      <c r="AM51" s="190"/>
      <c r="AO51" s="172"/>
      <c r="AP51" s="188"/>
      <c r="AQ51" s="189"/>
      <c r="AR51" s="189"/>
      <c r="AS51" s="189"/>
      <c r="AT51" s="189"/>
      <c r="AU51" s="189"/>
      <c r="AV51" s="189"/>
      <c r="AW51" s="189"/>
      <c r="AX51" s="189"/>
      <c r="AY51" s="189"/>
      <c r="AZ51" s="190"/>
      <c r="BB51" s="172"/>
      <c r="BC51" s="188"/>
      <c r="BD51" s="189"/>
      <c r="BE51" s="189"/>
      <c r="BF51" s="189"/>
      <c r="BG51" s="189"/>
      <c r="BH51" s="189"/>
      <c r="BI51" s="189"/>
      <c r="BJ51" s="189"/>
      <c r="BK51" s="189"/>
      <c r="BL51" s="189"/>
      <c r="BM51" s="190"/>
    </row>
    <row r="52" spans="2:65">
      <c r="B52" s="208" t="s">
        <v>313</v>
      </c>
      <c r="C52" s="209"/>
      <c r="D52" s="210"/>
      <c r="E52" s="210"/>
      <c r="F52" s="210"/>
      <c r="G52" s="210"/>
      <c r="H52" s="210"/>
      <c r="I52" s="210"/>
      <c r="J52" s="210"/>
      <c r="K52" s="210"/>
      <c r="L52" s="210"/>
      <c r="M52" s="211"/>
      <c r="O52" s="208" t="s">
        <v>313</v>
      </c>
      <c r="P52" s="212"/>
      <c r="Q52" s="213"/>
      <c r="R52" s="213"/>
      <c r="S52" s="213"/>
      <c r="T52" s="213"/>
      <c r="U52" s="213"/>
      <c r="V52" s="213"/>
      <c r="W52" s="213"/>
      <c r="X52" s="213"/>
      <c r="Y52" s="213"/>
      <c r="Z52" s="214"/>
      <c r="AB52" s="208" t="s">
        <v>313</v>
      </c>
      <c r="AC52" s="209"/>
      <c r="AD52" s="210"/>
      <c r="AE52" s="210"/>
      <c r="AF52" s="210"/>
      <c r="AG52" s="210"/>
      <c r="AH52" s="210"/>
      <c r="AI52" s="210"/>
      <c r="AJ52" s="210"/>
      <c r="AK52" s="210"/>
      <c r="AL52" s="210"/>
      <c r="AM52" s="211"/>
      <c r="AO52" s="208" t="s">
        <v>313</v>
      </c>
      <c r="AP52" s="209"/>
      <c r="AQ52" s="210"/>
      <c r="AR52" s="210"/>
      <c r="AS52" s="210"/>
      <c r="AT52" s="210"/>
      <c r="AU52" s="210"/>
      <c r="AV52" s="210"/>
      <c r="AW52" s="210"/>
      <c r="AX52" s="210"/>
      <c r="AY52" s="210"/>
      <c r="AZ52" s="211"/>
      <c r="BB52" s="208" t="s">
        <v>313</v>
      </c>
      <c r="BC52" s="209"/>
      <c r="BD52" s="210"/>
      <c r="BE52" s="210"/>
      <c r="BF52" s="210"/>
      <c r="BG52" s="210"/>
      <c r="BH52" s="210"/>
      <c r="BI52" s="210"/>
      <c r="BJ52" s="210"/>
      <c r="BK52" s="210"/>
      <c r="BL52" s="210"/>
      <c r="BM52" s="211"/>
    </row>
    <row r="53" spans="2:65">
      <c r="B53" s="215" t="s">
        <v>1</v>
      </c>
      <c r="C53" s="216">
        <f>C41+C47</f>
        <v>353</v>
      </c>
      <c r="D53" s="217">
        <f t="shared" ref="D53:M53" si="271">D41+D47</f>
        <v>204</v>
      </c>
      <c r="E53" s="217">
        <f t="shared" si="271"/>
        <v>49</v>
      </c>
      <c r="F53" s="217">
        <f t="shared" si="271"/>
        <v>12</v>
      </c>
      <c r="G53" s="217">
        <f t="shared" si="271"/>
        <v>3</v>
      </c>
      <c r="H53" s="217">
        <f t="shared" si="271"/>
        <v>7</v>
      </c>
      <c r="I53" s="217">
        <f t="shared" si="271"/>
        <v>29</v>
      </c>
      <c r="J53" s="217">
        <f t="shared" si="271"/>
        <v>18</v>
      </c>
      <c r="K53" s="217">
        <f t="shared" si="271"/>
        <v>5</v>
      </c>
      <c r="L53" s="217">
        <f t="shared" si="271"/>
        <v>9</v>
      </c>
      <c r="M53" s="218">
        <f t="shared" si="271"/>
        <v>17</v>
      </c>
      <c r="O53" s="215" t="s">
        <v>1</v>
      </c>
      <c r="P53" s="219">
        <f>C53-C110</f>
        <v>35</v>
      </c>
      <c r="Q53" s="220">
        <f t="shared" ref="Q53:Q56" si="272">D53-D110</f>
        <v>29</v>
      </c>
      <c r="R53" s="220">
        <f t="shared" ref="R53:R56" si="273">E53-E110</f>
        <v>7</v>
      </c>
      <c r="S53" s="220">
        <f t="shared" ref="S53:S56" si="274">F53-F110</f>
        <v>1</v>
      </c>
      <c r="T53" s="220">
        <f t="shared" ref="T53:T56" si="275">G53-G110</f>
        <v>-3</v>
      </c>
      <c r="U53" s="220">
        <f t="shared" ref="U53:U56" si="276">H53-H110</f>
        <v>-4</v>
      </c>
      <c r="V53" s="220">
        <f t="shared" ref="V53:V56" si="277">I53-I110</f>
        <v>3</v>
      </c>
      <c r="W53" s="220">
        <f t="shared" ref="W53:W56" si="278">J53-J110</f>
        <v>-1</v>
      </c>
      <c r="X53" s="220">
        <f t="shared" ref="X53:X56" si="279">K53-K110</f>
        <v>0</v>
      </c>
      <c r="Y53" s="220">
        <f t="shared" ref="Y53:Y56" si="280">L53-L110</f>
        <v>1</v>
      </c>
      <c r="Z53" s="221">
        <f t="shared" ref="Z53:Z56" si="281">M53-M110</f>
        <v>2</v>
      </c>
      <c r="AB53" s="215" t="s">
        <v>1</v>
      </c>
      <c r="AC53" s="222">
        <f>P53/C110</f>
        <v>0.11006289308176101</v>
      </c>
      <c r="AD53" s="223">
        <f t="shared" ref="AD53:AD56" si="282">Q53/D110</f>
        <v>0.1657142857142857</v>
      </c>
      <c r="AE53" s="223">
        <f t="shared" ref="AE53:AE56" si="283">R53/E110</f>
        <v>0.16666666666666666</v>
      </c>
      <c r="AF53" s="223">
        <f t="shared" ref="AF53:AF56" si="284">S53/F110</f>
        <v>9.0909090909090912E-2</v>
      </c>
      <c r="AG53" s="223">
        <f t="shared" ref="AG53:AG56" si="285">T53/G110</f>
        <v>-0.5</v>
      </c>
      <c r="AH53" s="223">
        <f t="shared" ref="AH53:AH56" si="286">U53/H110</f>
        <v>-0.36363636363636365</v>
      </c>
      <c r="AI53" s="223">
        <f t="shared" ref="AI53:AI56" si="287">V53/I110</f>
        <v>0.11538461538461539</v>
      </c>
      <c r="AJ53" s="223">
        <f t="shared" ref="AJ53:AJ56" si="288">W53/J110</f>
        <v>-5.2631578947368418E-2</v>
      </c>
      <c r="AK53" s="223">
        <f t="shared" ref="AK53:AK56" si="289">X53/K110</f>
        <v>0</v>
      </c>
      <c r="AL53" s="223">
        <f t="shared" ref="AL53:AL56" si="290">Y53/L110</f>
        <v>0.125</v>
      </c>
      <c r="AM53" s="224">
        <f t="shared" ref="AM53:AM56" si="291">Z53/M110</f>
        <v>0.13333333333333333</v>
      </c>
      <c r="AO53" s="215" t="s">
        <v>1</v>
      </c>
      <c r="AP53" s="222">
        <f>C53/T14B!AC$158</f>
        <v>1.5016164709885996E-2</v>
      </c>
      <c r="AQ53" s="223">
        <f>D53/T14B!AD$158</f>
        <v>2.135901999790598E-2</v>
      </c>
      <c r="AR53" s="223">
        <f>E53/T14B!AE$158</f>
        <v>1.5629984051036681E-2</v>
      </c>
      <c r="AS53" s="223">
        <f>F53/T14B!AF$158</f>
        <v>5.2677787532923615E-3</v>
      </c>
      <c r="AT53" s="223">
        <f>G53/T14B!AG$158</f>
        <v>3.3594624860022394E-3</v>
      </c>
      <c r="AU53" s="223">
        <f>H53/T14B!AH$158</f>
        <v>3.0094582975064487E-3</v>
      </c>
      <c r="AV53" s="223">
        <f>I53/T14B!AI$158</f>
        <v>2.4914089347079039E-2</v>
      </c>
      <c r="AW53" s="223">
        <f>J53/T14B!AJ$158</f>
        <v>2.3746701846965697E-2</v>
      </c>
      <c r="AX53" s="223">
        <f>K53/T14B!AK$158</f>
        <v>5.580357142857143E-3</v>
      </c>
      <c r="AY53" s="223">
        <f>L53/T14B!AL$158</f>
        <v>6.746626686656672E-3</v>
      </c>
      <c r="AZ53" s="224">
        <f>M53/T14B!AM$158</f>
        <v>1.4492753623188406E-2</v>
      </c>
      <c r="BB53" s="215" t="s">
        <v>1</v>
      </c>
      <c r="BC53" s="222">
        <f>C53/$C53</f>
        <v>1</v>
      </c>
      <c r="BD53" s="223">
        <f t="shared" ref="BD53:BD55" si="292">D53/$C53</f>
        <v>0.57790368271954673</v>
      </c>
      <c r="BE53" s="223">
        <f t="shared" ref="BE53:BE55" si="293">E53/$C53</f>
        <v>0.13881019830028329</v>
      </c>
      <c r="BF53" s="223">
        <f t="shared" ref="BF53:BF55" si="294">F53/$C53</f>
        <v>3.39943342776204E-2</v>
      </c>
      <c r="BG53" s="223">
        <f t="shared" ref="BG53:BG55" si="295">G53/$C53</f>
        <v>8.4985835694051E-3</v>
      </c>
      <c r="BH53" s="223">
        <f t="shared" ref="BH53:BH55" si="296">H53/$C53</f>
        <v>1.9830028328611898E-2</v>
      </c>
      <c r="BI53" s="223">
        <f t="shared" ref="BI53:BI55" si="297">I53/$C53</f>
        <v>8.2152974504249299E-2</v>
      </c>
      <c r="BJ53" s="223">
        <f t="shared" ref="BJ53:BJ55" si="298">J53/$C53</f>
        <v>5.0991501416430593E-2</v>
      </c>
      <c r="BK53" s="223">
        <f t="shared" ref="BK53:BK55" si="299">K53/$C53</f>
        <v>1.4164305949008499E-2</v>
      </c>
      <c r="BL53" s="223">
        <f t="shared" ref="BL53:BL55" si="300">L53/$C53</f>
        <v>2.5495750708215296E-2</v>
      </c>
      <c r="BM53" s="224">
        <f t="shared" ref="BM53:BM55" si="301">M53/$C53</f>
        <v>4.8158640226628892E-2</v>
      </c>
    </row>
    <row r="54" spans="2:65">
      <c r="B54" s="215" t="s">
        <v>0</v>
      </c>
      <c r="C54" s="216">
        <f t="shared" ref="C54:M54" si="302">C42+C48</f>
        <v>211202</v>
      </c>
      <c r="D54" s="217">
        <f t="shared" si="302"/>
        <v>128442</v>
      </c>
      <c r="E54" s="217">
        <f t="shared" si="302"/>
        <v>34935</v>
      </c>
      <c r="F54" s="217">
        <f t="shared" si="302"/>
        <v>5021</v>
      </c>
      <c r="G54" s="217">
        <f t="shared" si="302"/>
        <v>866</v>
      </c>
      <c r="H54" s="217">
        <f t="shared" si="302"/>
        <v>1901</v>
      </c>
      <c r="I54" s="217">
        <f t="shared" si="302"/>
        <v>20586</v>
      </c>
      <c r="J54" s="217">
        <f t="shared" si="302"/>
        <v>7933</v>
      </c>
      <c r="K54" s="217">
        <f t="shared" si="302"/>
        <v>1519</v>
      </c>
      <c r="L54" s="217">
        <f t="shared" si="302"/>
        <v>3503</v>
      </c>
      <c r="M54" s="218">
        <f t="shared" si="302"/>
        <v>6496</v>
      </c>
      <c r="O54" s="215" t="s">
        <v>0</v>
      </c>
      <c r="P54" s="219">
        <f t="shared" ref="P54:P56" si="303">C54-C111</f>
        <v>26956</v>
      </c>
      <c r="Q54" s="220">
        <f t="shared" si="272"/>
        <v>18846</v>
      </c>
      <c r="R54" s="220">
        <f t="shared" si="273"/>
        <v>4111</v>
      </c>
      <c r="S54" s="220">
        <f t="shared" si="274"/>
        <v>298</v>
      </c>
      <c r="T54" s="220">
        <f t="shared" si="275"/>
        <v>-968</v>
      </c>
      <c r="U54" s="220">
        <f t="shared" si="276"/>
        <v>-1625</v>
      </c>
      <c r="V54" s="220">
        <f t="shared" si="277"/>
        <v>4748</v>
      </c>
      <c r="W54" s="220">
        <f t="shared" si="278"/>
        <v>481</v>
      </c>
      <c r="X54" s="220">
        <f t="shared" si="279"/>
        <v>119</v>
      </c>
      <c r="Y54" s="220">
        <f t="shared" si="280"/>
        <v>-106</v>
      </c>
      <c r="Z54" s="221">
        <f t="shared" si="281"/>
        <v>1052</v>
      </c>
      <c r="AB54" s="215" t="s">
        <v>0</v>
      </c>
      <c r="AC54" s="222">
        <f t="shared" ref="AC54:AC56" si="304">P54/C111</f>
        <v>0.14630439738176135</v>
      </c>
      <c r="AD54" s="223">
        <f t="shared" si="282"/>
        <v>0.17195883061425599</v>
      </c>
      <c r="AE54" s="223">
        <f t="shared" si="283"/>
        <v>0.1333701012198287</v>
      </c>
      <c r="AF54" s="223">
        <f t="shared" si="284"/>
        <v>6.3095490154562783E-2</v>
      </c>
      <c r="AG54" s="223">
        <f t="shared" si="285"/>
        <v>-0.52780806979280259</v>
      </c>
      <c r="AH54" s="223">
        <f t="shared" si="286"/>
        <v>-0.46086216676120251</v>
      </c>
      <c r="AI54" s="223">
        <f t="shared" si="287"/>
        <v>0.2997853264301048</v>
      </c>
      <c r="AJ54" s="223">
        <f t="shared" si="288"/>
        <v>6.4546430488459469E-2</v>
      </c>
      <c r="AK54" s="223">
        <f t="shared" si="289"/>
        <v>8.5000000000000006E-2</v>
      </c>
      <c r="AL54" s="223">
        <f t="shared" si="290"/>
        <v>-2.9371016902188973E-2</v>
      </c>
      <c r="AM54" s="224">
        <f t="shared" si="291"/>
        <v>0.19324026451138868</v>
      </c>
      <c r="AO54" s="215" t="s">
        <v>0</v>
      </c>
      <c r="AP54" s="222">
        <f>T14A!C54/T14C!AC$158</f>
        <v>0.42184884691745661</v>
      </c>
      <c r="AQ54" s="223">
        <f>T14A!D54/T14C!AD$158</f>
        <v>0.46926651760270066</v>
      </c>
      <c r="AR54" s="223">
        <f>T14A!E54/T14C!AE$158</f>
        <v>0.53092705167173249</v>
      </c>
      <c r="AS54" s="223">
        <f>T14A!F54/T14C!AF$158</f>
        <v>0.17128334584157739</v>
      </c>
      <c r="AT54" s="223">
        <f>T14A!G54/T14C!AG$158</f>
        <v>9.0680628272251304E-2</v>
      </c>
      <c r="AU54" s="223">
        <f>T14A!H54/T14C!AH$158</f>
        <v>7.3822375830064846E-2</v>
      </c>
      <c r="AV54" s="223">
        <f>T14A!I54/T14C!AI$158</f>
        <v>0.58909715266847906</v>
      </c>
      <c r="AW54" s="223">
        <f>T14A!J54/T14C!AJ$158</f>
        <v>0.51890371533228674</v>
      </c>
      <c r="AX54" s="223">
        <f>T14A!K54/T14C!AK$158</f>
        <v>0.14172420227654414</v>
      </c>
      <c r="AY54" s="223">
        <f>T14A!L54/T14C!AL$158</f>
        <v>0.21527777777777779</v>
      </c>
      <c r="AZ54" s="224">
        <f>T14A!M54/T14C!AM$158</f>
        <v>0.3363711681855841</v>
      </c>
      <c r="BB54" s="215" t="s">
        <v>0</v>
      </c>
      <c r="BC54" s="222">
        <f t="shared" ref="BC54:BC55" si="305">C54/$C54</f>
        <v>1</v>
      </c>
      <c r="BD54" s="223">
        <f t="shared" si="292"/>
        <v>0.6081476501169496</v>
      </c>
      <c r="BE54" s="223">
        <f t="shared" si="293"/>
        <v>0.16541036543214552</v>
      </c>
      <c r="BF54" s="223">
        <f t="shared" si="294"/>
        <v>2.3773449115065199E-2</v>
      </c>
      <c r="BG54" s="223">
        <f t="shared" si="295"/>
        <v>4.1003399589019046E-3</v>
      </c>
      <c r="BH54" s="223">
        <f t="shared" si="296"/>
        <v>9.0008617342638795E-3</v>
      </c>
      <c r="BI54" s="223">
        <f t="shared" si="297"/>
        <v>9.7470667891402546E-2</v>
      </c>
      <c r="BJ54" s="223">
        <f t="shared" si="298"/>
        <v>3.7561197337146426E-2</v>
      </c>
      <c r="BK54" s="223">
        <f t="shared" si="299"/>
        <v>7.1921667408452574E-3</v>
      </c>
      <c r="BL54" s="223">
        <f t="shared" si="300"/>
        <v>1.6586017177867635E-2</v>
      </c>
      <c r="BM54" s="224">
        <f t="shared" si="301"/>
        <v>3.0757284495411975E-2</v>
      </c>
    </row>
    <row r="55" spans="2:65">
      <c r="B55" s="215" t="s">
        <v>238</v>
      </c>
      <c r="C55" s="216">
        <f t="shared" ref="C55:M55" si="306">C43+C49</f>
        <v>4751503.2034603916</v>
      </c>
      <c r="D55" s="217">
        <f t="shared" si="306"/>
        <v>2546623.6209180602</v>
      </c>
      <c r="E55" s="217">
        <f t="shared" si="306"/>
        <v>685801.05510039977</v>
      </c>
      <c r="F55" s="217">
        <f t="shared" si="306"/>
        <v>110362.5256693019</v>
      </c>
      <c r="G55" s="217">
        <f t="shared" si="306"/>
        <v>21223.301175291173</v>
      </c>
      <c r="H55" s="217">
        <f t="shared" si="306"/>
        <v>59348.860317490151</v>
      </c>
      <c r="I55" s="217">
        <f t="shared" si="306"/>
        <v>544160.68682474724</v>
      </c>
      <c r="J55" s="217">
        <f t="shared" si="306"/>
        <v>363018.02477028186</v>
      </c>
      <c r="K55" s="217">
        <f t="shared" si="306"/>
        <v>72114.102862042186</v>
      </c>
      <c r="L55" s="217">
        <f t="shared" si="306"/>
        <v>185362.13388087836</v>
      </c>
      <c r="M55" s="218">
        <f t="shared" si="306"/>
        <v>163488.89194189938</v>
      </c>
      <c r="O55" s="215" t="s">
        <v>238</v>
      </c>
      <c r="P55" s="219">
        <f t="shared" si="303"/>
        <v>221408.82588470262</v>
      </c>
      <c r="Q55" s="220">
        <f t="shared" si="272"/>
        <v>186945.5594207258</v>
      </c>
      <c r="R55" s="220">
        <f t="shared" si="273"/>
        <v>15610.217199726496</v>
      </c>
      <c r="S55" s="220">
        <f t="shared" si="274"/>
        <v>-945.52876705148083</v>
      </c>
      <c r="T55" s="220">
        <f t="shared" si="275"/>
        <v>-13006.801473988202</v>
      </c>
      <c r="U55" s="220">
        <f t="shared" si="276"/>
        <v>-85028.302102078102</v>
      </c>
      <c r="V55" s="220">
        <f t="shared" si="277"/>
        <v>47158.192627959186</v>
      </c>
      <c r="W55" s="220">
        <f t="shared" si="278"/>
        <v>63371.7471553504</v>
      </c>
      <c r="X55" s="220">
        <f t="shared" si="279"/>
        <v>3576.0319727107417</v>
      </c>
      <c r="Y55" s="220">
        <f t="shared" si="280"/>
        <v>9431.3352250124735</v>
      </c>
      <c r="Z55" s="221">
        <f t="shared" si="281"/>
        <v>-5703.6253736648359</v>
      </c>
      <c r="AB55" s="215" t="s">
        <v>238</v>
      </c>
      <c r="AC55" s="222">
        <f t="shared" si="304"/>
        <v>4.8875102245262945E-2</v>
      </c>
      <c r="AD55" s="223">
        <f t="shared" si="282"/>
        <v>7.922502754553705E-2</v>
      </c>
      <c r="AE55" s="223">
        <f t="shared" si="283"/>
        <v>2.329219726223717E-2</v>
      </c>
      <c r="AF55" s="223">
        <f t="shared" si="284"/>
        <v>-8.4947021295043827E-3</v>
      </c>
      <c r="AG55" s="223">
        <f t="shared" si="285"/>
        <v>-0.37998137508541846</v>
      </c>
      <c r="AH55" s="223">
        <f t="shared" si="286"/>
        <v>-0.58893179971899579</v>
      </c>
      <c r="AI55" s="223">
        <f t="shared" si="287"/>
        <v>9.4885223270704366E-2</v>
      </c>
      <c r="AJ55" s="223">
        <f t="shared" si="288"/>
        <v>0.21148851792775472</v>
      </c>
      <c r="AK55" s="223">
        <f t="shared" si="289"/>
        <v>5.2175848055089957E-2</v>
      </c>
      <c r="AL55" s="223">
        <f t="shared" si="290"/>
        <v>5.3608210143244378E-2</v>
      </c>
      <c r="AM55" s="224">
        <f t="shared" si="291"/>
        <v>-3.3710860646555041E-2</v>
      </c>
      <c r="AO55" s="215" t="s">
        <v>238</v>
      </c>
      <c r="AP55" s="222">
        <f>C55/T14D!AC$158</f>
        <v>0.27964573488574068</v>
      </c>
      <c r="AQ55" s="223">
        <f>D55/T14D!AD$158</f>
        <v>0.39738381131651557</v>
      </c>
      <c r="AR55" s="223">
        <f>E55/T14D!AE$158</f>
        <v>0.2865124000915909</v>
      </c>
      <c r="AS55" s="223">
        <f>F55/T14D!AF$158</f>
        <v>0.1316871288351707</v>
      </c>
      <c r="AT55" s="223">
        <f>G55/T14D!AG$158</f>
        <v>4.7551357458481082E-2</v>
      </c>
      <c r="AU55" s="223">
        <f>H55/T14D!AH$158</f>
        <v>2.73242164394761E-2</v>
      </c>
      <c r="AV55" s="223">
        <f>I55/T14D!AI$158</f>
        <v>0.41317017223943586</v>
      </c>
      <c r="AW55" s="223">
        <f>J55/T14D!AJ$158</f>
        <v>0.40144295073471337</v>
      </c>
      <c r="AX55" s="223">
        <f>K55/T14D!AK$158</f>
        <v>0.11770723703529175</v>
      </c>
      <c r="AY55" s="223">
        <f>L55/T14D!AL$158</f>
        <v>0.17745342305566128</v>
      </c>
      <c r="AZ55" s="224">
        <f>M55/T14D!AM$158</f>
        <v>0.19141610272872181</v>
      </c>
      <c r="BB55" s="215" t="s">
        <v>238</v>
      </c>
      <c r="BC55" s="222">
        <f t="shared" si="305"/>
        <v>1</v>
      </c>
      <c r="BD55" s="223">
        <f t="shared" si="292"/>
        <v>0.53596167609934953</v>
      </c>
      <c r="BE55" s="223">
        <f t="shared" si="293"/>
        <v>0.14433349315663921</v>
      </c>
      <c r="BF55" s="223">
        <f t="shared" si="294"/>
        <v>2.3226865466265043E-2</v>
      </c>
      <c r="BG55" s="223">
        <f t="shared" si="295"/>
        <v>4.4666498719468008E-3</v>
      </c>
      <c r="BH55" s="223">
        <f t="shared" si="296"/>
        <v>1.249054410281529E-2</v>
      </c>
      <c r="BI55" s="223">
        <f t="shared" si="297"/>
        <v>0.11452390191559793</v>
      </c>
      <c r="BJ55" s="223">
        <f t="shared" si="298"/>
        <v>7.6400669267339572E-2</v>
      </c>
      <c r="BK55" s="223">
        <f t="shared" si="299"/>
        <v>1.5177113383723162E-2</v>
      </c>
      <c r="BL55" s="223">
        <f t="shared" si="300"/>
        <v>3.9011261477396066E-2</v>
      </c>
      <c r="BM55" s="224">
        <f t="shared" si="301"/>
        <v>3.4407825258927494E-2</v>
      </c>
    </row>
    <row r="56" spans="2:65">
      <c r="B56" s="235" t="s">
        <v>239</v>
      </c>
      <c r="C56" s="236">
        <f>C55/C54</f>
        <v>22.497434699767954</v>
      </c>
      <c r="D56" s="237">
        <f t="shared" ref="D56" si="307">D55/D54</f>
        <v>19.827031819171768</v>
      </c>
      <c r="E56" s="237">
        <f t="shared" ref="E56" si="308">E55/E54</f>
        <v>19.630773009886926</v>
      </c>
      <c r="F56" s="237">
        <f t="shared" ref="F56" si="309">F55/F54</f>
        <v>21.980188342820533</v>
      </c>
      <c r="G56" s="237">
        <f t="shared" ref="G56" si="310">G55/G54</f>
        <v>24.507276183938998</v>
      </c>
      <c r="H56" s="237">
        <f t="shared" ref="H56" si="311">H55/H54</f>
        <v>31.219810792998501</v>
      </c>
      <c r="I56" s="237">
        <f t="shared" ref="I56" si="312">I55/I54</f>
        <v>26.433531857803715</v>
      </c>
      <c r="J56" s="237">
        <f t="shared" ref="J56" si="313">J55/J54</f>
        <v>45.760497260844808</v>
      </c>
      <c r="K56" s="237">
        <f t="shared" ref="K56" si="314">K55/K54</f>
        <v>47.47472209482698</v>
      </c>
      <c r="L56" s="237">
        <f t="shared" ref="L56" si="315">L55/L54</f>
        <v>52.915253748466561</v>
      </c>
      <c r="M56" s="238">
        <f t="shared" ref="M56" si="316">M55/M54</f>
        <v>25.167624991055938</v>
      </c>
      <c r="O56" s="235" t="s">
        <v>239</v>
      </c>
      <c r="P56" s="239">
        <f t="shared" si="303"/>
        <v>-2.0897714136656553</v>
      </c>
      <c r="Q56" s="240">
        <f t="shared" si="272"/>
        <v>-1.7036632928517932</v>
      </c>
      <c r="R56" s="240">
        <f t="shared" si="273"/>
        <v>-2.1117275708512402</v>
      </c>
      <c r="S56" s="240">
        <f t="shared" si="274"/>
        <v>-1.5870474048723295</v>
      </c>
      <c r="T56" s="240">
        <f t="shared" si="275"/>
        <v>5.8430980763711808</v>
      </c>
      <c r="U56" s="240">
        <f t="shared" si="276"/>
        <v>-9.7266334553192095</v>
      </c>
      <c r="V56" s="240">
        <f t="shared" si="277"/>
        <v>-4.946850399854327</v>
      </c>
      <c r="W56" s="240">
        <f t="shared" si="278"/>
        <v>5.5503150795603915</v>
      </c>
      <c r="X56" s="240">
        <f t="shared" si="279"/>
        <v>-1.4810428261240531</v>
      </c>
      <c r="Y56" s="240">
        <f t="shared" si="280"/>
        <v>4.1674569471737115</v>
      </c>
      <c r="Z56" s="241">
        <f t="shared" si="281"/>
        <v>-5.9110886965936231</v>
      </c>
      <c r="AB56" s="235" t="s">
        <v>239</v>
      </c>
      <c r="AC56" s="242">
        <f t="shared" si="304"/>
        <v>-8.4994260999987123E-2</v>
      </c>
      <c r="AD56" s="243">
        <f t="shared" si="282"/>
        <v>-7.912718488593537E-2</v>
      </c>
      <c r="AE56" s="243">
        <f t="shared" si="283"/>
        <v>-9.7124411380815803E-2</v>
      </c>
      <c r="AF56" s="243">
        <f t="shared" si="284"/>
        <v>-6.7341262329745022E-2</v>
      </c>
      <c r="AG56" s="243">
        <f t="shared" si="285"/>
        <v>0.31306484768284348</v>
      </c>
      <c r="AH56" s="243">
        <f t="shared" si="286"/>
        <v>-0.2375452529243447</v>
      </c>
      <c r="AI56" s="243">
        <f t="shared" si="287"/>
        <v>-0.15764149586313919</v>
      </c>
      <c r="AJ56" s="243">
        <f t="shared" si="288"/>
        <v>0.13803257728446083</v>
      </c>
      <c r="AK56" s="243">
        <f t="shared" si="289"/>
        <v>-3.0252674603603799E-2</v>
      </c>
      <c r="AL56" s="243">
        <f t="shared" si="290"/>
        <v>8.5490159979151825E-2</v>
      </c>
      <c r="AM56" s="244">
        <f t="shared" si="291"/>
        <v>-0.19019734072657724</v>
      </c>
      <c r="AO56" s="235"/>
      <c r="AP56" s="242"/>
      <c r="AQ56" s="243"/>
      <c r="AR56" s="243"/>
      <c r="AS56" s="243"/>
      <c r="AT56" s="243"/>
      <c r="AU56" s="243"/>
      <c r="AV56" s="243"/>
      <c r="AW56" s="243"/>
      <c r="AX56" s="243"/>
      <c r="AY56" s="243"/>
      <c r="AZ56" s="244"/>
      <c r="BB56" s="235"/>
      <c r="BC56" s="242"/>
      <c r="BD56" s="243"/>
      <c r="BE56" s="243"/>
      <c r="BF56" s="243"/>
      <c r="BG56" s="243"/>
      <c r="BH56" s="243"/>
      <c r="BI56" s="243"/>
      <c r="BJ56" s="243"/>
      <c r="BK56" s="243"/>
      <c r="BL56" s="243"/>
      <c r="BM56" s="244"/>
    </row>
    <row r="57" spans="2:65">
      <c r="B57" s="183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O57" s="183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B57" s="183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O57" s="183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B57" s="183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</row>
    <row r="58" spans="2:65">
      <c r="B58" s="4" t="s">
        <v>178</v>
      </c>
      <c r="M58" s="424" t="s">
        <v>324</v>
      </c>
      <c r="O58" s="4" t="s">
        <v>178</v>
      </c>
      <c r="Z58" s="424" t="s">
        <v>324</v>
      </c>
      <c r="AB58" s="4" t="s">
        <v>178</v>
      </c>
      <c r="AM58" s="424" t="s">
        <v>324</v>
      </c>
      <c r="AO58" s="4" t="s">
        <v>178</v>
      </c>
      <c r="AZ58" s="424" t="s">
        <v>324</v>
      </c>
      <c r="BB58" s="4" t="s">
        <v>178</v>
      </c>
      <c r="BM58" s="424" t="s">
        <v>324</v>
      </c>
    </row>
    <row r="59" spans="2:65" ht="15">
      <c r="B59" s="5" t="s">
        <v>246</v>
      </c>
      <c r="O59" s="5" t="s">
        <v>316</v>
      </c>
      <c r="AB59" s="5" t="s">
        <v>319</v>
      </c>
      <c r="AO59" s="5" t="s">
        <v>327</v>
      </c>
      <c r="BB59" s="5" t="s">
        <v>328</v>
      </c>
    </row>
    <row r="60" spans="2:65" ht="57">
      <c r="B60" s="151" t="s">
        <v>311</v>
      </c>
      <c r="C60" s="152" t="s">
        <v>38</v>
      </c>
      <c r="D60" s="153" t="s">
        <v>45</v>
      </c>
      <c r="E60" s="154" t="s">
        <v>46</v>
      </c>
      <c r="F60" s="155" t="s">
        <v>47</v>
      </c>
      <c r="G60" s="156" t="s">
        <v>39</v>
      </c>
      <c r="H60" s="157" t="s">
        <v>48</v>
      </c>
      <c r="I60" s="158" t="s">
        <v>40</v>
      </c>
      <c r="J60" s="159" t="s">
        <v>41</v>
      </c>
      <c r="K60" s="160" t="s">
        <v>49</v>
      </c>
      <c r="L60" s="161" t="s">
        <v>42</v>
      </c>
      <c r="M60" s="162" t="s">
        <v>43</v>
      </c>
      <c r="O60" s="151" t="s">
        <v>311</v>
      </c>
      <c r="P60" s="152" t="s">
        <v>38</v>
      </c>
      <c r="Q60" s="153" t="s">
        <v>45</v>
      </c>
      <c r="R60" s="154" t="s">
        <v>46</v>
      </c>
      <c r="S60" s="155" t="s">
        <v>47</v>
      </c>
      <c r="T60" s="156" t="s">
        <v>39</v>
      </c>
      <c r="U60" s="157" t="s">
        <v>48</v>
      </c>
      <c r="V60" s="158" t="s">
        <v>40</v>
      </c>
      <c r="W60" s="159" t="s">
        <v>41</v>
      </c>
      <c r="X60" s="160" t="s">
        <v>49</v>
      </c>
      <c r="Y60" s="161" t="s">
        <v>42</v>
      </c>
      <c r="Z60" s="162" t="s">
        <v>43</v>
      </c>
      <c r="AB60" s="151" t="s">
        <v>311</v>
      </c>
      <c r="AC60" s="152" t="s">
        <v>38</v>
      </c>
      <c r="AD60" s="153" t="s">
        <v>45</v>
      </c>
      <c r="AE60" s="154" t="s">
        <v>46</v>
      </c>
      <c r="AF60" s="155" t="s">
        <v>47</v>
      </c>
      <c r="AG60" s="156" t="s">
        <v>39</v>
      </c>
      <c r="AH60" s="157" t="s">
        <v>48</v>
      </c>
      <c r="AI60" s="158" t="s">
        <v>40</v>
      </c>
      <c r="AJ60" s="159" t="s">
        <v>41</v>
      </c>
      <c r="AK60" s="160" t="s">
        <v>49</v>
      </c>
      <c r="AL60" s="161" t="s">
        <v>42</v>
      </c>
      <c r="AM60" s="162" t="s">
        <v>43</v>
      </c>
      <c r="AO60" s="151" t="s">
        <v>311</v>
      </c>
      <c r="AP60" s="152" t="s">
        <v>38</v>
      </c>
      <c r="AQ60" s="153" t="s">
        <v>45</v>
      </c>
      <c r="AR60" s="154" t="s">
        <v>46</v>
      </c>
      <c r="AS60" s="155" t="s">
        <v>47</v>
      </c>
      <c r="AT60" s="156" t="s">
        <v>39</v>
      </c>
      <c r="AU60" s="157" t="s">
        <v>48</v>
      </c>
      <c r="AV60" s="158" t="s">
        <v>40</v>
      </c>
      <c r="AW60" s="159" t="s">
        <v>41</v>
      </c>
      <c r="AX60" s="160" t="s">
        <v>49</v>
      </c>
      <c r="AY60" s="161" t="s">
        <v>42</v>
      </c>
      <c r="AZ60" s="162" t="s">
        <v>43</v>
      </c>
      <c r="BB60" s="151" t="s">
        <v>311</v>
      </c>
      <c r="BC60" s="152" t="s">
        <v>38</v>
      </c>
      <c r="BD60" s="153" t="s">
        <v>45</v>
      </c>
      <c r="BE60" s="154" t="s">
        <v>46</v>
      </c>
      <c r="BF60" s="155" t="s">
        <v>47</v>
      </c>
      <c r="BG60" s="156" t="s">
        <v>39</v>
      </c>
      <c r="BH60" s="157" t="s">
        <v>48</v>
      </c>
      <c r="BI60" s="158" t="s">
        <v>40</v>
      </c>
      <c r="BJ60" s="159" t="s">
        <v>41</v>
      </c>
      <c r="BK60" s="160" t="s">
        <v>49</v>
      </c>
      <c r="BL60" s="161" t="s">
        <v>42</v>
      </c>
      <c r="BM60" s="162" t="s">
        <v>43</v>
      </c>
    </row>
    <row r="61" spans="2:65">
      <c r="B61" s="167" t="s">
        <v>237</v>
      </c>
      <c r="C61" s="185"/>
      <c r="D61" s="186"/>
      <c r="E61" s="186"/>
      <c r="F61" s="186"/>
      <c r="G61" s="186"/>
      <c r="H61" s="186"/>
      <c r="I61" s="186"/>
      <c r="J61" s="186"/>
      <c r="K61" s="186"/>
      <c r="L61" s="186"/>
      <c r="M61" s="187"/>
      <c r="O61" s="167" t="s">
        <v>237</v>
      </c>
      <c r="P61" s="185"/>
      <c r="Q61" s="186"/>
      <c r="R61" s="186"/>
      <c r="S61" s="186"/>
      <c r="T61" s="186"/>
      <c r="U61" s="186"/>
      <c r="V61" s="186"/>
      <c r="W61" s="186"/>
      <c r="X61" s="186"/>
      <c r="Y61" s="186"/>
      <c r="Z61" s="187"/>
      <c r="AB61" s="167" t="s">
        <v>237</v>
      </c>
      <c r="AC61" s="185"/>
      <c r="AD61" s="186"/>
      <c r="AE61" s="186"/>
      <c r="AF61" s="186"/>
      <c r="AG61" s="186"/>
      <c r="AH61" s="186"/>
      <c r="AI61" s="186"/>
      <c r="AJ61" s="186"/>
      <c r="AK61" s="186"/>
      <c r="AL61" s="186"/>
      <c r="AM61" s="187"/>
      <c r="AO61" s="167" t="s">
        <v>237</v>
      </c>
      <c r="AP61" s="185"/>
      <c r="AQ61" s="186"/>
      <c r="AR61" s="186"/>
      <c r="AS61" s="186"/>
      <c r="AT61" s="186"/>
      <c r="AU61" s="186"/>
      <c r="AV61" s="186"/>
      <c r="AW61" s="186"/>
      <c r="AX61" s="186"/>
      <c r="AY61" s="186"/>
      <c r="AZ61" s="187"/>
      <c r="BB61" s="167" t="s">
        <v>237</v>
      </c>
      <c r="BC61" s="185"/>
      <c r="BD61" s="186"/>
      <c r="BE61" s="186"/>
      <c r="BF61" s="186"/>
      <c r="BG61" s="186"/>
      <c r="BH61" s="186"/>
      <c r="BI61" s="186"/>
      <c r="BJ61" s="186"/>
      <c r="BK61" s="186"/>
      <c r="BL61" s="186"/>
      <c r="BM61" s="187"/>
    </row>
    <row r="62" spans="2:65">
      <c r="B62" s="198" t="s">
        <v>1</v>
      </c>
      <c r="C62" s="188">
        <f>T14B!P23</f>
        <v>9512</v>
      </c>
      <c r="D62" s="189">
        <f>T14B!Q23</f>
        <v>3304</v>
      </c>
      <c r="E62" s="189">
        <f>T14B!R23</f>
        <v>1448</v>
      </c>
      <c r="F62" s="189">
        <f>T14B!S23</f>
        <v>1017</v>
      </c>
      <c r="G62" s="189">
        <f>T14B!T23</f>
        <v>456</v>
      </c>
      <c r="H62" s="189">
        <f>T14B!U23</f>
        <v>895</v>
      </c>
      <c r="I62" s="189">
        <f>T14B!V23</f>
        <v>432</v>
      </c>
      <c r="J62" s="189">
        <f>T14B!W23</f>
        <v>371</v>
      </c>
      <c r="K62" s="189">
        <f>T14B!X23</f>
        <v>397</v>
      </c>
      <c r="L62" s="189">
        <f>T14B!Y23</f>
        <v>624</v>
      </c>
      <c r="M62" s="190">
        <f>T14B!Z23</f>
        <v>568</v>
      </c>
      <c r="O62" s="198" t="s">
        <v>1</v>
      </c>
      <c r="P62" s="199">
        <f>C62-C119</f>
        <v>318</v>
      </c>
      <c r="Q62" s="200">
        <f t="shared" ref="Q62:Q65" si="317">D62-D119</f>
        <v>-203</v>
      </c>
      <c r="R62" s="200">
        <f t="shared" ref="R62:R65" si="318">E62-E119</f>
        <v>86</v>
      </c>
      <c r="S62" s="200">
        <f t="shared" ref="S62:S65" si="319">F62-F119</f>
        <v>-45</v>
      </c>
      <c r="T62" s="200">
        <f t="shared" ref="T62:T65" si="320">G62-G119</f>
        <v>101</v>
      </c>
      <c r="U62" s="200">
        <f t="shared" ref="U62:U65" si="321">H62-H119</f>
        <v>155</v>
      </c>
      <c r="V62" s="200">
        <f t="shared" ref="V62:V65" si="322">I62-I119</f>
        <v>103</v>
      </c>
      <c r="W62" s="200">
        <f t="shared" ref="W62:W65" si="323">J62-J119</f>
        <v>-44</v>
      </c>
      <c r="X62" s="200">
        <f t="shared" ref="X62:X65" si="324">K62-K119</f>
        <v>52</v>
      </c>
      <c r="Y62" s="200">
        <f t="shared" ref="Y62:Y65" si="325">L62-L119</f>
        <v>20</v>
      </c>
      <c r="Z62" s="201">
        <f t="shared" ref="Z62:Z65" si="326">M62-M119</f>
        <v>93</v>
      </c>
      <c r="AB62" s="198" t="s">
        <v>1</v>
      </c>
      <c r="AC62" s="202">
        <f>P62/C119</f>
        <v>3.4587774635631931E-2</v>
      </c>
      <c r="AD62" s="203">
        <f t="shared" ref="AD62:AD65" si="327">Q62/D119</f>
        <v>-5.7884231536926151E-2</v>
      </c>
      <c r="AE62" s="203">
        <f t="shared" ref="AE62:AE65" si="328">R62/E119</f>
        <v>6.3142437591776804E-2</v>
      </c>
      <c r="AF62" s="203">
        <f t="shared" ref="AF62:AF65" si="329">S62/F119</f>
        <v>-4.2372881355932202E-2</v>
      </c>
      <c r="AG62" s="203">
        <f t="shared" ref="AG62:AG65" si="330">T62/G119</f>
        <v>0.28450704225352114</v>
      </c>
      <c r="AH62" s="203">
        <f t="shared" ref="AH62:AH65" si="331">U62/H119</f>
        <v>0.20945945945945946</v>
      </c>
      <c r="AI62" s="203">
        <f t="shared" ref="AI62:AI65" si="332">V62/I119</f>
        <v>0.31306990881458968</v>
      </c>
      <c r="AJ62" s="203">
        <f t="shared" ref="AJ62:AJ65" si="333">W62/J119</f>
        <v>-0.10602409638554217</v>
      </c>
      <c r="AK62" s="203">
        <f t="shared" ref="AK62:AK65" si="334">X62/K119</f>
        <v>0.15072463768115943</v>
      </c>
      <c r="AL62" s="203">
        <f t="shared" ref="AL62:AL65" si="335">Y62/L119</f>
        <v>3.3112582781456956E-2</v>
      </c>
      <c r="AM62" s="204">
        <f t="shared" ref="AM62:AM65" si="336">Z62/M119</f>
        <v>0.19578947368421051</v>
      </c>
      <c r="AO62" s="198" t="s">
        <v>1</v>
      </c>
      <c r="AP62" s="202">
        <f>C62/T14B!P$158</f>
        <v>0.44004441154700225</v>
      </c>
      <c r="AQ62" s="203">
        <f>D62/T14B!Q$158</f>
        <v>0.38770241727294064</v>
      </c>
      <c r="AR62" s="203">
        <f>E62/T14B!R$158</f>
        <v>0.49589041095890413</v>
      </c>
      <c r="AS62" s="203">
        <f>F62/T14B!S$158</f>
        <v>0.48520992366412213</v>
      </c>
      <c r="AT62" s="203">
        <f>G62/T14B!T$158</f>
        <v>0.50779510022271712</v>
      </c>
      <c r="AU62" s="203">
        <f>H62/T14B!U$158</f>
        <v>0.42619047619047618</v>
      </c>
      <c r="AV62" s="203">
        <f>I62/T14B!V$158</f>
        <v>0.41379310344827586</v>
      </c>
      <c r="AW62" s="203">
        <f>J62/T14B!W$158</f>
        <v>0.46144278606965172</v>
      </c>
      <c r="AX62" s="203">
        <f>K62/T14B!X$158</f>
        <v>0.48592411260709917</v>
      </c>
      <c r="AY62" s="203">
        <f>L62/T14B!Y$158</f>
        <v>0.4667165295437547</v>
      </c>
      <c r="AZ62" s="204">
        <f>M62/T14B!Z$158</f>
        <v>0.52690166975881259</v>
      </c>
      <c r="BB62" s="198" t="s">
        <v>1</v>
      </c>
      <c r="BC62" s="202">
        <f>C62/$C62</f>
        <v>1</v>
      </c>
      <c r="BD62" s="203">
        <f t="shared" ref="BD62:BD64" si="337">D62/$C62</f>
        <v>0.34735071488645919</v>
      </c>
      <c r="BE62" s="203">
        <f t="shared" ref="BE62:BE64" si="338">E62/$C62</f>
        <v>0.15222876366694701</v>
      </c>
      <c r="BF62" s="203">
        <f t="shared" ref="BF62:BF64" si="339">F62/$C62</f>
        <v>0.10691757779646761</v>
      </c>
      <c r="BG62" s="203">
        <f t="shared" ref="BG62:BG64" si="340">G62/$C62</f>
        <v>4.7939444911690499E-2</v>
      </c>
      <c r="BH62" s="203">
        <f t="shared" ref="BH62:BH64" si="341">H62/$C62</f>
        <v>9.4091673675357437E-2</v>
      </c>
      <c r="BI62" s="203">
        <f t="shared" ref="BI62:BI64" si="342">I62/$C62</f>
        <v>4.5416316232127836E-2</v>
      </c>
      <c r="BJ62" s="203">
        <f t="shared" ref="BJ62:BJ64" si="343">J62/$C62</f>
        <v>3.9003364171572748E-2</v>
      </c>
      <c r="BK62" s="203">
        <f t="shared" ref="BK62:BK64" si="344">K62/$C62</f>
        <v>4.1736753574432295E-2</v>
      </c>
      <c r="BL62" s="203">
        <f t="shared" ref="BL62:BL64" si="345">L62/$C62</f>
        <v>6.5601345668629102E-2</v>
      </c>
      <c r="BM62" s="204">
        <f t="shared" ref="BM62:BM64" si="346">M62/$C62</f>
        <v>5.9714045416316232E-2</v>
      </c>
    </row>
    <row r="63" spans="2:65">
      <c r="B63" s="198" t="s">
        <v>0</v>
      </c>
      <c r="C63" s="188">
        <f>T14C!P23</f>
        <v>23790</v>
      </c>
      <c r="D63" s="189">
        <f>T14C!Q23</f>
        <v>8385</v>
      </c>
      <c r="E63" s="189">
        <f>T14C!R23</f>
        <v>3660</v>
      </c>
      <c r="F63" s="189">
        <f>T14C!S23</f>
        <v>2535</v>
      </c>
      <c r="G63" s="189">
        <f>T14C!T23</f>
        <v>1113</v>
      </c>
      <c r="H63" s="189">
        <f>T14C!U23</f>
        <v>2281</v>
      </c>
      <c r="I63" s="189">
        <f>T14C!V23</f>
        <v>1110</v>
      </c>
      <c r="J63" s="189">
        <f>T14C!W23</f>
        <v>846</v>
      </c>
      <c r="K63" s="189">
        <f>T14C!X23</f>
        <v>1030</v>
      </c>
      <c r="L63" s="189">
        <f>T14C!Y23</f>
        <v>1520</v>
      </c>
      <c r="M63" s="190">
        <f>T14C!Z23</f>
        <v>1310</v>
      </c>
      <c r="O63" s="198" t="s">
        <v>0</v>
      </c>
      <c r="P63" s="199">
        <f t="shared" ref="P63:P65" si="347">C63-C120</f>
        <v>2009</v>
      </c>
      <c r="Q63" s="200">
        <f t="shared" si="317"/>
        <v>100</v>
      </c>
      <c r="R63" s="200">
        <f t="shared" si="318"/>
        <v>440</v>
      </c>
      <c r="S63" s="200">
        <f t="shared" si="319"/>
        <v>17</v>
      </c>
      <c r="T63" s="200">
        <f t="shared" si="320"/>
        <v>269</v>
      </c>
      <c r="U63" s="200">
        <f t="shared" si="321"/>
        <v>456</v>
      </c>
      <c r="V63" s="200">
        <f t="shared" si="322"/>
        <v>335</v>
      </c>
      <c r="W63" s="200">
        <f t="shared" si="323"/>
        <v>-57</v>
      </c>
      <c r="X63" s="200">
        <f t="shared" si="324"/>
        <v>190</v>
      </c>
      <c r="Y63" s="200">
        <f t="shared" si="325"/>
        <v>64</v>
      </c>
      <c r="Z63" s="201">
        <f t="shared" si="326"/>
        <v>195</v>
      </c>
      <c r="AB63" s="198" t="s">
        <v>0</v>
      </c>
      <c r="AC63" s="202">
        <f t="shared" ref="AC63:AC65" si="348">P63/C120</f>
        <v>9.2236352784536985E-2</v>
      </c>
      <c r="AD63" s="203">
        <f t="shared" si="327"/>
        <v>1.2070006035003017E-2</v>
      </c>
      <c r="AE63" s="203">
        <f t="shared" si="328"/>
        <v>0.13664596273291926</v>
      </c>
      <c r="AF63" s="203">
        <f t="shared" si="329"/>
        <v>6.7513899920571881E-3</v>
      </c>
      <c r="AG63" s="203">
        <f t="shared" si="330"/>
        <v>0.31872037914691942</v>
      </c>
      <c r="AH63" s="203">
        <f t="shared" si="331"/>
        <v>0.24986301369863015</v>
      </c>
      <c r="AI63" s="203">
        <f t="shared" si="332"/>
        <v>0.43225806451612903</v>
      </c>
      <c r="AJ63" s="203">
        <f t="shared" si="333"/>
        <v>-6.3122923588039864E-2</v>
      </c>
      <c r="AK63" s="203">
        <f t="shared" si="334"/>
        <v>0.22619047619047619</v>
      </c>
      <c r="AL63" s="203">
        <f t="shared" si="335"/>
        <v>4.3956043956043959E-2</v>
      </c>
      <c r="AM63" s="204">
        <f t="shared" si="336"/>
        <v>0.17488789237668162</v>
      </c>
      <c r="AO63" s="198" t="s">
        <v>0</v>
      </c>
      <c r="AP63" s="202">
        <f>T14A!C63/T14C!P$158</f>
        <v>5.4837780210914538E-2</v>
      </c>
      <c r="AQ63" s="203">
        <f>T14A!D63/T14C!Q$158</f>
        <v>3.7077161176210481E-2</v>
      </c>
      <c r="AR63" s="203">
        <f>T14A!E63/T14C!R$158</f>
        <v>6.2157159112137629E-2</v>
      </c>
      <c r="AS63" s="203">
        <f>T14A!F63/T14C!S$158</f>
        <v>0.11151680450466303</v>
      </c>
      <c r="AT63" s="203">
        <f>T14A!G63/T14C!T$158</f>
        <v>0.1117582086554875</v>
      </c>
      <c r="AU63" s="203">
        <f>T14A!H63/T14C!U$158</f>
        <v>8.1729907915009489E-2</v>
      </c>
      <c r="AV63" s="203">
        <f>T14A!I63/T14C!V$158</f>
        <v>3.8286423841059604E-2</v>
      </c>
      <c r="AW63" s="203">
        <f>T14A!J63/T14C!W$158</f>
        <v>5.2575974147038719E-2</v>
      </c>
      <c r="AX63" s="203">
        <f>T14A!K63/T14C!X$158</f>
        <v>0.10956281246675885</v>
      </c>
      <c r="AY63" s="203">
        <f>T14A!L63/T14C!Y$158</f>
        <v>8.7461879279590315E-2</v>
      </c>
      <c r="AZ63" s="204">
        <f>T14A!M63/T14C!Z$158</f>
        <v>8.0225365913405594E-2</v>
      </c>
      <c r="BB63" s="198" t="s">
        <v>0</v>
      </c>
      <c r="BC63" s="202">
        <f t="shared" ref="BC63:BC64" si="349">C63/$C63</f>
        <v>1</v>
      </c>
      <c r="BD63" s="203">
        <f t="shared" si="337"/>
        <v>0.35245901639344263</v>
      </c>
      <c r="BE63" s="203">
        <f t="shared" si="338"/>
        <v>0.15384615384615385</v>
      </c>
      <c r="BF63" s="203">
        <f t="shared" si="339"/>
        <v>0.10655737704918032</v>
      </c>
      <c r="BG63" s="203">
        <f t="shared" si="340"/>
        <v>4.67843631778058E-2</v>
      </c>
      <c r="BH63" s="203">
        <f t="shared" si="341"/>
        <v>9.5880622110130306E-2</v>
      </c>
      <c r="BI63" s="203">
        <f t="shared" si="342"/>
        <v>4.6658259773013869E-2</v>
      </c>
      <c r="BJ63" s="203">
        <f t="shared" si="343"/>
        <v>3.5561160151324087E-2</v>
      </c>
      <c r="BK63" s="203">
        <f t="shared" si="344"/>
        <v>4.3295502311895752E-2</v>
      </c>
      <c r="BL63" s="203">
        <f t="shared" si="345"/>
        <v>6.3892391761244227E-2</v>
      </c>
      <c r="BM63" s="204">
        <f t="shared" si="346"/>
        <v>5.5065153425809164E-2</v>
      </c>
    </row>
    <row r="64" spans="2:65">
      <c r="B64" s="198" t="s">
        <v>238</v>
      </c>
      <c r="C64" s="188">
        <f>T14D!P23</f>
        <v>2045578.0902309152</v>
      </c>
      <c r="D64" s="189">
        <f>T14D!Q23</f>
        <v>519584.51598179823</v>
      </c>
      <c r="E64" s="189">
        <f>T14D!R23</f>
        <v>313314.7307447854</v>
      </c>
      <c r="F64" s="189">
        <f>T14D!S23</f>
        <v>167828.28231587569</v>
      </c>
      <c r="G64" s="189">
        <f>T14D!T23</f>
        <v>130808.98439586227</v>
      </c>
      <c r="H64" s="189">
        <f>T14D!U23</f>
        <v>322786.19191824627</v>
      </c>
      <c r="I64" s="189">
        <f>T14D!V23</f>
        <v>81157.203209190804</v>
      </c>
      <c r="J64" s="189">
        <f>T14D!W23</f>
        <v>101969.21982417736</v>
      </c>
      <c r="K64" s="189">
        <f>T14D!X23</f>
        <v>96060.862532841522</v>
      </c>
      <c r="L64" s="189">
        <f>T14D!Y23</f>
        <v>169157.32323120884</v>
      </c>
      <c r="M64" s="190">
        <f>T14D!Z23</f>
        <v>142910.77607692897</v>
      </c>
      <c r="O64" s="198" t="s">
        <v>238</v>
      </c>
      <c r="P64" s="199">
        <f t="shared" si="347"/>
        <v>-359821.43248495832</v>
      </c>
      <c r="Q64" s="200">
        <f t="shared" si="317"/>
        <v>-12458.349708164169</v>
      </c>
      <c r="R64" s="200">
        <f t="shared" si="318"/>
        <v>-65317.683261109632</v>
      </c>
      <c r="S64" s="200">
        <f t="shared" si="319"/>
        <v>-31328.685710761696</v>
      </c>
      <c r="T64" s="200">
        <f t="shared" si="320"/>
        <v>-7313.6012479375349</v>
      </c>
      <c r="U64" s="200">
        <f t="shared" si="321"/>
        <v>-38875.622400212684</v>
      </c>
      <c r="V64" s="200">
        <f t="shared" si="322"/>
        <v>-82726.868314349558</v>
      </c>
      <c r="W64" s="200">
        <f t="shared" si="323"/>
        <v>-45888.945565081842</v>
      </c>
      <c r="X64" s="200">
        <f t="shared" si="324"/>
        <v>-27787.187569642963</v>
      </c>
      <c r="Y64" s="200">
        <f t="shared" si="325"/>
        <v>-36754.422828314011</v>
      </c>
      <c r="Z64" s="201">
        <f t="shared" si="326"/>
        <v>-11370.065879385686</v>
      </c>
      <c r="AB64" s="198" t="s">
        <v>238</v>
      </c>
      <c r="AC64" s="202">
        <f t="shared" si="348"/>
        <v>-0.14958905125194893</v>
      </c>
      <c r="AD64" s="203">
        <f t="shared" si="327"/>
        <v>-2.3416063839156953E-2</v>
      </c>
      <c r="AE64" s="203">
        <f t="shared" si="328"/>
        <v>-0.17250948636450519</v>
      </c>
      <c r="AF64" s="203">
        <f t="shared" si="329"/>
        <v>-0.15730650060193455</v>
      </c>
      <c r="AG64" s="203">
        <f t="shared" si="330"/>
        <v>-5.2950074847269095E-2</v>
      </c>
      <c r="AH64" s="203">
        <f t="shared" si="331"/>
        <v>-0.10749164236061982</v>
      </c>
      <c r="AI64" s="203">
        <f t="shared" si="332"/>
        <v>-0.50478894956223153</v>
      </c>
      <c r="AJ64" s="203">
        <f t="shared" si="333"/>
        <v>-0.31035787198003023</v>
      </c>
      <c r="AK64" s="203">
        <f t="shared" si="334"/>
        <v>-0.22436515994114575</v>
      </c>
      <c r="AL64" s="203">
        <f t="shared" si="335"/>
        <v>-0.17849599904654989</v>
      </c>
      <c r="AM64" s="204">
        <f t="shared" si="336"/>
        <v>-7.3697198791572396E-2</v>
      </c>
      <c r="AO64" s="198" t="s">
        <v>238</v>
      </c>
      <c r="AP64" s="202">
        <f>C64/T14D!P$158</f>
        <v>0.12609277954065717</v>
      </c>
      <c r="AQ64" s="203">
        <f>D64/T14D!Q$158</f>
        <v>8.5531548052660958E-2</v>
      </c>
      <c r="AR64" s="203">
        <f>E64/T14D!R$158</f>
        <v>0.14578488945677548</v>
      </c>
      <c r="AS64" s="203">
        <f>F64/T14D!S$158</f>
        <v>0.19939096233808321</v>
      </c>
      <c r="AT64" s="203">
        <f>G64/T14D!T$158</f>
        <v>0.27961787245608416</v>
      </c>
      <c r="AU64" s="203">
        <f>H64/T14D!U$158</f>
        <v>0.14525171271443515</v>
      </c>
      <c r="AV64" s="203">
        <f>I64/T14D!V$158</f>
        <v>6.7248555825297887E-2</v>
      </c>
      <c r="AW64" s="203">
        <f>J64/T14D!W$158</f>
        <v>0.11748331607466288</v>
      </c>
      <c r="AX64" s="203">
        <f>K64/T14D!X$158</f>
        <v>0.16630957374641198</v>
      </c>
      <c r="AY64" s="203">
        <f>L64/T14D!Y$158</f>
        <v>0.17540644703537775</v>
      </c>
      <c r="AZ64" s="204">
        <f>M64/T14D!Z$158</f>
        <v>0.16806032735785667</v>
      </c>
      <c r="BB64" s="198" t="s">
        <v>238</v>
      </c>
      <c r="BC64" s="202">
        <f t="shared" si="349"/>
        <v>1</v>
      </c>
      <c r="BD64" s="203">
        <f t="shared" si="337"/>
        <v>0.25400375495962851</v>
      </c>
      <c r="BE64" s="203">
        <f t="shared" si="338"/>
        <v>0.15316683936002504</v>
      </c>
      <c r="BF64" s="203">
        <f t="shared" si="339"/>
        <v>8.2044427009349899E-2</v>
      </c>
      <c r="BG64" s="203">
        <f t="shared" si="340"/>
        <v>6.3947196648501389E-2</v>
      </c>
      <c r="BH64" s="203">
        <f t="shared" si="341"/>
        <v>0.15779705182597478</v>
      </c>
      <c r="BI64" s="203">
        <f t="shared" si="342"/>
        <v>3.9674458578127111E-2</v>
      </c>
      <c r="BJ64" s="203">
        <f t="shared" si="343"/>
        <v>4.9848607741328786E-2</v>
      </c>
      <c r="BK64" s="203">
        <f t="shared" si="344"/>
        <v>4.6960251965740246E-2</v>
      </c>
      <c r="BL64" s="203">
        <f t="shared" si="345"/>
        <v>8.269414110321914E-2</v>
      </c>
      <c r="BM64" s="204">
        <f t="shared" si="346"/>
        <v>6.9863270808105143E-2</v>
      </c>
    </row>
    <row r="65" spans="2:65">
      <c r="B65" s="198" t="s">
        <v>239</v>
      </c>
      <c r="C65" s="169">
        <f>T14E!P23</f>
        <v>85.984787315296984</v>
      </c>
      <c r="D65" s="170">
        <f>T14E!Q23</f>
        <v>61.965953009159001</v>
      </c>
      <c r="E65" s="170">
        <f>T14E!R23</f>
        <v>85.60511768983207</v>
      </c>
      <c r="F65" s="170">
        <f>T14E!S23</f>
        <v>66.204450617702449</v>
      </c>
      <c r="G65" s="170">
        <f>T14E!T23</f>
        <v>117.5282878669023</v>
      </c>
      <c r="H65" s="170">
        <f>T14E!U23</f>
        <v>141.51082504087955</v>
      </c>
      <c r="I65" s="170">
        <f>T14E!V23</f>
        <v>73.114597485757486</v>
      </c>
      <c r="J65" s="170">
        <f>T14E!W23</f>
        <v>120.53099269997324</v>
      </c>
      <c r="K65" s="170">
        <f>T14E!X23</f>
        <v>93.26297333285585</v>
      </c>
      <c r="L65" s="170">
        <f>T14E!Y23</f>
        <v>111.28771265211108</v>
      </c>
      <c r="M65" s="171">
        <f>T14E!Z23</f>
        <v>109.09219547857174</v>
      </c>
      <c r="O65" s="198" t="s">
        <v>239</v>
      </c>
      <c r="P65" s="205">
        <f t="shared" si="347"/>
        <v>-24.450891612019191</v>
      </c>
      <c r="Q65" s="206">
        <f t="shared" si="317"/>
        <v>-2.2516529884224568</v>
      </c>
      <c r="R65" s="206">
        <f t="shared" si="318"/>
        <v>-31.982588523178805</v>
      </c>
      <c r="S65" s="206">
        <f t="shared" si="319"/>
        <v>-12.88886472250303</v>
      </c>
      <c r="T65" s="206">
        <f t="shared" si="320"/>
        <v>-46.124064791628257</v>
      </c>
      <c r="U65" s="206">
        <f t="shared" si="321"/>
        <v>-56.660032119919862</v>
      </c>
      <c r="V65" s="206">
        <f t="shared" si="322"/>
        <v>-138.3487206091333</v>
      </c>
      <c r="W65" s="206">
        <f t="shared" si="323"/>
        <v>-43.210054242727978</v>
      </c>
      <c r="X65" s="206">
        <f t="shared" si="324"/>
        <v>-54.175181551054251</v>
      </c>
      <c r="Y65" s="206">
        <f t="shared" si="325"/>
        <v>-30.135189861297476</v>
      </c>
      <c r="Z65" s="207">
        <f t="shared" si="326"/>
        <v>-29.276272643683569</v>
      </c>
      <c r="AB65" s="198" t="s">
        <v>239</v>
      </c>
      <c r="AC65" s="202">
        <f t="shared" si="348"/>
        <v>-0.22140391447325347</v>
      </c>
      <c r="AD65" s="203">
        <f t="shared" si="327"/>
        <v>-3.5062860931116893E-2</v>
      </c>
      <c r="AE65" s="203">
        <f t="shared" si="328"/>
        <v>-0.27198922024418221</v>
      </c>
      <c r="AF65" s="203">
        <f t="shared" si="329"/>
        <v>-0.16295769961170459</v>
      </c>
      <c r="AG65" s="203">
        <f t="shared" si="330"/>
        <v>-0.28184174588597943</v>
      </c>
      <c r="AH65" s="203">
        <f t="shared" si="331"/>
        <v>-0.28591505800444156</v>
      </c>
      <c r="AI65" s="203">
        <f t="shared" si="332"/>
        <v>-0.65424453685651296</v>
      </c>
      <c r="AJ65" s="203">
        <f t="shared" si="333"/>
        <v>-0.26389262221981946</v>
      </c>
      <c r="AK65" s="203">
        <f t="shared" si="334"/>
        <v>-0.36744343140831304</v>
      </c>
      <c r="AL65" s="203">
        <f t="shared" si="335"/>
        <v>-0.21308564119195833</v>
      </c>
      <c r="AM65" s="204">
        <f t="shared" si="336"/>
        <v>-0.21158196691038417</v>
      </c>
      <c r="AO65" s="198"/>
      <c r="AP65" s="202"/>
      <c r="AQ65" s="203"/>
      <c r="AR65" s="203"/>
      <c r="AS65" s="203"/>
      <c r="AT65" s="203"/>
      <c r="AU65" s="203"/>
      <c r="AV65" s="203"/>
      <c r="AW65" s="203"/>
      <c r="AX65" s="203"/>
      <c r="AY65" s="203"/>
      <c r="AZ65" s="204"/>
      <c r="BB65" s="198"/>
      <c r="BC65" s="202"/>
      <c r="BD65" s="203"/>
      <c r="BE65" s="203"/>
      <c r="BF65" s="203"/>
      <c r="BG65" s="203"/>
      <c r="BH65" s="203"/>
      <c r="BI65" s="203"/>
      <c r="BJ65" s="203"/>
      <c r="BK65" s="203"/>
      <c r="BL65" s="203"/>
      <c r="BM65" s="204"/>
    </row>
    <row r="66" spans="2:65">
      <c r="B66" s="172"/>
      <c r="C66" s="188"/>
      <c r="D66" s="189"/>
      <c r="E66" s="189"/>
      <c r="F66" s="189"/>
      <c r="G66" s="189"/>
      <c r="H66" s="189"/>
      <c r="I66" s="189"/>
      <c r="J66" s="189"/>
      <c r="K66" s="189"/>
      <c r="L66" s="189"/>
      <c r="M66" s="190"/>
      <c r="O66" s="172"/>
      <c r="P66" s="199"/>
      <c r="Q66" s="200"/>
      <c r="R66" s="200"/>
      <c r="S66" s="200"/>
      <c r="T66" s="200"/>
      <c r="U66" s="200"/>
      <c r="V66" s="200"/>
      <c r="W66" s="200"/>
      <c r="X66" s="200"/>
      <c r="Y66" s="200"/>
      <c r="Z66" s="201"/>
      <c r="AB66" s="172"/>
      <c r="AC66" s="188"/>
      <c r="AD66" s="189"/>
      <c r="AE66" s="189"/>
      <c r="AF66" s="189"/>
      <c r="AG66" s="189"/>
      <c r="AH66" s="189"/>
      <c r="AI66" s="189"/>
      <c r="AJ66" s="189"/>
      <c r="AK66" s="189"/>
      <c r="AL66" s="189"/>
      <c r="AM66" s="190"/>
      <c r="AO66" s="172"/>
      <c r="AP66" s="188"/>
      <c r="AQ66" s="189"/>
      <c r="AR66" s="189"/>
      <c r="AS66" s="189"/>
      <c r="AT66" s="189"/>
      <c r="AU66" s="189"/>
      <c r="AV66" s="189"/>
      <c r="AW66" s="189"/>
      <c r="AX66" s="189"/>
      <c r="AY66" s="189"/>
      <c r="AZ66" s="190"/>
      <c r="BB66" s="172"/>
      <c r="BC66" s="188"/>
      <c r="BD66" s="189"/>
      <c r="BE66" s="189"/>
      <c r="BF66" s="189"/>
      <c r="BG66" s="189"/>
      <c r="BH66" s="189"/>
      <c r="BI66" s="189"/>
      <c r="BJ66" s="189"/>
      <c r="BK66" s="189"/>
      <c r="BL66" s="189"/>
      <c r="BM66" s="190"/>
    </row>
    <row r="67" spans="2:65">
      <c r="B67" s="172" t="s">
        <v>240</v>
      </c>
      <c r="C67" s="188"/>
      <c r="D67" s="189"/>
      <c r="E67" s="189"/>
      <c r="F67" s="189"/>
      <c r="G67" s="189"/>
      <c r="H67" s="189"/>
      <c r="I67" s="189"/>
      <c r="J67" s="189"/>
      <c r="K67" s="189"/>
      <c r="L67" s="189"/>
      <c r="M67" s="190"/>
      <c r="O67" s="172" t="s">
        <v>240</v>
      </c>
      <c r="P67" s="199"/>
      <c r="Q67" s="200"/>
      <c r="R67" s="200"/>
      <c r="S67" s="200"/>
      <c r="T67" s="200"/>
      <c r="U67" s="200"/>
      <c r="V67" s="200"/>
      <c r="W67" s="200"/>
      <c r="X67" s="200"/>
      <c r="Y67" s="200"/>
      <c r="Z67" s="201"/>
      <c r="AB67" s="172" t="s">
        <v>240</v>
      </c>
      <c r="AC67" s="188"/>
      <c r="AD67" s="189"/>
      <c r="AE67" s="189"/>
      <c r="AF67" s="189"/>
      <c r="AG67" s="189"/>
      <c r="AH67" s="189"/>
      <c r="AI67" s="189"/>
      <c r="AJ67" s="189"/>
      <c r="AK67" s="189"/>
      <c r="AL67" s="189"/>
      <c r="AM67" s="190"/>
      <c r="AO67" s="172" t="s">
        <v>240</v>
      </c>
      <c r="AP67" s="188"/>
      <c r="AQ67" s="189"/>
      <c r="AR67" s="189"/>
      <c r="AS67" s="189"/>
      <c r="AT67" s="189"/>
      <c r="AU67" s="189"/>
      <c r="AV67" s="189"/>
      <c r="AW67" s="189"/>
      <c r="AX67" s="189"/>
      <c r="AY67" s="189"/>
      <c r="AZ67" s="190"/>
      <c r="BB67" s="172" t="s">
        <v>240</v>
      </c>
      <c r="BC67" s="188"/>
      <c r="BD67" s="189"/>
      <c r="BE67" s="189"/>
      <c r="BF67" s="189"/>
      <c r="BG67" s="189"/>
      <c r="BH67" s="189"/>
      <c r="BI67" s="189"/>
      <c r="BJ67" s="189"/>
      <c r="BK67" s="189"/>
      <c r="BL67" s="189"/>
      <c r="BM67" s="190"/>
    </row>
    <row r="68" spans="2:65">
      <c r="B68" s="198" t="s">
        <v>1</v>
      </c>
      <c r="C68" s="188">
        <f>T14B!P49</f>
        <v>8872</v>
      </c>
      <c r="D68" s="189">
        <f>T14B!Q49</f>
        <v>3559</v>
      </c>
      <c r="E68" s="189">
        <f>T14B!R49</f>
        <v>1138</v>
      </c>
      <c r="F68" s="189">
        <f>T14B!S49</f>
        <v>886</v>
      </c>
      <c r="G68" s="189">
        <f>T14B!T49</f>
        <v>359</v>
      </c>
      <c r="H68" s="189">
        <f>T14B!U49</f>
        <v>900</v>
      </c>
      <c r="I68" s="189">
        <f>T14B!V49</f>
        <v>434</v>
      </c>
      <c r="J68" s="189">
        <f>T14B!W49</f>
        <v>334</v>
      </c>
      <c r="K68" s="189">
        <f>T14B!X49</f>
        <v>321</v>
      </c>
      <c r="L68" s="189">
        <f>T14B!Y49</f>
        <v>563</v>
      </c>
      <c r="M68" s="190">
        <f>T14B!Z49</f>
        <v>378</v>
      </c>
      <c r="O68" s="198" t="s">
        <v>1</v>
      </c>
      <c r="P68" s="199">
        <f>C68-C125</f>
        <v>1358</v>
      </c>
      <c r="Q68" s="200">
        <f t="shared" ref="Q68:Q71" si="350">D68-D125</f>
        <v>242</v>
      </c>
      <c r="R68" s="200">
        <f t="shared" ref="R68:R71" si="351">E68-E125</f>
        <v>288</v>
      </c>
      <c r="S68" s="200">
        <f t="shared" ref="S68:S71" si="352">F68-F125</f>
        <v>241</v>
      </c>
      <c r="T68" s="200">
        <f t="shared" ref="T68:T71" si="353">G68-G125</f>
        <v>71</v>
      </c>
      <c r="U68" s="200">
        <f t="shared" ref="U68:U71" si="354">H68-H125</f>
        <v>126</v>
      </c>
      <c r="V68" s="200">
        <f t="shared" ref="V68:V71" si="355">I68-I125</f>
        <v>124</v>
      </c>
      <c r="W68" s="200">
        <f t="shared" ref="W68:W71" si="356">J68-J125</f>
        <v>103</v>
      </c>
      <c r="X68" s="200">
        <f t="shared" ref="X68:X71" si="357">K68-K125</f>
        <v>8</v>
      </c>
      <c r="Y68" s="200">
        <f t="shared" ref="Y68:Y71" si="358">L68-L125</f>
        <v>124</v>
      </c>
      <c r="Z68" s="201">
        <f t="shared" ref="Z68:Z71" si="359">M68-M125</f>
        <v>31</v>
      </c>
      <c r="AB68" s="198" t="s">
        <v>1</v>
      </c>
      <c r="AC68" s="202">
        <f>P68/C125</f>
        <v>0.18072930529677936</v>
      </c>
      <c r="AD68" s="203">
        <f t="shared" ref="AD68:AD71" si="360">Q68/D125</f>
        <v>7.2957491709375946E-2</v>
      </c>
      <c r="AE68" s="203">
        <f t="shared" ref="AE68:AE71" si="361">R68/E125</f>
        <v>0.33882352941176469</v>
      </c>
      <c r="AF68" s="203">
        <f t="shared" ref="AF68:AF71" si="362">S68/F125</f>
        <v>0.37364341085271319</v>
      </c>
      <c r="AG68" s="203">
        <f t="shared" ref="AG68:AG71" si="363">T68/G125</f>
        <v>0.24652777777777779</v>
      </c>
      <c r="AH68" s="203">
        <f t="shared" ref="AH68:AH71" si="364">U68/H125</f>
        <v>0.16279069767441862</v>
      </c>
      <c r="AI68" s="203">
        <f t="shared" ref="AI68:AI71" si="365">V68/I125</f>
        <v>0.4</v>
      </c>
      <c r="AJ68" s="203">
        <f t="shared" ref="AJ68:AJ71" si="366">W68/J125</f>
        <v>0.44588744588744589</v>
      </c>
      <c r="AK68" s="203">
        <f t="shared" ref="AK68:AK71" si="367">X68/K125</f>
        <v>2.5559105431309903E-2</v>
      </c>
      <c r="AL68" s="203">
        <f t="shared" ref="AL68:AL71" si="368">Y68/L125</f>
        <v>0.28246013667425968</v>
      </c>
      <c r="AM68" s="204">
        <f t="shared" ref="AM68:AM71" si="369">Z68/M125</f>
        <v>8.9337175792507204E-2</v>
      </c>
      <c r="AO68" s="198" t="s">
        <v>1</v>
      </c>
      <c r="AP68" s="202">
        <f>C68/T14B!P$158</f>
        <v>0.41043671354552186</v>
      </c>
      <c r="AQ68" s="203">
        <f>D68/T14B!Q$158</f>
        <v>0.41762497066416332</v>
      </c>
      <c r="AR68" s="203">
        <f>E68/T14B!R$158</f>
        <v>0.38972602739726026</v>
      </c>
      <c r="AS68" s="203">
        <f>F68/T14B!S$158</f>
        <v>0.42270992366412213</v>
      </c>
      <c r="AT68" s="203">
        <f>G68/T14B!T$158</f>
        <v>0.39977728285077951</v>
      </c>
      <c r="AU68" s="203">
        <f>H68/T14B!U$158</f>
        <v>0.42857142857142855</v>
      </c>
      <c r="AV68" s="203">
        <f>I68/T14B!V$158</f>
        <v>0.41570881226053641</v>
      </c>
      <c r="AW68" s="203">
        <f>J68/T14B!W$158</f>
        <v>0.4154228855721393</v>
      </c>
      <c r="AX68" s="203">
        <f>K68/T14B!X$158</f>
        <v>0.39290085679314568</v>
      </c>
      <c r="AY68" s="203">
        <f>L68/T14B!Y$158</f>
        <v>0.42109199700822736</v>
      </c>
      <c r="AZ68" s="204">
        <f>M68/T14B!Z$158</f>
        <v>0.35064935064935066</v>
      </c>
      <c r="BB68" s="198" t="s">
        <v>1</v>
      </c>
      <c r="BC68" s="202">
        <f>C68/$C68</f>
        <v>1</v>
      </c>
      <c r="BD68" s="203">
        <f t="shared" ref="BD68:BD70" si="370">D68/$C68</f>
        <v>0.4011496844003607</v>
      </c>
      <c r="BE68" s="203">
        <f t="shared" ref="BE68:BE70" si="371">E68/$C68</f>
        <v>0.12826871055004507</v>
      </c>
      <c r="BF68" s="203">
        <f t="shared" ref="BF68:BF70" si="372">F68/$C68</f>
        <v>9.9864743011722268E-2</v>
      </c>
      <c r="BG68" s="203">
        <f t="shared" ref="BG68:BG70" si="373">G68/$C68</f>
        <v>4.0464382326420197E-2</v>
      </c>
      <c r="BH68" s="203">
        <f t="shared" ref="BH68:BH70" si="374">H68/$C68</f>
        <v>0.10144274120829576</v>
      </c>
      <c r="BI68" s="203">
        <f t="shared" ref="BI68:BI70" si="375">I68/$C68</f>
        <v>4.8917944093778178E-2</v>
      </c>
      <c r="BJ68" s="203">
        <f t="shared" ref="BJ68:BJ70" si="376">J68/$C68</f>
        <v>3.7646528403967539E-2</v>
      </c>
      <c r="BK68" s="203">
        <f t="shared" ref="BK68:BK70" si="377">K68/$C68</f>
        <v>3.6181244364292153E-2</v>
      </c>
      <c r="BL68" s="203">
        <f t="shared" ref="BL68:BL70" si="378">L68/$C68</f>
        <v>6.3458070333633904E-2</v>
      </c>
      <c r="BM68" s="204">
        <f t="shared" ref="BM68:BM70" si="379">M68/$C68</f>
        <v>4.2605951307484222E-2</v>
      </c>
    </row>
    <row r="69" spans="2:65">
      <c r="B69" s="198" t="s">
        <v>0</v>
      </c>
      <c r="C69" s="188">
        <f>T14C!P49</f>
        <v>78397</v>
      </c>
      <c r="D69" s="189">
        <f>T14C!Q49</f>
        <v>32156</v>
      </c>
      <c r="E69" s="189">
        <f>T14C!R49</f>
        <v>9544</v>
      </c>
      <c r="F69" s="189">
        <f>T14C!S49</f>
        <v>7760</v>
      </c>
      <c r="G69" s="189">
        <f>T14C!T49</f>
        <v>3159</v>
      </c>
      <c r="H69" s="189">
        <f>T14C!U49</f>
        <v>8029</v>
      </c>
      <c r="I69" s="189">
        <f>T14C!V49</f>
        <v>3725</v>
      </c>
      <c r="J69" s="189">
        <f>T14C!W49</f>
        <v>2715</v>
      </c>
      <c r="K69" s="189">
        <f>T14C!X49</f>
        <v>2844</v>
      </c>
      <c r="L69" s="189">
        <f>T14C!Y49</f>
        <v>4986</v>
      </c>
      <c r="M69" s="190">
        <f>T14C!Z49</f>
        <v>3479</v>
      </c>
      <c r="O69" s="198" t="s">
        <v>0</v>
      </c>
      <c r="P69" s="199">
        <f t="shared" ref="P69:P71" si="380">C69-C126</f>
        <v>12364</v>
      </c>
      <c r="Q69" s="200">
        <f t="shared" si="350"/>
        <v>2192</v>
      </c>
      <c r="R69" s="200">
        <f t="shared" si="351"/>
        <v>2561</v>
      </c>
      <c r="S69" s="200">
        <f t="shared" si="352"/>
        <v>2248</v>
      </c>
      <c r="T69" s="200">
        <f t="shared" si="353"/>
        <v>700</v>
      </c>
      <c r="U69" s="200">
        <f t="shared" si="354"/>
        <v>1070</v>
      </c>
      <c r="V69" s="200">
        <f t="shared" si="355"/>
        <v>1079</v>
      </c>
      <c r="W69" s="200">
        <f t="shared" si="356"/>
        <v>773</v>
      </c>
      <c r="X69" s="200">
        <f t="shared" si="357"/>
        <v>-3</v>
      </c>
      <c r="Y69" s="200">
        <f t="shared" si="358"/>
        <v>1303</v>
      </c>
      <c r="Z69" s="201">
        <f t="shared" si="359"/>
        <v>441</v>
      </c>
      <c r="AB69" s="198" t="s">
        <v>0</v>
      </c>
      <c r="AC69" s="202">
        <f t="shared" ref="AC69:AC71" si="381">P69/C126</f>
        <v>0.18723971347659504</v>
      </c>
      <c r="AD69" s="203">
        <f t="shared" si="360"/>
        <v>7.3154452009077553E-2</v>
      </c>
      <c r="AE69" s="203">
        <f t="shared" si="361"/>
        <v>0.36674781612487467</v>
      </c>
      <c r="AF69" s="203">
        <f t="shared" si="362"/>
        <v>0.40783744557329465</v>
      </c>
      <c r="AG69" s="203">
        <f t="shared" si="363"/>
        <v>0.28466856445709637</v>
      </c>
      <c r="AH69" s="203">
        <f t="shared" si="364"/>
        <v>0.15375772381089237</v>
      </c>
      <c r="AI69" s="203">
        <f t="shared" si="365"/>
        <v>0.40778533635676495</v>
      </c>
      <c r="AJ69" s="203">
        <f t="shared" si="366"/>
        <v>0.398043254376931</v>
      </c>
      <c r="AK69" s="203">
        <f t="shared" si="367"/>
        <v>-1.053740779768177E-3</v>
      </c>
      <c r="AL69" s="203">
        <f t="shared" si="368"/>
        <v>0.35378767309258757</v>
      </c>
      <c r="AM69" s="204">
        <f t="shared" si="369"/>
        <v>0.14516129032258066</v>
      </c>
      <c r="AO69" s="198" t="s">
        <v>0</v>
      </c>
      <c r="AP69" s="202">
        <f>T14A!C69/T14C!P$158</f>
        <v>0.1807111162335043</v>
      </c>
      <c r="AQ69" s="203">
        <f>T14A!D69/T14C!Q$158</f>
        <v>0.14218881273491046</v>
      </c>
      <c r="AR69" s="203">
        <f>T14A!E69/T14C!R$158</f>
        <v>0.16208413294159604</v>
      </c>
      <c r="AS69" s="203">
        <f>T14A!F69/T14C!S$158</f>
        <v>0.34136899524898823</v>
      </c>
      <c r="AT69" s="203">
        <f>T14A!G69/T14C!T$158</f>
        <v>0.31720052214077721</v>
      </c>
      <c r="AU69" s="203">
        <f>T14A!H69/T14C!U$158</f>
        <v>0.28768497617256084</v>
      </c>
      <c r="AV69" s="203">
        <f>T14A!I69/T14C!V$158</f>
        <v>0.12848371964679911</v>
      </c>
      <c r="AW69" s="203">
        <f>T14A!J69/T14C!W$158</f>
        <v>0.16872786029457459</v>
      </c>
      <c r="AX69" s="203">
        <f>T14A!K69/T14C!X$158</f>
        <v>0.30252100840336132</v>
      </c>
      <c r="AY69" s="203">
        <f>T14A!L69/T14C!Y$158</f>
        <v>0.28689798032107716</v>
      </c>
      <c r="AZ69" s="204">
        <f>T14A!M69/T14C!Z$158</f>
        <v>0.21305652520056342</v>
      </c>
      <c r="BB69" s="198" t="s">
        <v>0</v>
      </c>
      <c r="BC69" s="202">
        <f t="shared" ref="BC69:BC70" si="382">C69/$C69</f>
        <v>1</v>
      </c>
      <c r="BD69" s="203">
        <f t="shared" si="370"/>
        <v>0.41016875645751749</v>
      </c>
      <c r="BE69" s="203">
        <f t="shared" si="371"/>
        <v>0.12173935227113282</v>
      </c>
      <c r="BF69" s="203">
        <f t="shared" si="372"/>
        <v>9.8983379466051E-2</v>
      </c>
      <c r="BG69" s="203">
        <f t="shared" si="373"/>
        <v>4.0294909243976169E-2</v>
      </c>
      <c r="BH69" s="203">
        <f t="shared" si="374"/>
        <v>0.1024146332130056</v>
      </c>
      <c r="BI69" s="203">
        <f t="shared" si="375"/>
        <v>4.7514573261731953E-2</v>
      </c>
      <c r="BJ69" s="203">
        <f t="shared" si="376"/>
        <v>3.4631427222980474E-2</v>
      </c>
      <c r="BK69" s="203">
        <f t="shared" si="377"/>
        <v>3.6276898350702198E-2</v>
      </c>
      <c r="BL69" s="203">
        <f t="shared" si="378"/>
        <v>6.3599372424965245E-2</v>
      </c>
      <c r="BM69" s="204">
        <f t="shared" si="379"/>
        <v>4.4376698087937039E-2</v>
      </c>
    </row>
    <row r="70" spans="2:65">
      <c r="B70" s="198" t="s">
        <v>238</v>
      </c>
      <c r="C70" s="188">
        <f>T14D!P49</f>
        <v>3717759.1739556938</v>
      </c>
      <c r="D70" s="189">
        <f>T14D!Q49</f>
        <v>1045094.1202078745</v>
      </c>
      <c r="E70" s="189">
        <f>T14D!R49</f>
        <v>419320.09941722924</v>
      </c>
      <c r="F70" s="189">
        <f>T14D!S49</f>
        <v>281871.12017143343</v>
      </c>
      <c r="G70" s="189">
        <f>T14D!T49</f>
        <v>144203.81736513111</v>
      </c>
      <c r="H70" s="189">
        <f>T14D!U49</f>
        <v>759631.03032893455</v>
      </c>
      <c r="I70" s="189">
        <f>T14D!V49</f>
        <v>240709.49592999383</v>
      </c>
      <c r="J70" s="189">
        <f>T14D!W49</f>
        <v>164834.5696856525</v>
      </c>
      <c r="K70" s="189">
        <f>T14D!X49</f>
        <v>156249.3090849056</v>
      </c>
      <c r="L70" s="189">
        <f>T14D!Y49</f>
        <v>282444.16962155362</v>
      </c>
      <c r="M70" s="190">
        <f>T14D!Z49</f>
        <v>223401.44214298457</v>
      </c>
      <c r="O70" s="198" t="s">
        <v>238</v>
      </c>
      <c r="P70" s="199">
        <f t="shared" si="380"/>
        <v>256067.99171633134</v>
      </c>
      <c r="Q70" s="200">
        <f t="shared" si="350"/>
        <v>51323.482311208383</v>
      </c>
      <c r="R70" s="200">
        <f t="shared" si="351"/>
        <v>132834.01252235298</v>
      </c>
      <c r="S70" s="200">
        <f t="shared" si="352"/>
        <v>41263.420328507666</v>
      </c>
      <c r="T70" s="200">
        <f t="shared" si="353"/>
        <v>11318.187403202784</v>
      </c>
      <c r="U70" s="200">
        <f t="shared" si="354"/>
        <v>-39452.286452055676</v>
      </c>
      <c r="V70" s="200">
        <f t="shared" si="355"/>
        <v>28412.643617472117</v>
      </c>
      <c r="W70" s="200">
        <f t="shared" si="356"/>
        <v>29298.676469495258</v>
      </c>
      <c r="X70" s="200">
        <f t="shared" si="357"/>
        <v>2581.0996905961365</v>
      </c>
      <c r="Y70" s="200">
        <f t="shared" si="358"/>
        <v>38678.12230130448</v>
      </c>
      <c r="Z70" s="201">
        <f t="shared" si="359"/>
        <v>-40189.366475753515</v>
      </c>
      <c r="AB70" s="198" t="s">
        <v>238</v>
      </c>
      <c r="AC70" s="202">
        <f t="shared" si="381"/>
        <v>7.3971934015986188E-2</v>
      </c>
      <c r="AD70" s="203">
        <f t="shared" si="360"/>
        <v>5.1645198956406561E-2</v>
      </c>
      <c r="AE70" s="203">
        <f t="shared" si="361"/>
        <v>0.46366653948921205</v>
      </c>
      <c r="AF70" s="203">
        <f t="shared" si="362"/>
        <v>0.17149667427703011</v>
      </c>
      <c r="AG70" s="203">
        <f t="shared" si="363"/>
        <v>8.5172395287928734E-2</v>
      </c>
      <c r="AH70" s="203">
        <f t="shared" si="364"/>
        <v>-4.9371931090971093E-2</v>
      </c>
      <c r="AI70" s="203">
        <f t="shared" si="365"/>
        <v>0.13383450252783743</v>
      </c>
      <c r="AJ70" s="203">
        <f t="shared" si="366"/>
        <v>0.21616913257633338</v>
      </c>
      <c r="AK70" s="203">
        <f t="shared" si="367"/>
        <v>1.6796575562178173E-2</v>
      </c>
      <c r="AL70" s="203">
        <f t="shared" si="368"/>
        <v>0.15866903010693223</v>
      </c>
      <c r="AM70" s="204">
        <f t="shared" si="369"/>
        <v>-0.15246877038828791</v>
      </c>
      <c r="AO70" s="198" t="s">
        <v>238</v>
      </c>
      <c r="AP70" s="202">
        <f>C70/T14D!P$158</f>
        <v>0.2291687568153081</v>
      </c>
      <c r="AQ70" s="203">
        <f>D70/T14D!Q$158</f>
        <v>0.17203845613683502</v>
      </c>
      <c r="AR70" s="203">
        <f>E70/T14D!R$158</f>
        <v>0.19510903363921164</v>
      </c>
      <c r="AS70" s="203">
        <f>F70/T14D!S$158</f>
        <v>0.33488130326278825</v>
      </c>
      <c r="AT70" s="203">
        <f>G70/T14D!T$158</f>
        <v>0.30825072756209815</v>
      </c>
      <c r="AU70" s="203">
        <f>H70/T14D!U$158</f>
        <v>0.34182908361289066</v>
      </c>
      <c r="AV70" s="203">
        <f>I70/T14D!V$158</f>
        <v>0.19945692230180664</v>
      </c>
      <c r="AW70" s="203">
        <f>J70/T14D!W$158</f>
        <v>0.1899133079943302</v>
      </c>
      <c r="AX70" s="203">
        <f>K70/T14D!X$158</f>
        <v>0.27051345685343969</v>
      </c>
      <c r="AY70" s="203">
        <f>L70/T14D!Y$158</f>
        <v>0.2928784124318296</v>
      </c>
      <c r="AZ70" s="204">
        <f>M70/T14D!Z$158</f>
        <v>0.26271580443000886</v>
      </c>
      <c r="BB70" s="198" t="s">
        <v>238</v>
      </c>
      <c r="BC70" s="202">
        <f t="shared" si="382"/>
        <v>1</v>
      </c>
      <c r="BD70" s="203">
        <f t="shared" si="370"/>
        <v>0.28110861174902163</v>
      </c>
      <c r="BE70" s="203">
        <f t="shared" si="371"/>
        <v>0.11278839747198388</v>
      </c>
      <c r="BF70" s="203">
        <f t="shared" si="372"/>
        <v>7.5817476867799022E-2</v>
      </c>
      <c r="BG70" s="203">
        <f t="shared" si="373"/>
        <v>3.8787831760414518E-2</v>
      </c>
      <c r="BH70" s="203">
        <f t="shared" si="374"/>
        <v>0.20432496963505237</v>
      </c>
      <c r="BI70" s="203">
        <f t="shared" si="375"/>
        <v>6.4745854873079114E-2</v>
      </c>
      <c r="BJ70" s="203">
        <f t="shared" si="376"/>
        <v>4.4337075634264013E-2</v>
      </c>
      <c r="BK70" s="203">
        <f t="shared" si="377"/>
        <v>4.2027818848378071E-2</v>
      </c>
      <c r="BL70" s="203">
        <f t="shared" si="378"/>
        <v>7.5971615267654141E-2</v>
      </c>
      <c r="BM70" s="204">
        <f t="shared" si="379"/>
        <v>6.0090347892352999E-2</v>
      </c>
    </row>
    <row r="71" spans="2:65">
      <c r="B71" s="198" t="s">
        <v>239</v>
      </c>
      <c r="C71" s="169">
        <f>T14E!P49</f>
        <v>47.422212252454734</v>
      </c>
      <c r="D71" s="170">
        <f>T14E!Q49</f>
        <v>32.500750099759749</v>
      </c>
      <c r="E71" s="170">
        <f>T14E!R49</f>
        <v>43.935467248242794</v>
      </c>
      <c r="F71" s="170">
        <f>T14E!S49</f>
        <v>36.32359796023627</v>
      </c>
      <c r="G71" s="170">
        <f>T14E!T49</f>
        <v>45.648565167816116</v>
      </c>
      <c r="H71" s="170">
        <f>T14E!U49</f>
        <v>94.610914227043779</v>
      </c>
      <c r="I71" s="170">
        <f>T14E!V49</f>
        <v>64.619998907380889</v>
      </c>
      <c r="J71" s="170">
        <f>T14E!W49</f>
        <v>60.712548687164826</v>
      </c>
      <c r="K71" s="170">
        <f>T14E!X49</f>
        <v>54.93998209736484</v>
      </c>
      <c r="L71" s="170">
        <f>T14E!Y49</f>
        <v>56.647446775281516</v>
      </c>
      <c r="M71" s="171">
        <f>T14E!Z49</f>
        <v>64.214269083927732</v>
      </c>
      <c r="O71" s="198" t="s">
        <v>239</v>
      </c>
      <c r="P71" s="205">
        <f t="shared" si="380"/>
        <v>-5.0014423178262248</v>
      </c>
      <c r="Q71" s="206">
        <f t="shared" si="350"/>
        <v>-0.66473641394556893</v>
      </c>
      <c r="R71" s="206">
        <f t="shared" si="351"/>
        <v>2.909248302964798</v>
      </c>
      <c r="S71" s="206">
        <f t="shared" si="352"/>
        <v>-7.3280166701929303</v>
      </c>
      <c r="T71" s="206">
        <f t="shared" si="353"/>
        <v>-8.3919512868110999</v>
      </c>
      <c r="U71" s="206">
        <f t="shared" si="354"/>
        <v>-20.216405327632216</v>
      </c>
      <c r="V71" s="206">
        <f t="shared" si="355"/>
        <v>-15.6131274389992</v>
      </c>
      <c r="W71" s="206">
        <f t="shared" si="356"/>
        <v>-9.0793633705886521</v>
      </c>
      <c r="X71" s="206">
        <f t="shared" si="357"/>
        <v>0.96449583311845544</v>
      </c>
      <c r="Y71" s="206">
        <f t="shared" si="358"/>
        <v>-9.5393703086851289</v>
      </c>
      <c r="Z71" s="207">
        <f t="shared" si="359"/>
        <v>-22.550315714866898</v>
      </c>
      <c r="AB71" s="198" t="s">
        <v>239</v>
      </c>
      <c r="AC71" s="202">
        <f t="shared" si="381"/>
        <v>-9.5404304770876261E-2</v>
      </c>
      <c r="AD71" s="203">
        <f t="shared" si="360"/>
        <v>-2.0043017118740986E-2</v>
      </c>
      <c r="AE71" s="203">
        <f t="shared" si="361"/>
        <v>7.0911928463240556E-2</v>
      </c>
      <c r="AF71" s="203">
        <f t="shared" si="362"/>
        <v>-0.16787504270425377</v>
      </c>
      <c r="AG71" s="203">
        <f t="shared" si="363"/>
        <v>-0.15528999049920331</v>
      </c>
      <c r="AH71" s="203">
        <f t="shared" si="364"/>
        <v>-0.17605919397958258</v>
      </c>
      <c r="AI71" s="203">
        <f t="shared" si="365"/>
        <v>-0.19459702182854829</v>
      </c>
      <c r="AJ71" s="203">
        <f t="shared" si="366"/>
        <v>-0.13009191327320838</v>
      </c>
      <c r="AK71" s="203">
        <f t="shared" si="367"/>
        <v>1.786914578956451E-2</v>
      </c>
      <c r="AL71" s="203">
        <f t="shared" si="368"/>
        <v>-0.14412795068515213</v>
      </c>
      <c r="AM71" s="204">
        <f t="shared" si="369"/>
        <v>-0.25990230653625135</v>
      </c>
      <c r="AO71" s="198"/>
      <c r="AP71" s="202"/>
      <c r="AQ71" s="203"/>
      <c r="AR71" s="203"/>
      <c r="AS71" s="203"/>
      <c r="AT71" s="203"/>
      <c r="AU71" s="203"/>
      <c r="AV71" s="203"/>
      <c r="AW71" s="203"/>
      <c r="AX71" s="203"/>
      <c r="AY71" s="203"/>
      <c r="AZ71" s="204"/>
      <c r="BB71" s="198"/>
      <c r="BC71" s="202"/>
      <c r="BD71" s="203"/>
      <c r="BE71" s="203"/>
      <c r="BF71" s="231"/>
      <c r="BG71" s="231"/>
      <c r="BH71" s="231"/>
      <c r="BI71" s="203"/>
      <c r="BJ71" s="203"/>
      <c r="BK71" s="231"/>
      <c r="BL71" s="231"/>
      <c r="BM71" s="232"/>
    </row>
    <row r="72" spans="2:65">
      <c r="B72" s="172"/>
      <c r="C72" s="188"/>
      <c r="D72" s="189"/>
      <c r="E72" s="189"/>
      <c r="F72" s="189"/>
      <c r="G72" s="189"/>
      <c r="H72" s="189"/>
      <c r="I72" s="189"/>
      <c r="J72" s="189"/>
      <c r="K72" s="189"/>
      <c r="L72" s="189"/>
      <c r="M72" s="190"/>
      <c r="O72" s="172"/>
      <c r="P72" s="199"/>
      <c r="Q72" s="200"/>
      <c r="R72" s="200"/>
      <c r="S72" s="200"/>
      <c r="T72" s="200"/>
      <c r="U72" s="200"/>
      <c r="V72" s="200"/>
      <c r="W72" s="200"/>
      <c r="X72" s="200"/>
      <c r="Y72" s="200"/>
      <c r="Z72" s="201"/>
      <c r="AB72" s="172"/>
      <c r="AC72" s="188"/>
      <c r="AD72" s="189"/>
      <c r="AE72" s="189"/>
      <c r="AF72" s="189"/>
      <c r="AG72" s="189"/>
      <c r="AH72" s="189"/>
      <c r="AI72" s="189"/>
      <c r="AJ72" s="189"/>
      <c r="AK72" s="189"/>
      <c r="AL72" s="189"/>
      <c r="AM72" s="190"/>
      <c r="AO72" s="172"/>
      <c r="AP72" s="188"/>
      <c r="AQ72" s="189"/>
      <c r="AR72" s="189"/>
      <c r="AS72" s="189"/>
      <c r="AT72" s="189"/>
      <c r="AU72" s="189"/>
      <c r="AV72" s="189"/>
      <c r="AW72" s="189"/>
      <c r="AX72" s="189"/>
      <c r="AY72" s="189"/>
      <c r="AZ72" s="190"/>
      <c r="BB72" s="172"/>
      <c r="BC72" s="188"/>
      <c r="BD72" s="189"/>
      <c r="BE72" s="189"/>
      <c r="BF72" s="189"/>
      <c r="BG72" s="189"/>
      <c r="BH72" s="189"/>
      <c r="BI72" s="189"/>
      <c r="BJ72" s="189"/>
      <c r="BK72" s="189"/>
      <c r="BL72" s="189"/>
      <c r="BM72" s="190"/>
    </row>
    <row r="73" spans="2:65">
      <c r="B73" s="208" t="s">
        <v>312</v>
      </c>
      <c r="C73" s="209"/>
      <c r="D73" s="210"/>
      <c r="E73" s="210"/>
      <c r="F73" s="210"/>
      <c r="G73" s="210"/>
      <c r="H73" s="210"/>
      <c r="I73" s="210"/>
      <c r="J73" s="210"/>
      <c r="K73" s="210"/>
      <c r="L73" s="210"/>
      <c r="M73" s="211"/>
      <c r="O73" s="208" t="s">
        <v>312</v>
      </c>
      <c r="P73" s="212"/>
      <c r="Q73" s="213"/>
      <c r="R73" s="213"/>
      <c r="S73" s="213"/>
      <c r="T73" s="213"/>
      <c r="U73" s="213"/>
      <c r="V73" s="213"/>
      <c r="W73" s="213"/>
      <c r="X73" s="213"/>
      <c r="Y73" s="213"/>
      <c r="Z73" s="214"/>
      <c r="AB73" s="208" t="s">
        <v>312</v>
      </c>
      <c r="AC73" s="209"/>
      <c r="AD73" s="210"/>
      <c r="AE73" s="210"/>
      <c r="AF73" s="210"/>
      <c r="AG73" s="210"/>
      <c r="AH73" s="210"/>
      <c r="AI73" s="210"/>
      <c r="AJ73" s="210"/>
      <c r="AK73" s="210"/>
      <c r="AL73" s="210"/>
      <c r="AM73" s="211"/>
      <c r="AO73" s="208" t="s">
        <v>312</v>
      </c>
      <c r="AP73" s="209"/>
      <c r="AQ73" s="210"/>
      <c r="AR73" s="210"/>
      <c r="AS73" s="210"/>
      <c r="AT73" s="210"/>
      <c r="AU73" s="210"/>
      <c r="AV73" s="210"/>
      <c r="AW73" s="210"/>
      <c r="AX73" s="210"/>
      <c r="AY73" s="210"/>
      <c r="AZ73" s="211"/>
      <c r="BB73" s="208" t="s">
        <v>312</v>
      </c>
      <c r="BC73" s="209"/>
      <c r="BD73" s="210"/>
      <c r="BE73" s="210"/>
      <c r="BF73" s="210"/>
      <c r="BG73" s="210"/>
      <c r="BH73" s="210"/>
      <c r="BI73" s="210"/>
      <c r="BJ73" s="210"/>
      <c r="BK73" s="210"/>
      <c r="BL73" s="210"/>
      <c r="BM73" s="211"/>
    </row>
    <row r="74" spans="2:65">
      <c r="B74" s="215" t="s">
        <v>1</v>
      </c>
      <c r="C74" s="216">
        <f>C62+C68</f>
        <v>18384</v>
      </c>
      <c r="D74" s="217">
        <f t="shared" ref="D74:M74" si="383">D62+D68</f>
        <v>6863</v>
      </c>
      <c r="E74" s="217">
        <f t="shared" si="383"/>
        <v>2586</v>
      </c>
      <c r="F74" s="217">
        <f t="shared" si="383"/>
        <v>1903</v>
      </c>
      <c r="G74" s="217">
        <f t="shared" si="383"/>
        <v>815</v>
      </c>
      <c r="H74" s="217">
        <f t="shared" si="383"/>
        <v>1795</v>
      </c>
      <c r="I74" s="217">
        <f t="shared" si="383"/>
        <v>866</v>
      </c>
      <c r="J74" s="217">
        <f t="shared" si="383"/>
        <v>705</v>
      </c>
      <c r="K74" s="217">
        <f t="shared" si="383"/>
        <v>718</v>
      </c>
      <c r="L74" s="217">
        <f t="shared" si="383"/>
        <v>1187</v>
      </c>
      <c r="M74" s="218">
        <f t="shared" si="383"/>
        <v>946</v>
      </c>
      <c r="O74" s="215" t="s">
        <v>1</v>
      </c>
      <c r="P74" s="219">
        <f>C74-C131</f>
        <v>1676</v>
      </c>
      <c r="Q74" s="220">
        <f t="shared" ref="Q74:Q77" si="384">D74-D131</f>
        <v>39</v>
      </c>
      <c r="R74" s="220">
        <f t="shared" ref="R74:R77" si="385">E74-E131</f>
        <v>374</v>
      </c>
      <c r="S74" s="220">
        <f t="shared" ref="S74:S77" si="386">F74-F131</f>
        <v>196</v>
      </c>
      <c r="T74" s="220">
        <f t="shared" ref="T74:T77" si="387">G74-G131</f>
        <v>172</v>
      </c>
      <c r="U74" s="220">
        <f t="shared" ref="U74:U77" si="388">H74-H131</f>
        <v>281</v>
      </c>
      <c r="V74" s="220">
        <f t="shared" ref="V74:V77" si="389">I74-I131</f>
        <v>227</v>
      </c>
      <c r="W74" s="220">
        <f t="shared" ref="W74:W77" si="390">J74-J131</f>
        <v>59</v>
      </c>
      <c r="X74" s="220">
        <f t="shared" ref="X74:X77" si="391">K74-K131</f>
        <v>60</v>
      </c>
      <c r="Y74" s="220">
        <f t="shared" ref="Y74:Y77" si="392">L74-L131</f>
        <v>144</v>
      </c>
      <c r="Z74" s="221">
        <f t="shared" ref="Z74:Z77" si="393">M74-M131</f>
        <v>124</v>
      </c>
      <c r="AB74" s="215" t="s">
        <v>1</v>
      </c>
      <c r="AC74" s="222">
        <f>P74/C131</f>
        <v>0.10031122815417765</v>
      </c>
      <c r="AD74" s="223">
        <f t="shared" ref="AD74:AD77" si="394">Q74/D131</f>
        <v>5.7151230949589685E-3</v>
      </c>
      <c r="AE74" s="223">
        <f t="shared" ref="AE74:AE77" si="395">R74/E131</f>
        <v>0.16907775768535263</v>
      </c>
      <c r="AF74" s="223">
        <f t="shared" ref="AF74:AF77" si="396">S74/F131</f>
        <v>0.11482132396016403</v>
      </c>
      <c r="AG74" s="223">
        <f t="shared" ref="AG74:AG77" si="397">T74/G131</f>
        <v>0.26749611197511663</v>
      </c>
      <c r="AH74" s="223">
        <f t="shared" ref="AH74:AH77" si="398">U74/H131</f>
        <v>0.18560105680317041</v>
      </c>
      <c r="AI74" s="223">
        <f t="shared" ref="AI74:AI77" si="399">V74/I131</f>
        <v>0.35524256651017216</v>
      </c>
      <c r="AJ74" s="223">
        <f t="shared" ref="AJ74:AJ77" si="400">W74/J131</f>
        <v>9.1331269349845201E-2</v>
      </c>
      <c r="AK74" s="223">
        <f t="shared" ref="AK74:AK77" si="401">X74/K131</f>
        <v>9.1185410334346503E-2</v>
      </c>
      <c r="AL74" s="223">
        <f t="shared" ref="AL74:AL77" si="402">Y74/L131</f>
        <v>0.13806327900287632</v>
      </c>
      <c r="AM74" s="224">
        <f t="shared" ref="AM74:AM77" si="403">Z74/M131</f>
        <v>0.15085158150851583</v>
      </c>
      <c r="AO74" s="215" t="s">
        <v>1</v>
      </c>
      <c r="AP74" s="222">
        <f>C74/T14B!P$158</f>
        <v>0.85048112509252405</v>
      </c>
      <c r="AQ74" s="223">
        <f>D74/T14B!Q$158</f>
        <v>0.80532738793710401</v>
      </c>
      <c r="AR74" s="223">
        <f>E74/T14B!R$158</f>
        <v>0.88561643835616444</v>
      </c>
      <c r="AS74" s="223">
        <f>F74/T14B!S$158</f>
        <v>0.90791984732824427</v>
      </c>
      <c r="AT74" s="223">
        <f>G74/T14B!T$158</f>
        <v>0.90757238307349664</v>
      </c>
      <c r="AU74" s="223">
        <f>H74/T14B!U$158</f>
        <v>0.85476190476190472</v>
      </c>
      <c r="AV74" s="223">
        <f>I74/T14B!V$158</f>
        <v>0.82950191570881227</v>
      </c>
      <c r="AW74" s="223">
        <f>J74/T14B!W$158</f>
        <v>0.87686567164179108</v>
      </c>
      <c r="AX74" s="223">
        <f>K74/T14B!X$158</f>
        <v>0.87882496940024479</v>
      </c>
      <c r="AY74" s="223">
        <f>L74/T14B!Y$158</f>
        <v>0.88780852655198206</v>
      </c>
      <c r="AZ74" s="224">
        <f>M74/T14B!Z$158</f>
        <v>0.87755102040816324</v>
      </c>
      <c r="BB74" s="215" t="s">
        <v>1</v>
      </c>
      <c r="BC74" s="222">
        <f>C74/$C74</f>
        <v>1</v>
      </c>
      <c r="BD74" s="223">
        <f t="shared" ref="BD74:BD76" si="404">D74/$C74</f>
        <v>0.37331375108790255</v>
      </c>
      <c r="BE74" s="223">
        <f t="shared" ref="BE74:BE76" si="405">E74/$C74</f>
        <v>0.14066579634464751</v>
      </c>
      <c r="BF74" s="223">
        <f t="shared" ref="BF74:BF76" si="406">F74/$C74</f>
        <v>0.10351392515230635</v>
      </c>
      <c r="BG74" s="223">
        <f t="shared" ref="BG74:BG76" si="407">G74/$C74</f>
        <v>4.4332027850304614E-2</v>
      </c>
      <c r="BH74" s="223">
        <f t="shared" ref="BH74:BH76" si="408">H74/$C74</f>
        <v>9.7639251523063533E-2</v>
      </c>
      <c r="BI74" s="223">
        <f t="shared" ref="BI74:BI76" si="409">I74/$C74</f>
        <v>4.7106179286335946E-2</v>
      </c>
      <c r="BJ74" s="223">
        <f t="shared" ref="BJ74:BJ76" si="410">J74/$C74</f>
        <v>3.8348563968668405E-2</v>
      </c>
      <c r="BK74" s="223">
        <f t="shared" ref="BK74:BK76" si="411">K74/$C74</f>
        <v>3.9055700609225412E-2</v>
      </c>
      <c r="BL74" s="223">
        <f t="shared" ref="BL74:BL76" si="412">L74/$C74</f>
        <v>6.4567014795474331E-2</v>
      </c>
      <c r="BM74" s="224">
        <f t="shared" ref="BM74:BM76" si="413">M74/$C74</f>
        <v>5.1457789382071364E-2</v>
      </c>
    </row>
    <row r="75" spans="2:65">
      <c r="B75" s="215" t="s">
        <v>0</v>
      </c>
      <c r="C75" s="216">
        <f t="shared" ref="C75:M75" si="414">C63+C69</f>
        <v>102187</v>
      </c>
      <c r="D75" s="217">
        <f t="shared" si="414"/>
        <v>40541</v>
      </c>
      <c r="E75" s="217">
        <f t="shared" si="414"/>
        <v>13204</v>
      </c>
      <c r="F75" s="217">
        <f t="shared" si="414"/>
        <v>10295</v>
      </c>
      <c r="G75" s="217">
        <f t="shared" si="414"/>
        <v>4272</v>
      </c>
      <c r="H75" s="217">
        <f t="shared" si="414"/>
        <v>10310</v>
      </c>
      <c r="I75" s="217">
        <f t="shared" si="414"/>
        <v>4835</v>
      </c>
      <c r="J75" s="217">
        <f t="shared" si="414"/>
        <v>3561</v>
      </c>
      <c r="K75" s="217">
        <f t="shared" si="414"/>
        <v>3874</v>
      </c>
      <c r="L75" s="217">
        <f t="shared" si="414"/>
        <v>6506</v>
      </c>
      <c r="M75" s="218">
        <f t="shared" si="414"/>
        <v>4789</v>
      </c>
      <c r="O75" s="215" t="s">
        <v>0</v>
      </c>
      <c r="P75" s="219">
        <f t="shared" ref="P75:P77" si="415">C75-C132</f>
        <v>14373</v>
      </c>
      <c r="Q75" s="220">
        <f t="shared" si="384"/>
        <v>2292</v>
      </c>
      <c r="R75" s="220">
        <f t="shared" si="385"/>
        <v>3001</v>
      </c>
      <c r="S75" s="220">
        <f t="shared" si="386"/>
        <v>2265</v>
      </c>
      <c r="T75" s="220">
        <f t="shared" si="387"/>
        <v>969</v>
      </c>
      <c r="U75" s="220">
        <f t="shared" si="388"/>
        <v>1526</v>
      </c>
      <c r="V75" s="220">
        <f t="shared" si="389"/>
        <v>1414</v>
      </c>
      <c r="W75" s="220">
        <f t="shared" si="390"/>
        <v>716</v>
      </c>
      <c r="X75" s="220">
        <f t="shared" si="391"/>
        <v>187</v>
      </c>
      <c r="Y75" s="220">
        <f t="shared" si="392"/>
        <v>1367</v>
      </c>
      <c r="Z75" s="221">
        <f t="shared" si="393"/>
        <v>636</v>
      </c>
      <c r="AB75" s="215" t="s">
        <v>0</v>
      </c>
      <c r="AC75" s="222">
        <f t="shared" ref="AC75:AC77" si="416">P75/C132</f>
        <v>0.16367549593458902</v>
      </c>
      <c r="AD75" s="223">
        <f t="shared" si="394"/>
        <v>5.992313524536589E-2</v>
      </c>
      <c r="AE75" s="223">
        <f t="shared" si="395"/>
        <v>0.29412917769283542</v>
      </c>
      <c r="AF75" s="223">
        <f t="shared" si="396"/>
        <v>0.2820672478206725</v>
      </c>
      <c r="AG75" s="223">
        <f t="shared" si="397"/>
        <v>0.29336966394187103</v>
      </c>
      <c r="AH75" s="223">
        <f t="shared" si="398"/>
        <v>0.17372495446265937</v>
      </c>
      <c r="AI75" s="223">
        <f t="shared" si="399"/>
        <v>0.41332943583747445</v>
      </c>
      <c r="AJ75" s="223">
        <f t="shared" si="400"/>
        <v>0.25166959578207382</v>
      </c>
      <c r="AK75" s="223">
        <f t="shared" si="401"/>
        <v>5.0718741524274476E-2</v>
      </c>
      <c r="AL75" s="223">
        <f t="shared" si="402"/>
        <v>0.26600505935006813</v>
      </c>
      <c r="AM75" s="224">
        <f t="shared" si="403"/>
        <v>0.15314230676619311</v>
      </c>
      <c r="AO75" s="215" t="s">
        <v>0</v>
      </c>
      <c r="AP75" s="222">
        <f>T14A!C75/T14C!P$158</f>
        <v>0.23554889644441884</v>
      </c>
      <c r="AQ75" s="223">
        <f>T14A!D75/T14C!Q$158</f>
        <v>0.17926597391112092</v>
      </c>
      <c r="AR75" s="223">
        <f>T14A!E75/T14C!R$158</f>
        <v>0.22424129205373367</v>
      </c>
      <c r="AS75" s="223">
        <f>T14A!F75/T14C!S$158</f>
        <v>0.45288579975365123</v>
      </c>
      <c r="AT75" s="223">
        <f>T14A!G75/T14C!T$158</f>
        <v>0.42895873079626468</v>
      </c>
      <c r="AU75" s="223">
        <f>T14A!H75/T14C!U$158</f>
        <v>0.36941488408757034</v>
      </c>
      <c r="AV75" s="223">
        <f>T14A!I75/T14C!V$158</f>
        <v>0.16677014348785871</v>
      </c>
      <c r="AW75" s="223">
        <f>T14A!J75/T14C!W$158</f>
        <v>0.22130383444161333</v>
      </c>
      <c r="AX75" s="223">
        <f>T14A!K75/T14C!X$158</f>
        <v>0.41208382087012019</v>
      </c>
      <c r="AY75" s="223">
        <f>T14A!L75/T14C!Y$158</f>
        <v>0.37435985960066748</v>
      </c>
      <c r="AZ75" s="224">
        <f>T14A!M75/T14C!Z$158</f>
        <v>0.29328189111396902</v>
      </c>
      <c r="BB75" s="215" t="s">
        <v>0</v>
      </c>
      <c r="BC75" s="222">
        <f t="shared" ref="BC75:BC76" si="417">C75/$C75</f>
        <v>1</v>
      </c>
      <c r="BD75" s="223">
        <f t="shared" si="404"/>
        <v>0.39673343967432256</v>
      </c>
      <c r="BE75" s="223">
        <f t="shared" si="405"/>
        <v>0.1292140878976778</v>
      </c>
      <c r="BF75" s="223">
        <f t="shared" si="406"/>
        <v>0.10074667032009943</v>
      </c>
      <c r="BG75" s="223">
        <f t="shared" si="407"/>
        <v>4.1805709141084481E-2</v>
      </c>
      <c r="BH75" s="223">
        <f t="shared" si="408"/>
        <v>0.10089346002916222</v>
      </c>
      <c r="BI75" s="223">
        <f t="shared" si="409"/>
        <v>4.7315216221241449E-2</v>
      </c>
      <c r="BJ75" s="223">
        <f t="shared" si="410"/>
        <v>3.4847876931507919E-2</v>
      </c>
      <c r="BK75" s="223">
        <f t="shared" si="411"/>
        <v>3.7910888860618275E-2</v>
      </c>
      <c r="BL75" s="223">
        <f t="shared" si="412"/>
        <v>6.3667589810836991E-2</v>
      </c>
      <c r="BM75" s="224">
        <f t="shared" si="413"/>
        <v>4.6865061113448875E-2</v>
      </c>
    </row>
    <row r="76" spans="2:65">
      <c r="B76" s="215" t="s">
        <v>238</v>
      </c>
      <c r="C76" s="216">
        <f t="shared" ref="C76:M76" si="418">C64+C70</f>
        <v>5763337.2641866095</v>
      </c>
      <c r="D76" s="217">
        <f t="shared" si="418"/>
        <v>1564678.6361896726</v>
      </c>
      <c r="E76" s="217">
        <f t="shared" si="418"/>
        <v>732634.83016201458</v>
      </c>
      <c r="F76" s="217">
        <f t="shared" si="418"/>
        <v>449699.40248730913</v>
      </c>
      <c r="G76" s="217">
        <f t="shared" si="418"/>
        <v>275012.80176099337</v>
      </c>
      <c r="H76" s="217">
        <f t="shared" si="418"/>
        <v>1082417.2222471808</v>
      </c>
      <c r="I76" s="217">
        <f t="shared" si="418"/>
        <v>321866.69913918467</v>
      </c>
      <c r="J76" s="217">
        <f t="shared" si="418"/>
        <v>266803.78950982983</v>
      </c>
      <c r="K76" s="217">
        <f t="shared" si="418"/>
        <v>252310.17161774711</v>
      </c>
      <c r="L76" s="217">
        <f t="shared" si="418"/>
        <v>451601.49285276246</v>
      </c>
      <c r="M76" s="218">
        <f t="shared" si="418"/>
        <v>366312.21821991354</v>
      </c>
      <c r="O76" s="215" t="s">
        <v>238</v>
      </c>
      <c r="P76" s="219">
        <f t="shared" si="415"/>
        <v>-103753.44076862652</v>
      </c>
      <c r="Q76" s="220">
        <f t="shared" si="384"/>
        <v>38865.132603044156</v>
      </c>
      <c r="R76" s="220">
        <f t="shared" si="385"/>
        <v>67516.329261243343</v>
      </c>
      <c r="S76" s="220">
        <f t="shared" si="386"/>
        <v>9934.7346177459694</v>
      </c>
      <c r="T76" s="220">
        <f t="shared" si="387"/>
        <v>4004.5861552652786</v>
      </c>
      <c r="U76" s="220">
        <f t="shared" si="388"/>
        <v>-78327.908852268476</v>
      </c>
      <c r="V76" s="220">
        <f t="shared" si="389"/>
        <v>-54314.224696877412</v>
      </c>
      <c r="W76" s="220">
        <f t="shared" si="390"/>
        <v>-16590.269095586613</v>
      </c>
      <c r="X76" s="220">
        <f t="shared" si="391"/>
        <v>-25206.087879046856</v>
      </c>
      <c r="Y76" s="220">
        <f t="shared" si="392"/>
        <v>1923.6994729904691</v>
      </c>
      <c r="Z76" s="221">
        <f t="shared" si="393"/>
        <v>-51559.432355139172</v>
      </c>
      <c r="AB76" s="215" t="s">
        <v>238</v>
      </c>
      <c r="AC76" s="222">
        <f t="shared" si="416"/>
        <v>-1.7683967401594506E-2</v>
      </c>
      <c r="AD76" s="223">
        <f t="shared" si="394"/>
        <v>2.5471745080041873E-2</v>
      </c>
      <c r="AE76" s="223">
        <f t="shared" si="395"/>
        <v>0.10151022587675106</v>
      </c>
      <c r="AF76" s="223">
        <f t="shared" si="396"/>
        <v>2.259102502680518E-2</v>
      </c>
      <c r="AG76" s="223">
        <f t="shared" si="397"/>
        <v>1.4776622717192035E-2</v>
      </c>
      <c r="AH76" s="223">
        <f t="shared" si="398"/>
        <v>-6.7480712822871686E-2</v>
      </c>
      <c r="AI76" s="223">
        <f t="shared" si="399"/>
        <v>-0.14438325086507392</v>
      </c>
      <c r="AJ76" s="223">
        <f t="shared" si="400"/>
        <v>-5.8541344081902806E-2</v>
      </c>
      <c r="AK76" s="223">
        <f t="shared" si="401"/>
        <v>-9.0827427282105078E-2</v>
      </c>
      <c r="AL76" s="223">
        <f t="shared" si="402"/>
        <v>4.2779507934602922E-3</v>
      </c>
      <c r="AM76" s="224">
        <f t="shared" si="403"/>
        <v>-0.12338581065306974</v>
      </c>
      <c r="AO76" s="215" t="s">
        <v>238</v>
      </c>
      <c r="AP76" s="222">
        <f>C76/T14D!P$158</f>
        <v>0.3552615363559653</v>
      </c>
      <c r="AQ76" s="223">
        <f>D76/T14D!Q$158</f>
        <v>0.25757000418949594</v>
      </c>
      <c r="AR76" s="223">
        <f>E76/T14D!R$158</f>
        <v>0.34089392309598709</v>
      </c>
      <c r="AS76" s="223">
        <f>F76/T14D!S$158</f>
        <v>0.53427226560087149</v>
      </c>
      <c r="AT76" s="223">
        <f>G76/T14D!T$158</f>
        <v>0.58786860001818231</v>
      </c>
      <c r="AU76" s="223">
        <f>H76/T14D!U$158</f>
        <v>0.48708079632732576</v>
      </c>
      <c r="AV76" s="223">
        <f>I76/T14D!V$158</f>
        <v>0.26670547812710454</v>
      </c>
      <c r="AW76" s="223">
        <f>J76/T14D!W$158</f>
        <v>0.30739662406899304</v>
      </c>
      <c r="AX76" s="223">
        <f>K76/T14D!X$158</f>
        <v>0.43682303059985161</v>
      </c>
      <c r="AY76" s="223">
        <f>L76/T14D!Y$158</f>
        <v>0.46828485946720738</v>
      </c>
      <c r="AZ76" s="224">
        <f>M76/T14D!Z$158</f>
        <v>0.43077613178786556</v>
      </c>
      <c r="BB76" s="215" t="s">
        <v>238</v>
      </c>
      <c r="BC76" s="222">
        <f t="shared" si="417"/>
        <v>1</v>
      </c>
      <c r="BD76" s="223">
        <f t="shared" si="404"/>
        <v>0.27148830000156143</v>
      </c>
      <c r="BE76" s="223">
        <f t="shared" si="405"/>
        <v>0.12711989539717014</v>
      </c>
      <c r="BF76" s="223">
        <f t="shared" si="406"/>
        <v>7.8027604818781335E-2</v>
      </c>
      <c r="BG76" s="223">
        <f t="shared" si="407"/>
        <v>4.7717631149216885E-2</v>
      </c>
      <c r="BH76" s="223">
        <f t="shared" si="408"/>
        <v>0.18781084164088813</v>
      </c>
      <c r="BI76" s="223">
        <f t="shared" si="409"/>
        <v>5.584727812811946E-2</v>
      </c>
      <c r="BJ76" s="223">
        <f t="shared" si="410"/>
        <v>4.6293280660104547E-2</v>
      </c>
      <c r="BK76" s="223">
        <f t="shared" si="411"/>
        <v>4.3778484591835892E-2</v>
      </c>
      <c r="BL76" s="223">
        <f t="shared" si="412"/>
        <v>7.8357637624127105E-2</v>
      </c>
      <c r="BM76" s="224">
        <f t="shared" si="413"/>
        <v>6.3559045988194798E-2</v>
      </c>
    </row>
    <row r="77" spans="2:65">
      <c r="B77" s="215" t="s">
        <v>239</v>
      </c>
      <c r="C77" s="225">
        <f>C76/C75</f>
        <v>56.399906682715113</v>
      </c>
      <c r="D77" s="226">
        <f t="shared" ref="D77" si="419">D76/D75</f>
        <v>38.594968949697162</v>
      </c>
      <c r="E77" s="226">
        <f t="shared" ref="E77" si="420">E76/E75</f>
        <v>55.48582476234585</v>
      </c>
      <c r="F77" s="226">
        <f t="shared" ref="F77" si="421">F76/F75</f>
        <v>43.681340698135905</v>
      </c>
      <c r="G77" s="226">
        <f t="shared" ref="G77" si="422">G76/G75</f>
        <v>64.375655842929163</v>
      </c>
      <c r="H77" s="226">
        <f t="shared" ref="H77" si="423">H76/H75</f>
        <v>104.98712145947437</v>
      </c>
      <c r="I77" s="226">
        <f t="shared" ref="I77" si="424">I76/I75</f>
        <v>66.570154940886184</v>
      </c>
      <c r="J77" s="226">
        <f t="shared" ref="J77" si="425">J76/J75</f>
        <v>74.923838671673636</v>
      </c>
      <c r="K77" s="226">
        <f t="shared" ref="K77" si="426">K76/K75</f>
        <v>65.129109865190273</v>
      </c>
      <c r="L77" s="226">
        <f t="shared" ref="L77" si="427">L76/L75</f>
        <v>69.413079135069552</v>
      </c>
      <c r="M77" s="227">
        <f t="shared" ref="M77" si="428">M76/M75</f>
        <v>76.490335815392257</v>
      </c>
      <c r="O77" s="215" t="s">
        <v>239</v>
      </c>
      <c r="P77" s="228">
        <f t="shared" si="415"/>
        <v>-10.412796359570123</v>
      </c>
      <c r="Q77" s="229">
        <f t="shared" si="384"/>
        <v>-1.2966230811174597</v>
      </c>
      <c r="R77" s="229">
        <f t="shared" si="385"/>
        <v>-9.7026983093753287</v>
      </c>
      <c r="S77" s="229">
        <f t="shared" si="386"/>
        <v>-11.083873233316545</v>
      </c>
      <c r="T77" s="229">
        <f t="shared" si="387"/>
        <v>-17.673455754324266</v>
      </c>
      <c r="U77" s="229">
        <f t="shared" si="388"/>
        <v>-27.155994558222488</v>
      </c>
      <c r="V77" s="229">
        <f t="shared" si="389"/>
        <v>-43.39211452303141</v>
      </c>
      <c r="W77" s="229">
        <f t="shared" si="390"/>
        <v>-24.687429730933204</v>
      </c>
      <c r="X77" s="229">
        <f t="shared" si="391"/>
        <v>-10.139742724121902</v>
      </c>
      <c r="Y77" s="229">
        <f t="shared" si="392"/>
        <v>-18.089896809622402</v>
      </c>
      <c r="Z77" s="230">
        <f t="shared" si="393"/>
        <v>-24.12889138784702</v>
      </c>
      <c r="AB77" s="215" t="s">
        <v>239</v>
      </c>
      <c r="AC77" s="222">
        <f t="shared" si="416"/>
        <v>-0.15585054765678236</v>
      </c>
      <c r="AD77" s="223">
        <f t="shared" si="394"/>
        <v>-3.2503668445116742E-2</v>
      </c>
      <c r="AE77" s="223">
        <f t="shared" si="395"/>
        <v>-0.14884059113749679</v>
      </c>
      <c r="AF77" s="223">
        <f t="shared" si="396"/>
        <v>-0.20238893336908736</v>
      </c>
      <c r="AG77" s="223">
        <f t="shared" si="397"/>
        <v>-0.21540093987947434</v>
      </c>
      <c r="AH77" s="223">
        <f t="shared" si="398"/>
        <v>-0.20550442108982586</v>
      </c>
      <c r="AI77" s="223">
        <f t="shared" si="399"/>
        <v>-0.39460912124289921</v>
      </c>
      <c r="AJ77" s="223">
        <f t="shared" si="400"/>
        <v>-0.2478377208404981</v>
      </c>
      <c r="AK77" s="223">
        <f t="shared" si="401"/>
        <v>-0.13471366143240104</v>
      </c>
      <c r="AL77" s="223">
        <f t="shared" si="402"/>
        <v>-0.20673464661426477</v>
      </c>
      <c r="AM77" s="224">
        <f t="shared" si="403"/>
        <v>-0.2398039823850906</v>
      </c>
      <c r="AO77" s="215"/>
      <c r="AP77" s="222"/>
      <c r="AQ77" s="223"/>
      <c r="AR77" s="223"/>
      <c r="AS77" s="223"/>
      <c r="AT77" s="223"/>
      <c r="AU77" s="223"/>
      <c r="AV77" s="223"/>
      <c r="AW77" s="223"/>
      <c r="AX77" s="223"/>
      <c r="AY77" s="223"/>
      <c r="AZ77" s="224"/>
      <c r="BB77" s="215"/>
      <c r="BC77" s="222"/>
      <c r="BD77" s="223"/>
      <c r="BE77" s="223"/>
      <c r="BF77" s="223"/>
      <c r="BG77" s="223"/>
      <c r="BH77" s="223"/>
      <c r="BI77" s="223"/>
      <c r="BJ77" s="223"/>
      <c r="BK77" s="223"/>
      <c r="BL77" s="223"/>
      <c r="BM77" s="224"/>
    </row>
    <row r="78" spans="2:65">
      <c r="B78" s="172"/>
      <c r="C78" s="188"/>
      <c r="D78" s="189"/>
      <c r="E78" s="189"/>
      <c r="F78" s="189"/>
      <c r="G78" s="189"/>
      <c r="H78" s="189"/>
      <c r="I78" s="189"/>
      <c r="J78" s="189"/>
      <c r="K78" s="189"/>
      <c r="L78" s="189"/>
      <c r="M78" s="190"/>
      <c r="O78" s="172"/>
      <c r="P78" s="199"/>
      <c r="Q78" s="200"/>
      <c r="R78" s="200"/>
      <c r="S78" s="200"/>
      <c r="T78" s="200"/>
      <c r="U78" s="200"/>
      <c r="V78" s="200"/>
      <c r="W78" s="200"/>
      <c r="X78" s="200"/>
      <c r="Y78" s="200"/>
      <c r="Z78" s="201"/>
      <c r="AB78" s="172"/>
      <c r="AC78" s="188"/>
      <c r="AD78" s="189"/>
      <c r="AE78" s="189"/>
      <c r="AF78" s="189"/>
      <c r="AG78" s="189"/>
      <c r="AH78" s="189"/>
      <c r="AI78" s="189"/>
      <c r="AJ78" s="189"/>
      <c r="AK78" s="189"/>
      <c r="AL78" s="189"/>
      <c r="AM78" s="190"/>
      <c r="AO78" s="172"/>
      <c r="AP78" s="188"/>
      <c r="AQ78" s="189"/>
      <c r="AR78" s="189"/>
      <c r="AS78" s="189"/>
      <c r="AT78" s="189"/>
      <c r="AU78" s="189"/>
      <c r="AV78" s="189"/>
      <c r="AW78" s="189"/>
      <c r="AX78" s="189"/>
      <c r="AY78" s="189"/>
      <c r="AZ78" s="190"/>
      <c r="BB78" s="172"/>
      <c r="BC78" s="188"/>
      <c r="BD78" s="189"/>
      <c r="BE78" s="189"/>
      <c r="BF78" s="189"/>
      <c r="BG78" s="189"/>
      <c r="BH78" s="189"/>
      <c r="BI78" s="189"/>
      <c r="BJ78" s="189"/>
      <c r="BK78" s="189"/>
      <c r="BL78" s="189"/>
      <c r="BM78" s="190"/>
    </row>
    <row r="79" spans="2:65">
      <c r="B79" s="172" t="s">
        <v>241</v>
      </c>
      <c r="C79" s="188"/>
      <c r="D79" s="189"/>
      <c r="E79" s="189"/>
      <c r="F79" s="189"/>
      <c r="G79" s="189"/>
      <c r="H79" s="189"/>
      <c r="I79" s="189"/>
      <c r="J79" s="189"/>
      <c r="K79" s="189"/>
      <c r="L79" s="189"/>
      <c r="M79" s="190"/>
      <c r="O79" s="172" t="s">
        <v>241</v>
      </c>
      <c r="P79" s="199"/>
      <c r="Q79" s="200"/>
      <c r="R79" s="200"/>
      <c r="S79" s="200"/>
      <c r="T79" s="200"/>
      <c r="U79" s="200"/>
      <c r="V79" s="200"/>
      <c r="W79" s="200"/>
      <c r="X79" s="200"/>
      <c r="Y79" s="200"/>
      <c r="Z79" s="201"/>
      <c r="AB79" s="172" t="s">
        <v>241</v>
      </c>
      <c r="AC79" s="188"/>
      <c r="AD79" s="189"/>
      <c r="AE79" s="189"/>
      <c r="AF79" s="189"/>
      <c r="AG79" s="189"/>
      <c r="AH79" s="189"/>
      <c r="AI79" s="189"/>
      <c r="AJ79" s="189"/>
      <c r="AK79" s="189"/>
      <c r="AL79" s="189"/>
      <c r="AM79" s="190"/>
      <c r="AO79" s="172" t="s">
        <v>241</v>
      </c>
      <c r="AP79" s="188"/>
      <c r="AQ79" s="189"/>
      <c r="AR79" s="189"/>
      <c r="AS79" s="189"/>
      <c r="AT79" s="189"/>
      <c r="AU79" s="189"/>
      <c r="AV79" s="189"/>
      <c r="AW79" s="189"/>
      <c r="AX79" s="189"/>
      <c r="AY79" s="189"/>
      <c r="AZ79" s="190"/>
      <c r="BB79" s="172" t="s">
        <v>241</v>
      </c>
      <c r="BC79" s="188"/>
      <c r="BD79" s="189"/>
      <c r="BE79" s="189"/>
      <c r="BF79" s="189"/>
      <c r="BG79" s="189"/>
      <c r="BH79" s="189"/>
      <c r="BI79" s="189"/>
      <c r="BJ79" s="189"/>
      <c r="BK79" s="189"/>
      <c r="BL79" s="189"/>
      <c r="BM79" s="190"/>
    </row>
    <row r="80" spans="2:65">
      <c r="B80" s="198" t="s">
        <v>1</v>
      </c>
      <c r="C80" s="188">
        <f>T14B!P76</f>
        <v>2595</v>
      </c>
      <c r="D80" s="189">
        <f>T14B!Q76</f>
        <v>1312</v>
      </c>
      <c r="E80" s="189">
        <f>T14B!R76</f>
        <v>260</v>
      </c>
      <c r="F80" s="189">
        <f>T14B!S76</f>
        <v>170</v>
      </c>
      <c r="G80" s="189">
        <f>T14B!T76</f>
        <v>72</v>
      </c>
      <c r="H80" s="189">
        <f>T14B!U76</f>
        <v>272</v>
      </c>
      <c r="I80" s="189">
        <f>T14B!V76</f>
        <v>132</v>
      </c>
      <c r="J80" s="189">
        <f>T14B!W76</f>
        <v>64</v>
      </c>
      <c r="K80" s="189">
        <f>T14B!X76</f>
        <v>86</v>
      </c>
      <c r="L80" s="189">
        <f>T14B!Y76</f>
        <v>125</v>
      </c>
      <c r="M80" s="190">
        <f>T14B!Z76</f>
        <v>102</v>
      </c>
      <c r="O80" s="198" t="s">
        <v>1</v>
      </c>
      <c r="P80" s="199">
        <f>C80-C137</f>
        <v>334</v>
      </c>
      <c r="Q80" s="200">
        <f t="shared" ref="Q80:Q83" si="429">D80-D137</f>
        <v>129</v>
      </c>
      <c r="R80" s="200">
        <f t="shared" ref="R80:R83" si="430">E80-E137</f>
        <v>42</v>
      </c>
      <c r="S80" s="200">
        <f t="shared" ref="S80:S83" si="431">F80-F137</f>
        <v>32</v>
      </c>
      <c r="T80" s="200">
        <f t="shared" ref="T80:T83" si="432">G80-G137</f>
        <v>0</v>
      </c>
      <c r="U80" s="200">
        <f t="shared" ref="U80:U83" si="433">H80-H137</f>
        <v>50</v>
      </c>
      <c r="V80" s="200">
        <f t="shared" ref="V80:V83" si="434">I80-I137</f>
        <v>41</v>
      </c>
      <c r="W80" s="200">
        <f t="shared" ref="W80:W83" si="435">J80-J137</f>
        <v>-2</v>
      </c>
      <c r="X80" s="200">
        <f t="shared" ref="X80:X83" si="436">K80-K137</f>
        <v>4</v>
      </c>
      <c r="Y80" s="200">
        <f t="shared" ref="Y80:Y83" si="437">L80-L137</f>
        <v>35</v>
      </c>
      <c r="Z80" s="201">
        <f t="shared" ref="Z80:Z83" si="438">M80-M137</f>
        <v>3</v>
      </c>
      <c r="AB80" s="198" t="s">
        <v>1</v>
      </c>
      <c r="AC80" s="202">
        <f>P80/C137</f>
        <v>0.14772224679345422</v>
      </c>
      <c r="AD80" s="203">
        <f t="shared" ref="AD80:AD83" si="439">Q80/D137</f>
        <v>0.10904480135249366</v>
      </c>
      <c r="AE80" s="203">
        <f t="shared" ref="AE80:AE83" si="440">R80/E137</f>
        <v>0.19266055045871561</v>
      </c>
      <c r="AF80" s="203">
        <f t="shared" ref="AF80:AF83" si="441">S80/F137</f>
        <v>0.2318840579710145</v>
      </c>
      <c r="AG80" s="203">
        <f t="shared" ref="AG80:AG83" si="442">T80/G137</f>
        <v>0</v>
      </c>
      <c r="AH80" s="203">
        <f t="shared" ref="AH80:AH83" si="443">U80/H137</f>
        <v>0.22522522522522523</v>
      </c>
      <c r="AI80" s="203">
        <f t="shared" ref="AI80:AI83" si="444">V80/I137</f>
        <v>0.45054945054945056</v>
      </c>
      <c r="AJ80" s="203">
        <f t="shared" ref="AJ80:AJ83" si="445">W80/J137</f>
        <v>-3.0303030303030304E-2</v>
      </c>
      <c r="AK80" s="203">
        <f t="shared" ref="AK80:AK83" si="446">X80/K137</f>
        <v>4.878048780487805E-2</v>
      </c>
      <c r="AL80" s="203">
        <f t="shared" ref="AL80:AL83" si="447">Y80/L137</f>
        <v>0.3888888888888889</v>
      </c>
      <c r="AM80" s="204">
        <f t="shared" ref="AM80:AM83" si="448">Z80/M137</f>
        <v>3.0303030303030304E-2</v>
      </c>
      <c r="AO80" s="198" t="s">
        <v>1</v>
      </c>
      <c r="AP80" s="202">
        <f>C80/T14B!P$158</f>
        <v>0.1200499629903775</v>
      </c>
      <c r="AQ80" s="203">
        <f>D80/T14B!Q$158</f>
        <v>0.15395447078150667</v>
      </c>
      <c r="AR80" s="203">
        <f>E80/T14B!R$158</f>
        <v>8.9041095890410954E-2</v>
      </c>
      <c r="AS80" s="203">
        <f>F80/T14B!S$158</f>
        <v>8.110687022900763E-2</v>
      </c>
      <c r="AT80" s="203">
        <f>G80/T14B!T$158</f>
        <v>8.0178173719376397E-2</v>
      </c>
      <c r="AU80" s="203">
        <f>H80/T14B!U$158</f>
        <v>0.12952380952380951</v>
      </c>
      <c r="AV80" s="203">
        <f>I80/T14B!V$158</f>
        <v>0.12643678160919541</v>
      </c>
      <c r="AW80" s="203">
        <f>J80/T14B!W$158</f>
        <v>7.9601990049751242E-2</v>
      </c>
      <c r="AX80" s="203">
        <f>K80/T14B!X$158</f>
        <v>0.10526315789473684</v>
      </c>
      <c r="AY80" s="203">
        <f>L80/T14B!Y$158</f>
        <v>9.3492894540014956E-2</v>
      </c>
      <c r="AZ80" s="204">
        <f>M80/T14B!Z$158</f>
        <v>9.4619666048237475E-2</v>
      </c>
      <c r="BB80" s="198" t="s">
        <v>1</v>
      </c>
      <c r="BC80" s="202">
        <f>C80/$C80</f>
        <v>1</v>
      </c>
      <c r="BD80" s="203">
        <f t="shared" ref="BD80:BD82" si="449">D80/$C80</f>
        <v>0.50558766859344895</v>
      </c>
      <c r="BE80" s="203">
        <f t="shared" ref="BE80:BE82" si="450">E80/$C80</f>
        <v>0.1001926782273603</v>
      </c>
      <c r="BF80" s="203">
        <f t="shared" ref="BF80:BF82" si="451">F80/$C80</f>
        <v>6.5510597302504817E-2</v>
      </c>
      <c r="BG80" s="203">
        <f t="shared" ref="BG80:BG82" si="452">G80/$C80</f>
        <v>2.7745664739884393E-2</v>
      </c>
      <c r="BH80" s="203">
        <f t="shared" ref="BH80:BH82" si="453">H80/$C80</f>
        <v>0.1048169556840077</v>
      </c>
      <c r="BI80" s="203">
        <f t="shared" ref="BI80:BI82" si="454">I80/$C80</f>
        <v>5.086705202312139E-2</v>
      </c>
      <c r="BJ80" s="203">
        <f t="shared" ref="BJ80:BJ82" si="455">J80/$C80</f>
        <v>2.4662813102119461E-2</v>
      </c>
      <c r="BK80" s="203">
        <f t="shared" ref="BK80:BK82" si="456">K80/$C80</f>
        <v>3.3140655105973027E-2</v>
      </c>
      <c r="BL80" s="203">
        <f t="shared" ref="BL80:BL82" si="457">L80/$C80</f>
        <v>4.8169556840077073E-2</v>
      </c>
      <c r="BM80" s="204">
        <f t="shared" ref="BM80:BM82" si="458">M80/$C80</f>
        <v>3.9306358381502891E-2</v>
      </c>
    </row>
    <row r="81" spans="2:65">
      <c r="B81" s="198" t="s">
        <v>0</v>
      </c>
      <c r="C81" s="188">
        <f>T14C!P76</f>
        <v>103621</v>
      </c>
      <c r="D81" s="189">
        <f>T14C!Q76</f>
        <v>52544</v>
      </c>
      <c r="E81" s="189">
        <f>T14C!R76</f>
        <v>10247</v>
      </c>
      <c r="F81" s="189">
        <f>T14C!S76</f>
        <v>6047</v>
      </c>
      <c r="G81" s="189">
        <f>T14C!T76</f>
        <v>3192</v>
      </c>
      <c r="H81" s="189">
        <f>T14C!U76</f>
        <v>11150</v>
      </c>
      <c r="I81" s="189">
        <f>T14C!V76</f>
        <v>5464</v>
      </c>
      <c r="J81" s="189">
        <f>T14C!W76</f>
        <v>2682</v>
      </c>
      <c r="K81" s="189">
        <f>T14C!X76</f>
        <v>3149</v>
      </c>
      <c r="L81" s="189">
        <f>T14C!Y76</f>
        <v>5080</v>
      </c>
      <c r="M81" s="190">
        <f>T14C!Z76</f>
        <v>4066</v>
      </c>
      <c r="O81" s="198" t="s">
        <v>0</v>
      </c>
      <c r="P81" s="199">
        <f t="shared" ref="P81:P83" si="459">C81-C138</f>
        <v>14100</v>
      </c>
      <c r="Q81" s="200">
        <f t="shared" si="429"/>
        <v>4589</v>
      </c>
      <c r="R81" s="200">
        <f t="shared" si="430"/>
        <v>1551</v>
      </c>
      <c r="S81" s="200">
        <f t="shared" si="431"/>
        <v>1247</v>
      </c>
      <c r="T81" s="200">
        <f t="shared" si="432"/>
        <v>511</v>
      </c>
      <c r="U81" s="200">
        <f t="shared" si="433"/>
        <v>2789</v>
      </c>
      <c r="V81" s="200">
        <f t="shared" si="434"/>
        <v>1603</v>
      </c>
      <c r="W81" s="200">
        <f t="shared" si="435"/>
        <v>76</v>
      </c>
      <c r="X81" s="200">
        <f t="shared" si="436"/>
        <v>-158</v>
      </c>
      <c r="Y81" s="200">
        <f t="shared" si="437"/>
        <v>1506</v>
      </c>
      <c r="Z81" s="201">
        <f t="shared" si="438"/>
        <v>386</v>
      </c>
      <c r="AB81" s="198" t="s">
        <v>0</v>
      </c>
      <c r="AC81" s="202">
        <f t="shared" ref="AC81:AC83" si="460">P81/C138</f>
        <v>0.1575049429742742</v>
      </c>
      <c r="AD81" s="203">
        <f t="shared" si="439"/>
        <v>9.5693879678865598E-2</v>
      </c>
      <c r="AE81" s="203">
        <f t="shared" si="440"/>
        <v>0.1783578656853726</v>
      </c>
      <c r="AF81" s="203">
        <f t="shared" si="441"/>
        <v>0.25979166666666664</v>
      </c>
      <c r="AG81" s="203">
        <f t="shared" si="442"/>
        <v>0.1906005221932115</v>
      </c>
      <c r="AH81" s="203">
        <f t="shared" si="443"/>
        <v>0.33357253916995577</v>
      </c>
      <c r="AI81" s="203">
        <f t="shared" si="444"/>
        <v>0.41517741517741519</v>
      </c>
      <c r="AJ81" s="203">
        <f t="shared" si="445"/>
        <v>2.916346891788181E-2</v>
      </c>
      <c r="AK81" s="203">
        <f t="shared" si="446"/>
        <v>-4.7777441790142122E-2</v>
      </c>
      <c r="AL81" s="203">
        <f t="shared" si="447"/>
        <v>0.42137660884163403</v>
      </c>
      <c r="AM81" s="204">
        <f t="shared" si="448"/>
        <v>0.10489130434782609</v>
      </c>
      <c r="AO81" s="198" t="s">
        <v>0</v>
      </c>
      <c r="AP81" s="202">
        <f>T14A!C81/T14C!P$158</f>
        <v>0.23885437676482452</v>
      </c>
      <c r="AQ81" s="203">
        <f>T14A!D81/T14C!Q$158</f>
        <v>0.23234136634976785</v>
      </c>
      <c r="AR81" s="203">
        <f>T14A!E81/T14C!R$158</f>
        <v>0.17402306268362686</v>
      </c>
      <c r="AS81" s="203">
        <f>T14A!F81/T14C!S$158</f>
        <v>0.26601266936477214</v>
      </c>
      <c r="AT81" s="203">
        <f>T14A!G81/T14C!T$158</f>
        <v>0.32051410784215284</v>
      </c>
      <c r="AU81" s="203">
        <f>T14A!H81/T14C!U$158</f>
        <v>0.39951270199577199</v>
      </c>
      <c r="AV81" s="203">
        <f>T14A!I81/T14C!V$158</f>
        <v>0.18846578366445915</v>
      </c>
      <c r="AW81" s="203">
        <f>T14A!J81/T14C!W$158</f>
        <v>0.16667702442359084</v>
      </c>
      <c r="AX81" s="203">
        <f>T14A!K81/T14C!X$158</f>
        <v>0.33496436549303266</v>
      </c>
      <c r="AY81" s="203">
        <f>T14A!L81/T14C!Y$158</f>
        <v>0.29230680706599921</v>
      </c>
      <c r="AZ81" s="204">
        <f>T14A!M81/T14C!Z$158</f>
        <v>0.24900483801824974</v>
      </c>
      <c r="BB81" s="198" t="s">
        <v>0</v>
      </c>
      <c r="BC81" s="202">
        <f t="shared" ref="BC81:BC82" si="461">C81/$C81</f>
        <v>1</v>
      </c>
      <c r="BD81" s="203">
        <f t="shared" si="449"/>
        <v>0.5070786809623532</v>
      </c>
      <c r="BE81" s="203">
        <f t="shared" si="450"/>
        <v>9.888922129684137E-2</v>
      </c>
      <c r="BF81" s="203">
        <f t="shared" si="451"/>
        <v>5.8356896768029645E-2</v>
      </c>
      <c r="BG81" s="203">
        <f t="shared" si="452"/>
        <v>3.0804566641896913E-2</v>
      </c>
      <c r="BH81" s="203">
        <f t="shared" si="453"/>
        <v>0.10760367107053589</v>
      </c>
      <c r="BI81" s="203">
        <f t="shared" si="454"/>
        <v>5.2730624101292208E-2</v>
      </c>
      <c r="BJ81" s="203">
        <f t="shared" si="455"/>
        <v>2.588278437768406E-2</v>
      </c>
      <c r="BK81" s="203">
        <f t="shared" si="456"/>
        <v>3.0389592843149554E-2</v>
      </c>
      <c r="BL81" s="203">
        <f t="shared" si="457"/>
        <v>4.9024811572943708E-2</v>
      </c>
      <c r="BM81" s="204">
        <f t="shared" si="458"/>
        <v>3.9239150365273451E-2</v>
      </c>
    </row>
    <row r="82" spans="2:65">
      <c r="B82" s="198" t="s">
        <v>238</v>
      </c>
      <c r="C82" s="188">
        <f>T14D!P76</f>
        <v>4317458.4622883936</v>
      </c>
      <c r="D82" s="189">
        <f>T14D!Q76</f>
        <v>1508120.6891881784</v>
      </c>
      <c r="E82" s="189">
        <f>T14D!R76</f>
        <v>571792.88896210887</v>
      </c>
      <c r="F82" s="189">
        <f>T14D!S76</f>
        <v>238171.03499738575</v>
      </c>
      <c r="G82" s="189">
        <f>T14D!T76</f>
        <v>134885.34701696187</v>
      </c>
      <c r="H82" s="189">
        <f>T14D!U76</f>
        <v>838529.83689616423</v>
      </c>
      <c r="I82" s="189">
        <f>T14D!V76</f>
        <v>219528.22909582843</v>
      </c>
      <c r="J82" s="189">
        <f>T14D!W76</f>
        <v>180984.1381958455</v>
      </c>
      <c r="K82" s="189">
        <f>T14D!X76</f>
        <v>195543.99701272062</v>
      </c>
      <c r="L82" s="189">
        <f>T14D!Y76</f>
        <v>233468.51275082852</v>
      </c>
      <c r="M82" s="190">
        <f>T14D!Z76</f>
        <v>196433.78817237157</v>
      </c>
      <c r="O82" s="198" t="s">
        <v>238</v>
      </c>
      <c r="P82" s="199">
        <f t="shared" si="459"/>
        <v>263903.29709033202</v>
      </c>
      <c r="Q82" s="200">
        <f t="shared" si="429"/>
        <v>61704.701542634517</v>
      </c>
      <c r="R82" s="200">
        <f t="shared" si="430"/>
        <v>16486.161372792325</v>
      </c>
      <c r="S82" s="200">
        <f t="shared" si="431"/>
        <v>43095.258259663562</v>
      </c>
      <c r="T82" s="200">
        <f t="shared" si="432"/>
        <v>2803.7765992074856</v>
      </c>
      <c r="U82" s="200">
        <f t="shared" si="433"/>
        <v>87358.661308715702</v>
      </c>
      <c r="V82" s="200">
        <f t="shared" si="434"/>
        <v>64948.617584724154</v>
      </c>
      <c r="W82" s="200">
        <f t="shared" si="435"/>
        <v>19992.378740533721</v>
      </c>
      <c r="X82" s="200">
        <f t="shared" si="436"/>
        <v>-42677.169434474083</v>
      </c>
      <c r="Y82" s="200">
        <f t="shared" si="437"/>
        <v>8299.2189178351837</v>
      </c>
      <c r="Z82" s="201">
        <f t="shared" si="438"/>
        <v>1891.6921986984962</v>
      </c>
      <c r="AB82" s="198" t="s">
        <v>238</v>
      </c>
      <c r="AC82" s="202">
        <f t="shared" si="460"/>
        <v>6.5104158284580146E-2</v>
      </c>
      <c r="AD82" s="203">
        <f t="shared" si="439"/>
        <v>4.2660411713974888E-2</v>
      </c>
      <c r="AE82" s="203">
        <f t="shared" si="440"/>
        <v>2.9688387613025381E-2</v>
      </c>
      <c r="AF82" s="203">
        <f t="shared" si="441"/>
        <v>0.2209154769513223</v>
      </c>
      <c r="AG82" s="203">
        <f t="shared" si="442"/>
        <v>2.1227614044408746E-2</v>
      </c>
      <c r="AH82" s="203">
        <f t="shared" si="443"/>
        <v>0.11629661007745329</v>
      </c>
      <c r="AI82" s="203">
        <f t="shared" si="444"/>
        <v>0.42016289826202952</v>
      </c>
      <c r="AJ82" s="203">
        <f t="shared" si="445"/>
        <v>0.12418262157128124</v>
      </c>
      <c r="AK82" s="203">
        <f t="shared" si="446"/>
        <v>-0.17914935969358592</v>
      </c>
      <c r="AL82" s="203">
        <f t="shared" si="447"/>
        <v>3.6857685062469767E-2</v>
      </c>
      <c r="AM82" s="204">
        <f t="shared" si="448"/>
        <v>9.7238193576083109E-3</v>
      </c>
      <c r="AO82" s="198" t="s">
        <v>238</v>
      </c>
      <c r="AP82" s="202">
        <f>C82/T14D!P$158</f>
        <v>0.26613520190755485</v>
      </c>
      <c r="AQ82" s="203">
        <f>D82/T14D!Q$158</f>
        <v>0.24825970218294499</v>
      </c>
      <c r="AR82" s="203">
        <f>E82/T14D!R$158</f>
        <v>0.26605440130873487</v>
      </c>
      <c r="AS82" s="203">
        <f>F82/T14D!S$158</f>
        <v>0.2829627474814107</v>
      </c>
      <c r="AT82" s="203">
        <f>G82/T14D!T$158</f>
        <v>0.28833152350028135</v>
      </c>
      <c r="AU82" s="203">
        <f>H82/T14D!U$158</f>
        <v>0.37733303970503235</v>
      </c>
      <c r="AV82" s="203">
        <f>I82/T14D!V$158</f>
        <v>0.18190568163772974</v>
      </c>
      <c r="AW82" s="203">
        <f>J82/T14D!W$158</f>
        <v>0.20851995091092698</v>
      </c>
      <c r="AX82" s="203">
        <f>K82/T14D!X$158</f>
        <v>0.33854410562612758</v>
      </c>
      <c r="AY82" s="203">
        <f>L82/T14D!Y$158</f>
        <v>0.24209346384774882</v>
      </c>
      <c r="AZ82" s="204">
        <f>M82/T14D!Z$158</f>
        <v>0.231002361407805</v>
      </c>
      <c r="BB82" s="198" t="s">
        <v>238</v>
      </c>
      <c r="BC82" s="202">
        <f t="shared" si="461"/>
        <v>1</v>
      </c>
      <c r="BD82" s="203">
        <f t="shared" si="449"/>
        <v>0.34930751560463774</v>
      </c>
      <c r="BE82" s="203">
        <f t="shared" si="450"/>
        <v>0.13243738045346243</v>
      </c>
      <c r="BF82" s="203">
        <f t="shared" si="451"/>
        <v>5.5164638427383353E-2</v>
      </c>
      <c r="BG82" s="203">
        <f t="shared" si="452"/>
        <v>3.1241840123105259E-2</v>
      </c>
      <c r="BH82" s="203">
        <f t="shared" si="453"/>
        <v>0.19421839126431714</v>
      </c>
      <c r="BI82" s="203">
        <f t="shared" si="454"/>
        <v>5.0846633734484455E-2</v>
      </c>
      <c r="BJ82" s="203">
        <f t="shared" si="455"/>
        <v>4.1919138256148507E-2</v>
      </c>
      <c r="BK82" s="203">
        <f t="shared" si="456"/>
        <v>4.5291459945876571E-2</v>
      </c>
      <c r="BL82" s="203">
        <f t="shared" si="457"/>
        <v>5.4075450821380364E-2</v>
      </c>
      <c r="BM82" s="204">
        <f t="shared" si="458"/>
        <v>4.5497551369204199E-2</v>
      </c>
    </row>
    <row r="83" spans="2:65">
      <c r="B83" s="198" t="s">
        <v>239</v>
      </c>
      <c r="C83" s="169">
        <f>T14E!P76</f>
        <v>41.665863698366103</v>
      </c>
      <c r="D83" s="170">
        <f>T14E!Q76</f>
        <v>28.702053311285368</v>
      </c>
      <c r="E83" s="170">
        <f>T14E!R76</f>
        <v>55.801004095062837</v>
      </c>
      <c r="F83" s="170">
        <f>T14E!S76</f>
        <v>39.386643789876921</v>
      </c>
      <c r="G83" s="170">
        <f>T14E!T76</f>
        <v>42.257314228371513</v>
      </c>
      <c r="H83" s="170">
        <f>T14E!U76</f>
        <v>75.204469676786033</v>
      </c>
      <c r="I83" s="170">
        <f>T14E!V76</f>
        <v>40.177201518270209</v>
      </c>
      <c r="J83" s="170">
        <f>T14E!W76</f>
        <v>67.481035867205634</v>
      </c>
      <c r="K83" s="170">
        <f>T14E!X76</f>
        <v>62.097172757294572</v>
      </c>
      <c r="L83" s="170">
        <f>T14E!Y76</f>
        <v>45.958368651737899</v>
      </c>
      <c r="M83" s="171">
        <f>T14E!Z76</f>
        <v>48.311310421144015</v>
      </c>
      <c r="O83" s="198" t="s">
        <v>239</v>
      </c>
      <c r="P83" s="205">
        <f t="shared" si="459"/>
        <v>-3.6146309922434909</v>
      </c>
      <c r="Q83" s="206">
        <f t="shared" si="429"/>
        <v>-1.4598899197759145</v>
      </c>
      <c r="R83" s="206">
        <f t="shared" si="430"/>
        <v>-8.0567152689340062</v>
      </c>
      <c r="S83" s="206">
        <f t="shared" si="431"/>
        <v>-1.2541430304818704</v>
      </c>
      <c r="T83" s="206">
        <f t="shared" si="432"/>
        <v>-7.008471082241833</v>
      </c>
      <c r="U83" s="206">
        <f t="shared" si="433"/>
        <v>-14.63779507473275</v>
      </c>
      <c r="V83" s="206">
        <f t="shared" si="434"/>
        <v>0.1410421007347864</v>
      </c>
      <c r="W83" s="206">
        <f t="shared" si="435"/>
        <v>5.7036914868097099</v>
      </c>
      <c r="X83" s="206">
        <f t="shared" si="436"/>
        <v>-9.9382570725193631</v>
      </c>
      <c r="Y83" s="206">
        <f t="shared" si="437"/>
        <v>-17.043672152121459</v>
      </c>
      <c r="Z83" s="207">
        <f t="shared" si="438"/>
        <v>-4.5533895717019277</v>
      </c>
      <c r="AB83" s="198" t="s">
        <v>239</v>
      </c>
      <c r="AC83" s="202">
        <f t="shared" si="460"/>
        <v>-7.9827550845929782E-2</v>
      </c>
      <c r="AD83" s="203">
        <f t="shared" si="439"/>
        <v>-4.840171963033519E-2</v>
      </c>
      <c r="AE83" s="203">
        <f t="shared" si="440"/>
        <v>-0.1261666615904295</v>
      </c>
      <c r="AF83" s="203">
        <f t="shared" si="441"/>
        <v>-3.0859221206160654E-2</v>
      </c>
      <c r="AG83" s="203">
        <f t="shared" si="442"/>
        <v>-0.14225838557234965</v>
      </c>
      <c r="AH83" s="203">
        <f t="shared" si="443"/>
        <v>-0.16292771687375901</v>
      </c>
      <c r="AI83" s="203">
        <f t="shared" si="444"/>
        <v>3.5228678970893354E-3</v>
      </c>
      <c r="AJ83" s="203">
        <f t="shared" si="445"/>
        <v>9.2326589043534343E-2</v>
      </c>
      <c r="AK83" s="203">
        <f t="shared" si="446"/>
        <v>-0.13796345903673818</v>
      </c>
      <c r="AL83" s="203">
        <f t="shared" si="447"/>
        <v>-0.27052571527297897</v>
      </c>
      <c r="AM83" s="204">
        <f t="shared" si="448"/>
        <v>-8.6132893449090364E-2</v>
      </c>
      <c r="AO83" s="198"/>
      <c r="AP83" s="202"/>
      <c r="AQ83" s="203"/>
      <c r="AR83" s="203"/>
      <c r="AS83" s="203"/>
      <c r="AT83" s="203"/>
      <c r="AU83" s="203"/>
      <c r="AV83" s="203"/>
      <c r="AW83" s="203"/>
      <c r="AX83" s="203"/>
      <c r="AY83" s="203"/>
      <c r="AZ83" s="204"/>
      <c r="BB83" s="198"/>
      <c r="BC83" s="202"/>
      <c r="BD83" s="203"/>
      <c r="BE83" s="203"/>
      <c r="BF83" s="203"/>
      <c r="BG83" s="203"/>
      <c r="BH83" s="203"/>
      <c r="BI83" s="203"/>
      <c r="BJ83" s="203"/>
      <c r="BK83" s="203"/>
      <c r="BL83" s="203"/>
      <c r="BM83" s="204"/>
    </row>
    <row r="84" spans="2:65">
      <c r="B84" s="172"/>
      <c r="C84" s="188"/>
      <c r="D84" s="189"/>
      <c r="E84" s="189"/>
      <c r="F84" s="189"/>
      <c r="G84" s="189"/>
      <c r="H84" s="189"/>
      <c r="I84" s="189"/>
      <c r="J84" s="189"/>
      <c r="K84" s="189"/>
      <c r="L84" s="189"/>
      <c r="M84" s="190"/>
      <c r="O84" s="172"/>
      <c r="P84" s="199"/>
      <c r="Q84" s="200"/>
      <c r="R84" s="200"/>
      <c r="S84" s="200"/>
      <c r="T84" s="200"/>
      <c r="U84" s="200"/>
      <c r="V84" s="200"/>
      <c r="W84" s="200"/>
      <c r="X84" s="200"/>
      <c r="Y84" s="200"/>
      <c r="Z84" s="201"/>
      <c r="AB84" s="172"/>
      <c r="AC84" s="188"/>
      <c r="AD84" s="189"/>
      <c r="AE84" s="189"/>
      <c r="AF84" s="189"/>
      <c r="AG84" s="189"/>
      <c r="AH84" s="189"/>
      <c r="AI84" s="189"/>
      <c r="AJ84" s="189"/>
      <c r="AK84" s="189"/>
      <c r="AL84" s="189"/>
      <c r="AM84" s="190"/>
      <c r="AO84" s="172"/>
      <c r="AP84" s="188"/>
      <c r="AQ84" s="189"/>
      <c r="AR84" s="189"/>
      <c r="AS84" s="189"/>
      <c r="AT84" s="189"/>
      <c r="AU84" s="189"/>
      <c r="AV84" s="189"/>
      <c r="AW84" s="189"/>
      <c r="AX84" s="189"/>
      <c r="AY84" s="189"/>
      <c r="AZ84" s="190"/>
      <c r="BB84" s="172"/>
      <c r="BC84" s="188"/>
      <c r="BD84" s="189"/>
      <c r="BE84" s="189"/>
      <c r="BF84" s="189"/>
      <c r="BG84" s="189"/>
      <c r="BH84" s="189"/>
      <c r="BI84" s="189"/>
      <c r="BJ84" s="189"/>
      <c r="BK84" s="189"/>
      <c r="BL84" s="189"/>
      <c r="BM84" s="190"/>
    </row>
    <row r="85" spans="2:65">
      <c r="B85" s="172" t="s">
        <v>242</v>
      </c>
      <c r="C85" s="188"/>
      <c r="D85" s="189"/>
      <c r="E85" s="189"/>
      <c r="F85" s="189"/>
      <c r="G85" s="189"/>
      <c r="H85" s="189"/>
      <c r="I85" s="189"/>
      <c r="J85" s="189"/>
      <c r="K85" s="189"/>
      <c r="L85" s="189"/>
      <c r="M85" s="190"/>
      <c r="O85" s="172" t="s">
        <v>242</v>
      </c>
      <c r="P85" s="199"/>
      <c r="Q85" s="200"/>
      <c r="R85" s="200"/>
      <c r="S85" s="200"/>
      <c r="T85" s="200"/>
      <c r="U85" s="200"/>
      <c r="V85" s="200"/>
      <c r="W85" s="200"/>
      <c r="X85" s="200"/>
      <c r="Y85" s="200"/>
      <c r="Z85" s="201"/>
      <c r="AB85" s="172" t="s">
        <v>242</v>
      </c>
      <c r="AC85" s="188"/>
      <c r="AD85" s="189"/>
      <c r="AE85" s="189"/>
      <c r="AF85" s="189"/>
      <c r="AG85" s="189"/>
      <c r="AH85" s="189"/>
      <c r="AI85" s="189"/>
      <c r="AJ85" s="189"/>
      <c r="AK85" s="189"/>
      <c r="AL85" s="189"/>
      <c r="AM85" s="190"/>
      <c r="AO85" s="172" t="s">
        <v>242</v>
      </c>
      <c r="AP85" s="188"/>
      <c r="AQ85" s="189"/>
      <c r="AR85" s="189"/>
      <c r="AS85" s="189"/>
      <c r="AT85" s="189"/>
      <c r="AU85" s="189"/>
      <c r="AV85" s="189"/>
      <c r="AW85" s="189"/>
      <c r="AX85" s="189"/>
      <c r="AY85" s="189"/>
      <c r="AZ85" s="190"/>
      <c r="BB85" s="172" t="s">
        <v>242</v>
      </c>
      <c r="BC85" s="188"/>
      <c r="BD85" s="189"/>
      <c r="BE85" s="189"/>
      <c r="BF85" s="189"/>
      <c r="BG85" s="189"/>
      <c r="BH85" s="189"/>
      <c r="BI85" s="189"/>
      <c r="BJ85" s="189"/>
      <c r="BK85" s="189"/>
      <c r="BL85" s="189"/>
      <c r="BM85" s="190"/>
    </row>
    <row r="86" spans="2:65">
      <c r="B86" s="198" t="s">
        <v>1</v>
      </c>
      <c r="C86" s="188">
        <f>T14B!P102</f>
        <v>319</v>
      </c>
      <c r="D86" s="189">
        <f>T14B!Q102</f>
        <v>172</v>
      </c>
      <c r="E86" s="189">
        <f>T14B!R102</f>
        <v>32</v>
      </c>
      <c r="F86" s="189">
        <f>T14B!S102</f>
        <v>12</v>
      </c>
      <c r="G86" s="189">
        <f>T14B!T102</f>
        <v>5</v>
      </c>
      <c r="H86" s="189">
        <f>T14B!U102</f>
        <v>22</v>
      </c>
      <c r="I86" s="189">
        <f>T14B!V102</f>
        <v>20</v>
      </c>
      <c r="J86" s="189">
        <f>T14B!W102</f>
        <v>16</v>
      </c>
      <c r="K86" s="189">
        <f>T14B!X102</f>
        <v>8</v>
      </c>
      <c r="L86" s="189">
        <f>T14B!Y102</f>
        <v>17</v>
      </c>
      <c r="M86" s="190">
        <f>T14B!Z102</f>
        <v>15</v>
      </c>
      <c r="O86" s="198" t="s">
        <v>1</v>
      </c>
      <c r="P86" s="199">
        <f>C86-C143</f>
        <v>28</v>
      </c>
      <c r="Q86" s="200">
        <f t="shared" ref="Q86:Q89" si="462">D86-D143</f>
        <v>6</v>
      </c>
      <c r="R86" s="200">
        <f t="shared" ref="R86:R89" si="463">E86-E143</f>
        <v>10</v>
      </c>
      <c r="S86" s="200">
        <f t="shared" ref="S86:S89" si="464">F86-F143</f>
        <v>3</v>
      </c>
      <c r="T86" s="200">
        <f t="shared" ref="T86:T89" si="465">G86-G143</f>
        <v>-1</v>
      </c>
      <c r="U86" s="200">
        <f t="shared" ref="U86:U89" si="466">H86-H143</f>
        <v>-3</v>
      </c>
      <c r="V86" s="200">
        <f t="shared" ref="V86:V89" si="467">I86-I143</f>
        <v>5</v>
      </c>
      <c r="W86" s="200">
        <f t="shared" ref="W86:W89" si="468">J86-J143</f>
        <v>-2</v>
      </c>
      <c r="X86" s="200">
        <f t="shared" ref="X86:X89" si="469">K86-K143</f>
        <v>3</v>
      </c>
      <c r="Y86" s="200">
        <f t="shared" ref="Y86:Y89" si="470">L86-L143</f>
        <v>3</v>
      </c>
      <c r="Z86" s="201">
        <f t="shared" ref="Z86:Z89" si="471">M86-M143</f>
        <v>4</v>
      </c>
      <c r="AB86" s="198" t="s">
        <v>1</v>
      </c>
      <c r="AC86" s="202">
        <f>P86/C143</f>
        <v>9.6219931271477668E-2</v>
      </c>
      <c r="AD86" s="203">
        <f t="shared" ref="AD86:AD89" si="472">Q86/D143</f>
        <v>3.614457831325301E-2</v>
      </c>
      <c r="AE86" s="203">
        <f t="shared" ref="AE86:AE89" si="473">R86/E143</f>
        <v>0.45454545454545453</v>
      </c>
      <c r="AF86" s="203">
        <f t="shared" ref="AF86:AF89" si="474">S86/F143</f>
        <v>0.33333333333333331</v>
      </c>
      <c r="AG86" s="203">
        <f t="shared" ref="AG86:AG89" si="475">T86/G143</f>
        <v>-0.16666666666666666</v>
      </c>
      <c r="AH86" s="203">
        <f t="shared" ref="AH86:AH89" si="476">U86/H143</f>
        <v>-0.12</v>
      </c>
      <c r="AI86" s="203">
        <f t="shared" ref="AI86:AI89" si="477">V86/I143</f>
        <v>0.33333333333333331</v>
      </c>
      <c r="AJ86" s="203">
        <f t="shared" ref="AJ86:AJ89" si="478">W86/J143</f>
        <v>-0.1111111111111111</v>
      </c>
      <c r="AK86" s="203">
        <f t="shared" ref="AK86:AK89" si="479">X86/K143</f>
        <v>0.6</v>
      </c>
      <c r="AL86" s="203">
        <f t="shared" ref="AL86:AL89" si="480">Y86/L143</f>
        <v>0.21428571428571427</v>
      </c>
      <c r="AM86" s="204">
        <f t="shared" ref="AM86:AM89" si="481">Z86/M143</f>
        <v>0.36363636363636365</v>
      </c>
      <c r="AO86" s="198" t="s">
        <v>1</v>
      </c>
      <c r="AP86" s="202">
        <f>C86/T14B!P$158</f>
        <v>1.4757586972612879E-2</v>
      </c>
      <c r="AQ86" s="203">
        <f>D86/T14B!Q$158</f>
        <v>2.0183055620746303E-2</v>
      </c>
      <c r="AR86" s="203">
        <f>E86/T14B!R$158</f>
        <v>1.0958904109589041E-2</v>
      </c>
      <c r="AS86" s="203">
        <f>F86/T14B!S$158</f>
        <v>5.7251908396946565E-3</v>
      </c>
      <c r="AT86" s="203">
        <f>G86/T14B!T$158</f>
        <v>5.5679287305122494E-3</v>
      </c>
      <c r="AU86" s="203">
        <f>H86/T14B!U$158</f>
        <v>1.0476190476190476E-2</v>
      </c>
      <c r="AV86" s="203">
        <f>I86/T14B!V$158</f>
        <v>1.9157088122605363E-2</v>
      </c>
      <c r="AW86" s="203">
        <f>J86/T14B!W$158</f>
        <v>1.9900497512437811E-2</v>
      </c>
      <c r="AX86" s="203">
        <f>K86/T14B!X$158</f>
        <v>9.7919216646266821E-3</v>
      </c>
      <c r="AY86" s="203">
        <f>L86/T14B!Y$158</f>
        <v>1.2715033657442034E-2</v>
      </c>
      <c r="AZ86" s="204">
        <f>M86/T14B!Z$158</f>
        <v>1.3914656771799629E-2</v>
      </c>
      <c r="BB86" s="198" t="s">
        <v>1</v>
      </c>
      <c r="BC86" s="202">
        <f>C86/$C86</f>
        <v>1</v>
      </c>
      <c r="BD86" s="203">
        <f t="shared" ref="BD86:BD88" si="482">D86/$C86</f>
        <v>0.53918495297805646</v>
      </c>
      <c r="BE86" s="203">
        <f t="shared" ref="BE86:BE88" si="483">E86/$C86</f>
        <v>0.10031347962382445</v>
      </c>
      <c r="BF86" s="203">
        <f t="shared" ref="BF86:BF88" si="484">F86/$C86</f>
        <v>3.7617554858934171E-2</v>
      </c>
      <c r="BG86" s="203">
        <f t="shared" ref="BG86:BG88" si="485">G86/$C86</f>
        <v>1.5673981191222569E-2</v>
      </c>
      <c r="BH86" s="203">
        <f t="shared" ref="BH86:BH88" si="486">H86/$C86</f>
        <v>6.8965517241379309E-2</v>
      </c>
      <c r="BI86" s="203">
        <f t="shared" ref="BI86:BI88" si="487">I86/$C86</f>
        <v>6.2695924764890276E-2</v>
      </c>
      <c r="BJ86" s="203">
        <f t="shared" ref="BJ86:BJ88" si="488">J86/$C86</f>
        <v>5.0156739811912224E-2</v>
      </c>
      <c r="BK86" s="203">
        <f t="shared" ref="BK86:BK88" si="489">K86/$C86</f>
        <v>2.5078369905956112E-2</v>
      </c>
      <c r="BL86" s="203">
        <f t="shared" ref="BL86:BL88" si="490">L86/$C86</f>
        <v>5.329153605015674E-2</v>
      </c>
      <c r="BM86" s="204">
        <f t="shared" ref="BM86:BM88" si="491">M86/$C86</f>
        <v>4.7021943573667714E-2</v>
      </c>
    </row>
    <row r="87" spans="2:65">
      <c r="B87" s="198" t="s">
        <v>0</v>
      </c>
      <c r="C87" s="188">
        <f>T14C!P102</f>
        <v>43771</v>
      </c>
      <c r="D87" s="189">
        <f>T14C!Q102</f>
        <v>23469</v>
      </c>
      <c r="E87" s="189">
        <f>T14C!R102</f>
        <v>4608</v>
      </c>
      <c r="F87" s="189">
        <f>T14C!S102</f>
        <v>1667</v>
      </c>
      <c r="G87" s="189">
        <f>T14C!T102</f>
        <v>661</v>
      </c>
      <c r="H87" s="189">
        <f>T14C!U102</f>
        <v>2923</v>
      </c>
      <c r="I87" s="189">
        <f>T14C!V102</f>
        <v>2855</v>
      </c>
      <c r="J87" s="189">
        <f>T14C!W102</f>
        <v>2396</v>
      </c>
      <c r="K87" s="189">
        <f>T14C!X102</f>
        <v>978</v>
      </c>
      <c r="L87" s="189">
        <f>T14C!Y102</f>
        <v>2184</v>
      </c>
      <c r="M87" s="190">
        <f>T14C!Z102</f>
        <v>2030</v>
      </c>
      <c r="O87" s="198" t="s">
        <v>0</v>
      </c>
      <c r="P87" s="199">
        <f t="shared" ref="P87:P89" si="492">C87-C144</f>
        <v>3608</v>
      </c>
      <c r="Q87" s="200">
        <f t="shared" si="462"/>
        <v>861</v>
      </c>
      <c r="R87" s="200">
        <f t="shared" si="463"/>
        <v>1550</v>
      </c>
      <c r="S87" s="200">
        <f t="shared" si="464"/>
        <v>339</v>
      </c>
      <c r="T87" s="200">
        <f t="shared" si="465"/>
        <v>-127</v>
      </c>
      <c r="U87" s="200">
        <f t="shared" si="466"/>
        <v>-507</v>
      </c>
      <c r="V87" s="200">
        <f t="shared" si="467"/>
        <v>589</v>
      </c>
      <c r="W87" s="200">
        <f t="shared" si="468"/>
        <v>-147</v>
      </c>
      <c r="X87" s="200">
        <f t="shared" si="469"/>
        <v>259</v>
      </c>
      <c r="Y87" s="200">
        <f t="shared" si="470"/>
        <v>298</v>
      </c>
      <c r="Z87" s="201">
        <f t="shared" si="471"/>
        <v>493</v>
      </c>
      <c r="AB87" s="198" t="s">
        <v>0</v>
      </c>
      <c r="AC87" s="202">
        <f t="shared" ref="AC87:AC89" si="493">P87/C144</f>
        <v>8.9833926748499868E-2</v>
      </c>
      <c r="AD87" s="203">
        <f t="shared" si="472"/>
        <v>3.8083864118895965E-2</v>
      </c>
      <c r="AE87" s="203">
        <f t="shared" si="473"/>
        <v>0.50686723348593854</v>
      </c>
      <c r="AF87" s="203">
        <f t="shared" si="474"/>
        <v>0.25527108433734941</v>
      </c>
      <c r="AG87" s="203">
        <f t="shared" si="475"/>
        <v>-0.16116751269035534</v>
      </c>
      <c r="AH87" s="203">
        <f t="shared" si="476"/>
        <v>-0.14781341107871721</v>
      </c>
      <c r="AI87" s="203">
        <f t="shared" si="477"/>
        <v>0.25992939099735218</v>
      </c>
      <c r="AJ87" s="203">
        <f t="shared" si="478"/>
        <v>-5.7805741250491545E-2</v>
      </c>
      <c r="AK87" s="203">
        <f t="shared" si="479"/>
        <v>0.36022253129346316</v>
      </c>
      <c r="AL87" s="203">
        <f t="shared" si="480"/>
        <v>0.15800636267232238</v>
      </c>
      <c r="AM87" s="204">
        <f t="shared" si="481"/>
        <v>0.32075471698113206</v>
      </c>
      <c r="AO87" s="198" t="s">
        <v>0</v>
      </c>
      <c r="AP87" s="202">
        <f>T14A!C87/T14C!P$158</f>
        <v>0.1008955223880597</v>
      </c>
      <c r="AQ87" s="203">
        <f>T14A!D87/T14C!Q$158</f>
        <v>0.10377625469820916</v>
      </c>
      <c r="AR87" s="203">
        <f>T14A!E87/T14C!R$158</f>
        <v>7.8256882292002783E-2</v>
      </c>
      <c r="AS87" s="203">
        <f>T14A!F87/T14C!S$158</f>
        <v>7.3332746788667955E-2</v>
      </c>
      <c r="AT87" s="203">
        <f>T14A!G87/T14C!T$158</f>
        <v>6.6372125715433272E-2</v>
      </c>
      <c r="AU87" s="203">
        <f>T14A!H87/T14C!U$158</f>
        <v>0.10473324017342076</v>
      </c>
      <c r="AV87" s="203">
        <f>T14A!I87/T14C!V$158</f>
        <v>9.8475441501103753E-2</v>
      </c>
      <c r="AW87" s="203">
        <f>T14A!J87/T14C!W$158</f>
        <v>0.14890311354173141</v>
      </c>
      <c r="AX87" s="203">
        <f>T14A!K87/T14C!X$158</f>
        <v>0.10403148601212638</v>
      </c>
      <c r="AY87" s="203">
        <f>T14A!L87/T14C!Y$158</f>
        <v>0.12566891075435871</v>
      </c>
      <c r="AZ87" s="204">
        <f>T14A!M87/T14C!Z$158</f>
        <v>0.12431869679710944</v>
      </c>
      <c r="BB87" s="198" t="s">
        <v>0</v>
      </c>
      <c r="BC87" s="202">
        <f t="shared" ref="BC87:BC88" si="494">C87/$C87</f>
        <v>1</v>
      </c>
      <c r="BD87" s="203">
        <f t="shared" si="482"/>
        <v>0.53617692079230539</v>
      </c>
      <c r="BE87" s="203">
        <f t="shared" si="483"/>
        <v>0.10527518219825913</v>
      </c>
      <c r="BF87" s="203">
        <f t="shared" si="484"/>
        <v>3.8084576546115009E-2</v>
      </c>
      <c r="BG87" s="203">
        <f t="shared" si="485"/>
        <v>1.5101322793630486E-2</v>
      </c>
      <c r="BH87" s="203">
        <f t="shared" si="486"/>
        <v>6.6779374471682168E-2</v>
      </c>
      <c r="BI87" s="203">
        <f t="shared" si="487"/>
        <v>6.5225834456603682E-2</v>
      </c>
      <c r="BJ87" s="203">
        <f t="shared" si="488"/>
        <v>5.473943935482397E-2</v>
      </c>
      <c r="BK87" s="203">
        <f t="shared" si="489"/>
        <v>2.2343560805099267E-2</v>
      </c>
      <c r="BL87" s="203">
        <f t="shared" si="490"/>
        <v>4.9896049896049899E-2</v>
      </c>
      <c r="BM87" s="204">
        <f t="shared" si="491"/>
        <v>4.6377738685430991E-2</v>
      </c>
    </row>
    <row r="88" spans="2:65">
      <c r="B88" s="198" t="s">
        <v>238</v>
      </c>
      <c r="C88" s="188">
        <f>T14D!P102</f>
        <v>1611911.0561960938</v>
      </c>
      <c r="D88" s="189">
        <f>T14D!Q102</f>
        <v>642293.00851032767</v>
      </c>
      <c r="E88" s="189">
        <f>T14D!R102</f>
        <v>174539.2323199056</v>
      </c>
      <c r="F88" s="189">
        <f>T14D!S102</f>
        <v>42526.068545987939</v>
      </c>
      <c r="G88" s="189">
        <f>T14D!T102</f>
        <v>23685.137062110494</v>
      </c>
      <c r="H88" s="189">
        <f>T14D!U102</f>
        <v>156929.72564419385</v>
      </c>
      <c r="I88" s="189">
        <f>T14D!V102</f>
        <v>168427.05451348206</v>
      </c>
      <c r="J88" s="189">
        <f>T14D!W102</f>
        <v>120512.18256798483</v>
      </c>
      <c r="K88" s="189">
        <f>T14D!X102</f>
        <v>61210.482734270539</v>
      </c>
      <c r="L88" s="189">
        <f>T14D!Y102</f>
        <v>103372.66142673572</v>
      </c>
      <c r="M88" s="190">
        <f>T14D!Z102</f>
        <v>118415.50287109519</v>
      </c>
      <c r="O88" s="198" t="s">
        <v>238</v>
      </c>
      <c r="P88" s="199">
        <f t="shared" si="492"/>
        <v>146103.74550042115</v>
      </c>
      <c r="Q88" s="200">
        <f t="shared" si="462"/>
        <v>50334.876121796318</v>
      </c>
      <c r="R88" s="200">
        <f t="shared" si="463"/>
        <v>23570.537781932653</v>
      </c>
      <c r="S88" s="200">
        <f t="shared" si="464"/>
        <v>-3432.9955911879297</v>
      </c>
      <c r="T88" s="200">
        <f t="shared" si="465"/>
        <v>-14819.228275569287</v>
      </c>
      <c r="U88" s="200">
        <f t="shared" si="466"/>
        <v>-8346.0438333852799</v>
      </c>
      <c r="V88" s="200">
        <f t="shared" si="467"/>
        <v>19907.669898812892</v>
      </c>
      <c r="W88" s="200">
        <f t="shared" si="468"/>
        <v>-24862.636927531334</v>
      </c>
      <c r="X88" s="200">
        <f t="shared" si="469"/>
        <v>21192.858625945039</v>
      </c>
      <c r="Y88" s="200">
        <f t="shared" si="470"/>
        <v>19575.770541228456</v>
      </c>
      <c r="Z88" s="201">
        <f t="shared" si="471"/>
        <v>62982.93715837998</v>
      </c>
      <c r="AB88" s="198" t="s">
        <v>238</v>
      </c>
      <c r="AC88" s="202">
        <f t="shared" si="493"/>
        <v>9.9674591901905765E-2</v>
      </c>
      <c r="AD88" s="203">
        <f t="shared" si="472"/>
        <v>8.5031142183479722E-2</v>
      </c>
      <c r="AE88" s="203">
        <f t="shared" si="473"/>
        <v>0.15612864543916413</v>
      </c>
      <c r="AF88" s="203">
        <f t="shared" si="474"/>
        <v>-7.4696812383762412E-2</v>
      </c>
      <c r="AG88" s="203">
        <f t="shared" si="475"/>
        <v>-0.3848713813513352</v>
      </c>
      <c r="AH88" s="203">
        <f t="shared" si="476"/>
        <v>-5.0497685533495471E-2</v>
      </c>
      <c r="AI88" s="203">
        <f t="shared" si="477"/>
        <v>0.13404088597904562</v>
      </c>
      <c r="AJ88" s="203">
        <f t="shared" si="478"/>
        <v>-0.1710243700649835</v>
      </c>
      <c r="AK88" s="203">
        <f t="shared" si="479"/>
        <v>0.52958812768537034</v>
      </c>
      <c r="AL88" s="203">
        <f t="shared" si="480"/>
        <v>0.23360974774082102</v>
      </c>
      <c r="AM88" s="204">
        <f t="shared" si="481"/>
        <v>1.1362082261318251</v>
      </c>
      <c r="AO88" s="198" t="s">
        <v>238</v>
      </c>
      <c r="AP88" s="202">
        <f>C88/T14D!P$158</f>
        <v>9.9360834190953803E-2</v>
      </c>
      <c r="AQ88" s="203">
        <f>D88/T14D!Q$158</f>
        <v>0.10573124031127548</v>
      </c>
      <c r="AR88" s="203">
        <f>E88/T14D!R$158</f>
        <v>8.121285146453773E-2</v>
      </c>
      <c r="AS88" s="203">
        <f>F88/T14D!S$158</f>
        <v>5.0523747337654343E-2</v>
      </c>
      <c r="AT88" s="203">
        <f>G88/T14D!T$158</f>
        <v>5.0629455344564048E-2</v>
      </c>
      <c r="AU88" s="203">
        <f>H88/T14D!U$158</f>
        <v>7.0617368389162091E-2</v>
      </c>
      <c r="AV88" s="203">
        <f>I88/T14D!V$158</f>
        <v>0.13956217969642526</v>
      </c>
      <c r="AW88" s="203">
        <f>J88/T14D!W$158</f>
        <v>0.13884749593940773</v>
      </c>
      <c r="AX88" s="203">
        <f>K88/T14D!X$158</f>
        <v>0.10597332799159821</v>
      </c>
      <c r="AY88" s="203">
        <f>L88/T14D!Y$158</f>
        <v>0.1071915239322576</v>
      </c>
      <c r="AZ88" s="204">
        <f>M88/T14D!Z$158</f>
        <v>0.13925435662072663</v>
      </c>
      <c r="BB88" s="198" t="s">
        <v>238</v>
      </c>
      <c r="BC88" s="202">
        <f t="shared" si="494"/>
        <v>1</v>
      </c>
      <c r="BD88" s="203">
        <f t="shared" si="482"/>
        <v>0.39846678018702714</v>
      </c>
      <c r="BE88" s="203">
        <f t="shared" si="483"/>
        <v>0.10828093252973654</v>
      </c>
      <c r="BF88" s="203">
        <f t="shared" si="484"/>
        <v>2.6382391498910668E-2</v>
      </c>
      <c r="BG88" s="203">
        <f t="shared" si="485"/>
        <v>1.469382381308583E-2</v>
      </c>
      <c r="BH88" s="203">
        <f t="shared" si="486"/>
        <v>9.7356318167162489E-2</v>
      </c>
      <c r="BI88" s="203">
        <f t="shared" si="487"/>
        <v>0.10448904973140925</v>
      </c>
      <c r="BJ88" s="203">
        <f t="shared" si="488"/>
        <v>7.4763543624037379E-2</v>
      </c>
      <c r="BK88" s="203">
        <f t="shared" si="489"/>
        <v>3.7973858730592454E-2</v>
      </c>
      <c r="BL88" s="203">
        <f t="shared" si="490"/>
        <v>6.4130499650943598E-2</v>
      </c>
      <c r="BM88" s="204">
        <f t="shared" si="491"/>
        <v>7.3462802067094699E-2</v>
      </c>
    </row>
    <row r="89" spans="2:65">
      <c r="B89" s="198" t="s">
        <v>239</v>
      </c>
      <c r="C89" s="169">
        <f>T14E!P102</f>
        <v>36.826004802177096</v>
      </c>
      <c r="D89" s="170">
        <f>T14E!Q102</f>
        <v>27.367719481457566</v>
      </c>
      <c r="E89" s="170">
        <f>T14E!R102</f>
        <v>37.877437569423961</v>
      </c>
      <c r="F89" s="170">
        <f>T14E!S102</f>
        <v>25.510539019788805</v>
      </c>
      <c r="G89" s="170">
        <f>T14E!T102</f>
        <v>35.832279972935694</v>
      </c>
      <c r="H89" s="170">
        <f>T14E!U102</f>
        <v>53.687897928222327</v>
      </c>
      <c r="I89" s="170">
        <f>T14E!V102</f>
        <v>58.993714365492842</v>
      </c>
      <c r="J89" s="170">
        <f>T14E!W102</f>
        <v>50.297238133549591</v>
      </c>
      <c r="K89" s="170">
        <f>T14E!X102</f>
        <v>62.587405658763331</v>
      </c>
      <c r="L89" s="170">
        <f>T14E!Y102</f>
        <v>47.331804682571303</v>
      </c>
      <c r="M89" s="171">
        <f>T14E!Z102</f>
        <v>58.332760035022261</v>
      </c>
      <c r="O89" s="198" t="s">
        <v>239</v>
      </c>
      <c r="P89" s="205">
        <f t="shared" si="492"/>
        <v>0.32954510803889292</v>
      </c>
      <c r="Q89" s="206">
        <f t="shared" si="462"/>
        <v>1.1841502852203334</v>
      </c>
      <c r="R89" s="206">
        <f t="shared" si="463"/>
        <v>-11.491004071508982</v>
      </c>
      <c r="S89" s="206">
        <f t="shared" si="464"/>
        <v>-9.0971899991689291</v>
      </c>
      <c r="T89" s="206">
        <f t="shared" si="465"/>
        <v>-13.03112781599804</v>
      </c>
      <c r="U89" s="206">
        <f t="shared" si="466"/>
        <v>5.5025423954004253</v>
      </c>
      <c r="V89" s="206">
        <f t="shared" si="467"/>
        <v>-6.5488207689595654</v>
      </c>
      <c r="W89" s="206">
        <f t="shared" si="468"/>
        <v>-6.8694230915845651</v>
      </c>
      <c r="X89" s="206">
        <f t="shared" si="469"/>
        <v>6.9300703203412155</v>
      </c>
      <c r="Y89" s="206">
        <f t="shared" si="470"/>
        <v>2.9007914877106131</v>
      </c>
      <c r="Z89" s="207">
        <f t="shared" si="471"/>
        <v>22.267330163379313</v>
      </c>
      <c r="AB89" s="198" t="s">
        <v>239</v>
      </c>
      <c r="AC89" s="202">
        <f t="shared" si="493"/>
        <v>9.0295089112937179E-3</v>
      </c>
      <c r="AD89" s="203">
        <f t="shared" si="472"/>
        <v>4.5224937683075853E-2</v>
      </c>
      <c r="AE89" s="203">
        <f t="shared" si="473"/>
        <v>-0.23276011333486016</v>
      </c>
      <c r="AF89" s="203">
        <f t="shared" si="474"/>
        <v>-0.26286584693799436</v>
      </c>
      <c r="AG89" s="203">
        <f t="shared" si="475"/>
        <v>-0.2666847935020456</v>
      </c>
      <c r="AH89" s="203">
        <f t="shared" si="476"/>
        <v>0.11419532624704445</v>
      </c>
      <c r="AI89" s="203">
        <f t="shared" si="477"/>
        <v>-9.9917111163391359E-2</v>
      </c>
      <c r="AJ89" s="203">
        <f t="shared" si="478"/>
        <v>-0.12016484685945457</v>
      </c>
      <c r="AK89" s="203">
        <f t="shared" si="479"/>
        <v>0.12451315317564542</v>
      </c>
      <c r="AL89" s="203">
        <f t="shared" si="480"/>
        <v>6.5287538571057069E-2</v>
      </c>
      <c r="AM89" s="204">
        <f t="shared" si="481"/>
        <v>0.61741479978552471</v>
      </c>
      <c r="AO89" s="198"/>
      <c r="AP89" s="202"/>
      <c r="AQ89" s="203"/>
      <c r="AR89" s="203"/>
      <c r="AS89" s="203"/>
      <c r="AT89" s="203"/>
      <c r="AU89" s="203"/>
      <c r="AV89" s="203"/>
      <c r="AW89" s="203"/>
      <c r="AX89" s="203"/>
      <c r="AY89" s="203"/>
      <c r="AZ89" s="204"/>
      <c r="BB89" s="198"/>
      <c r="BC89" s="202"/>
      <c r="BD89" s="203"/>
      <c r="BE89" s="203"/>
      <c r="BF89" s="231"/>
      <c r="BG89" s="231"/>
      <c r="BH89" s="231"/>
      <c r="BI89" s="203"/>
      <c r="BJ89" s="203"/>
      <c r="BK89" s="231"/>
      <c r="BL89" s="231"/>
      <c r="BM89" s="232"/>
    </row>
    <row r="90" spans="2:65">
      <c r="B90" s="172"/>
      <c r="C90" s="188"/>
      <c r="D90" s="189"/>
      <c r="E90" s="189"/>
      <c r="F90" s="189"/>
      <c r="G90" s="189"/>
      <c r="H90" s="189"/>
      <c r="I90" s="189"/>
      <c r="J90" s="189"/>
      <c r="K90" s="189"/>
      <c r="L90" s="189"/>
      <c r="M90" s="190"/>
      <c r="O90" s="172"/>
      <c r="P90" s="199"/>
      <c r="Q90" s="200"/>
      <c r="R90" s="200"/>
      <c r="S90" s="200"/>
      <c r="T90" s="200"/>
      <c r="U90" s="200"/>
      <c r="V90" s="200"/>
      <c r="W90" s="200"/>
      <c r="X90" s="200"/>
      <c r="Y90" s="200"/>
      <c r="Z90" s="201"/>
      <c r="AB90" s="172"/>
      <c r="AC90" s="188"/>
      <c r="AD90" s="189"/>
      <c r="AE90" s="189"/>
      <c r="AF90" s="189"/>
      <c r="AG90" s="189"/>
      <c r="AH90" s="189"/>
      <c r="AI90" s="189"/>
      <c r="AJ90" s="189"/>
      <c r="AK90" s="189"/>
      <c r="AL90" s="189"/>
      <c r="AM90" s="190"/>
      <c r="AO90" s="172"/>
      <c r="AP90" s="188"/>
      <c r="AQ90" s="189"/>
      <c r="AR90" s="189"/>
      <c r="AS90" s="189"/>
      <c r="AT90" s="189"/>
      <c r="AU90" s="189"/>
      <c r="AV90" s="189"/>
      <c r="AW90" s="189"/>
      <c r="AX90" s="189"/>
      <c r="AY90" s="189"/>
      <c r="AZ90" s="190"/>
      <c r="BB90" s="172"/>
      <c r="BC90" s="188"/>
      <c r="BD90" s="189"/>
      <c r="BE90" s="189"/>
      <c r="BF90" s="189"/>
      <c r="BG90" s="189"/>
      <c r="BH90" s="189"/>
      <c r="BI90" s="189"/>
      <c r="BJ90" s="189"/>
      <c r="BK90" s="189"/>
      <c r="BL90" s="189"/>
      <c r="BM90" s="190"/>
    </row>
    <row r="91" spans="2:65">
      <c r="B91" s="208" t="s">
        <v>314</v>
      </c>
      <c r="C91" s="209"/>
      <c r="D91" s="210"/>
      <c r="E91" s="210"/>
      <c r="F91" s="210"/>
      <c r="G91" s="210"/>
      <c r="H91" s="210"/>
      <c r="I91" s="210"/>
      <c r="J91" s="210"/>
      <c r="K91" s="210"/>
      <c r="L91" s="210"/>
      <c r="M91" s="211"/>
      <c r="O91" s="208" t="s">
        <v>314</v>
      </c>
      <c r="P91" s="212"/>
      <c r="Q91" s="213"/>
      <c r="R91" s="213"/>
      <c r="S91" s="213"/>
      <c r="T91" s="213"/>
      <c r="U91" s="213"/>
      <c r="V91" s="213"/>
      <c r="W91" s="213"/>
      <c r="X91" s="213"/>
      <c r="Y91" s="213"/>
      <c r="Z91" s="214"/>
      <c r="AB91" s="208" t="s">
        <v>314</v>
      </c>
      <c r="AC91" s="209"/>
      <c r="AD91" s="210"/>
      <c r="AE91" s="210"/>
      <c r="AF91" s="210"/>
      <c r="AG91" s="210"/>
      <c r="AH91" s="210"/>
      <c r="AI91" s="210"/>
      <c r="AJ91" s="210"/>
      <c r="AK91" s="210"/>
      <c r="AL91" s="210"/>
      <c r="AM91" s="211"/>
      <c r="AO91" s="208" t="s">
        <v>314</v>
      </c>
      <c r="AP91" s="209"/>
      <c r="AQ91" s="210"/>
      <c r="AR91" s="210"/>
      <c r="AS91" s="210"/>
      <c r="AT91" s="210"/>
      <c r="AU91" s="210"/>
      <c r="AV91" s="210"/>
      <c r="AW91" s="210"/>
      <c r="AX91" s="210"/>
      <c r="AY91" s="210"/>
      <c r="AZ91" s="211"/>
      <c r="BB91" s="208" t="s">
        <v>314</v>
      </c>
      <c r="BC91" s="209"/>
      <c r="BD91" s="210"/>
      <c r="BE91" s="210"/>
      <c r="BF91" s="210"/>
      <c r="BG91" s="210"/>
      <c r="BH91" s="210"/>
      <c r="BI91" s="210"/>
      <c r="BJ91" s="210"/>
      <c r="BK91" s="210"/>
      <c r="BL91" s="210"/>
      <c r="BM91" s="211"/>
    </row>
    <row r="92" spans="2:65">
      <c r="B92" s="215" t="s">
        <v>1</v>
      </c>
      <c r="C92" s="216">
        <f>C80+C86</f>
        <v>2914</v>
      </c>
      <c r="D92" s="217">
        <f t="shared" ref="D92:M92" si="495">D80+D86</f>
        <v>1484</v>
      </c>
      <c r="E92" s="217">
        <f t="shared" si="495"/>
        <v>292</v>
      </c>
      <c r="F92" s="217">
        <f t="shared" si="495"/>
        <v>182</v>
      </c>
      <c r="G92" s="217">
        <f t="shared" si="495"/>
        <v>77</v>
      </c>
      <c r="H92" s="217">
        <f t="shared" si="495"/>
        <v>294</v>
      </c>
      <c r="I92" s="217">
        <f t="shared" si="495"/>
        <v>152</v>
      </c>
      <c r="J92" s="217">
        <f t="shared" si="495"/>
        <v>80</v>
      </c>
      <c r="K92" s="217">
        <f t="shared" si="495"/>
        <v>94</v>
      </c>
      <c r="L92" s="217">
        <f t="shared" si="495"/>
        <v>142</v>
      </c>
      <c r="M92" s="218">
        <f t="shared" si="495"/>
        <v>117</v>
      </c>
      <c r="O92" s="215" t="s">
        <v>1</v>
      </c>
      <c r="P92" s="219">
        <f>C92-C149</f>
        <v>362</v>
      </c>
      <c r="Q92" s="220">
        <f t="shared" ref="Q92:Q95" si="496">D92-D149</f>
        <v>135</v>
      </c>
      <c r="R92" s="220">
        <f t="shared" ref="R92:R95" si="497">E92-E149</f>
        <v>52</v>
      </c>
      <c r="S92" s="220">
        <f t="shared" ref="S92:S95" si="498">F92-F149</f>
        <v>35</v>
      </c>
      <c r="T92" s="220">
        <f t="shared" ref="T92:T95" si="499">G92-G149</f>
        <v>-1</v>
      </c>
      <c r="U92" s="220">
        <f t="shared" ref="U92:U95" si="500">H92-H149</f>
        <v>47</v>
      </c>
      <c r="V92" s="220">
        <f t="shared" ref="V92:V95" si="501">I92-I149</f>
        <v>46</v>
      </c>
      <c r="W92" s="220">
        <f t="shared" ref="W92:W95" si="502">J92-J149</f>
        <v>-4</v>
      </c>
      <c r="X92" s="220">
        <f t="shared" ref="X92:X95" si="503">K92-K149</f>
        <v>7</v>
      </c>
      <c r="Y92" s="220">
        <f t="shared" ref="Y92:Y95" si="504">L92-L149</f>
        <v>38</v>
      </c>
      <c r="Z92" s="221">
        <f t="shared" ref="Z92:Z95" si="505">M92-M149</f>
        <v>7</v>
      </c>
      <c r="AB92" s="215" t="s">
        <v>1</v>
      </c>
      <c r="AC92" s="222">
        <f>P92/C149</f>
        <v>0.14184952978056425</v>
      </c>
      <c r="AD92" s="223">
        <f t="shared" ref="AD92:AD95" si="506">Q92/D149</f>
        <v>0.10007412898443291</v>
      </c>
      <c r="AE92" s="223">
        <f t="shared" ref="AE92:AE95" si="507">R92/E149</f>
        <v>0.21666666666666667</v>
      </c>
      <c r="AF92" s="223">
        <f t="shared" ref="AF92:AF95" si="508">S92/F149</f>
        <v>0.23809523809523808</v>
      </c>
      <c r="AG92" s="223">
        <f t="shared" ref="AG92:AG95" si="509">T92/G149</f>
        <v>-1.282051282051282E-2</v>
      </c>
      <c r="AH92" s="223">
        <f t="shared" ref="AH92:AH95" si="510">U92/H149</f>
        <v>0.19028340080971659</v>
      </c>
      <c r="AI92" s="223">
        <f t="shared" ref="AI92:AI95" si="511">V92/I149</f>
        <v>0.43396226415094341</v>
      </c>
      <c r="AJ92" s="223">
        <f t="shared" ref="AJ92:AJ95" si="512">W92/J149</f>
        <v>-4.7619047619047616E-2</v>
      </c>
      <c r="AK92" s="223">
        <f t="shared" ref="AK92:AK95" si="513">X92/K149</f>
        <v>8.0459770114942528E-2</v>
      </c>
      <c r="AL92" s="223">
        <f t="shared" ref="AL92:AL95" si="514">Y92/L149</f>
        <v>0.36538461538461536</v>
      </c>
      <c r="AM92" s="224">
        <f t="shared" ref="AM92:AM95" si="515">Z92/M149</f>
        <v>6.363636363636363E-2</v>
      </c>
      <c r="AO92" s="215" t="s">
        <v>1</v>
      </c>
      <c r="AP92" s="222">
        <f>C92/T14B!P$158</f>
        <v>0.13480754996299038</v>
      </c>
      <c r="AQ92" s="223">
        <f>D92/T14B!Q$158</f>
        <v>0.174137526402253</v>
      </c>
      <c r="AR92" s="223">
        <f>E92/T14B!R$158</f>
        <v>0.1</v>
      </c>
      <c r="AS92" s="223">
        <f>F92/T14B!S$158</f>
        <v>8.6832061068702296E-2</v>
      </c>
      <c r="AT92" s="223">
        <f>G92/T14B!T$158</f>
        <v>8.5746102449888645E-2</v>
      </c>
      <c r="AU92" s="223">
        <f>H92/T14B!U$158</f>
        <v>0.14000000000000001</v>
      </c>
      <c r="AV92" s="223">
        <f>I92/T14B!V$158</f>
        <v>0.14559386973180077</v>
      </c>
      <c r="AW92" s="223">
        <f>J92/T14B!W$158</f>
        <v>9.950248756218906E-2</v>
      </c>
      <c r="AX92" s="223">
        <f>K92/T14B!X$158</f>
        <v>0.11505507955936352</v>
      </c>
      <c r="AY92" s="223">
        <f>L92/T14B!Y$158</f>
        <v>0.10620792819745699</v>
      </c>
      <c r="AZ92" s="224">
        <f>M92/T14B!Z$158</f>
        <v>0.10853432282003711</v>
      </c>
      <c r="BB92" s="215" t="s">
        <v>1</v>
      </c>
      <c r="BC92" s="222">
        <f>C92/$C92</f>
        <v>1</v>
      </c>
      <c r="BD92" s="223">
        <f t="shared" ref="BD92:BD94" si="516">D92/$C92</f>
        <v>0.50926561427590944</v>
      </c>
      <c r="BE92" s="223">
        <f t="shared" ref="BE92:BE94" si="517">E92/$C92</f>
        <v>0.10020590253946465</v>
      </c>
      <c r="BF92" s="223">
        <f t="shared" ref="BF92:BF94" si="518">F92/$C92</f>
        <v>6.2457103637611533E-2</v>
      </c>
      <c r="BG92" s="223">
        <f t="shared" ref="BG92:BG94" si="519">G92/$C92</f>
        <v>2.6424159231297185E-2</v>
      </c>
      <c r="BH92" s="223">
        <f t="shared" ref="BH92:BH94" si="520">H92/$C92</f>
        <v>0.10089224433768017</v>
      </c>
      <c r="BI92" s="223">
        <f t="shared" ref="BI92:BI94" si="521">I92/$C92</f>
        <v>5.2161976664378863E-2</v>
      </c>
      <c r="BJ92" s="223">
        <f t="shared" ref="BJ92:BJ94" si="522">J92/$C92</f>
        <v>2.7453671928620454E-2</v>
      </c>
      <c r="BK92" s="223">
        <f t="shared" ref="BK92:BK94" si="523">K92/$C92</f>
        <v>3.2258064516129031E-2</v>
      </c>
      <c r="BL92" s="223">
        <f t="shared" ref="BL92:BL94" si="524">L92/$C92</f>
        <v>4.8730267673301304E-2</v>
      </c>
      <c r="BM92" s="224">
        <f t="shared" ref="BM92:BM94" si="525">M92/$C92</f>
        <v>4.0150995195607414E-2</v>
      </c>
    </row>
    <row r="93" spans="2:65">
      <c r="B93" s="215" t="s">
        <v>0</v>
      </c>
      <c r="C93" s="216">
        <f t="shared" ref="C93:M93" si="526">C81+C87</f>
        <v>147392</v>
      </c>
      <c r="D93" s="217">
        <f t="shared" si="526"/>
        <v>76013</v>
      </c>
      <c r="E93" s="217">
        <f t="shared" si="526"/>
        <v>14855</v>
      </c>
      <c r="F93" s="217">
        <f t="shared" si="526"/>
        <v>7714</v>
      </c>
      <c r="G93" s="217">
        <f t="shared" si="526"/>
        <v>3853</v>
      </c>
      <c r="H93" s="217">
        <f t="shared" si="526"/>
        <v>14073</v>
      </c>
      <c r="I93" s="217">
        <f t="shared" si="526"/>
        <v>8319</v>
      </c>
      <c r="J93" s="217">
        <f t="shared" si="526"/>
        <v>5078</v>
      </c>
      <c r="K93" s="217">
        <f t="shared" si="526"/>
        <v>4127</v>
      </c>
      <c r="L93" s="217">
        <f t="shared" si="526"/>
        <v>7264</v>
      </c>
      <c r="M93" s="218">
        <f t="shared" si="526"/>
        <v>6096</v>
      </c>
      <c r="O93" s="215" t="s">
        <v>0</v>
      </c>
      <c r="P93" s="219">
        <f t="shared" ref="P93:P95" si="527">C93-C150</f>
        <v>17708</v>
      </c>
      <c r="Q93" s="220">
        <f t="shared" si="496"/>
        <v>5450</v>
      </c>
      <c r="R93" s="220">
        <f t="shared" si="497"/>
        <v>3101</v>
      </c>
      <c r="S93" s="220">
        <f t="shared" si="498"/>
        <v>1586</v>
      </c>
      <c r="T93" s="220">
        <f t="shared" si="499"/>
        <v>384</v>
      </c>
      <c r="U93" s="220">
        <f t="shared" si="500"/>
        <v>2282</v>
      </c>
      <c r="V93" s="220">
        <f t="shared" si="501"/>
        <v>2192</v>
      </c>
      <c r="W93" s="220">
        <f t="shared" si="502"/>
        <v>-71</v>
      </c>
      <c r="X93" s="220">
        <f t="shared" si="503"/>
        <v>101</v>
      </c>
      <c r="Y93" s="220">
        <f t="shared" si="504"/>
        <v>1804</v>
      </c>
      <c r="Z93" s="221">
        <f t="shared" si="505"/>
        <v>879</v>
      </c>
      <c r="AB93" s="215" t="s">
        <v>0</v>
      </c>
      <c r="AC93" s="222">
        <f t="shared" ref="AC93:AC95" si="528">P93/C150</f>
        <v>0.13654729958977205</v>
      </c>
      <c r="AD93" s="223">
        <f t="shared" si="506"/>
        <v>7.7235945183736512E-2</v>
      </c>
      <c r="AE93" s="223">
        <f t="shared" si="507"/>
        <v>0.26382508082354944</v>
      </c>
      <c r="AF93" s="223">
        <f t="shared" si="508"/>
        <v>0.2588120104438642</v>
      </c>
      <c r="AG93" s="223">
        <f t="shared" si="509"/>
        <v>0.11069472470452579</v>
      </c>
      <c r="AH93" s="223">
        <f t="shared" si="510"/>
        <v>0.19353744381307778</v>
      </c>
      <c r="AI93" s="223">
        <f t="shared" si="511"/>
        <v>0.35776073118981555</v>
      </c>
      <c r="AJ93" s="223">
        <f t="shared" si="512"/>
        <v>-1.3789085259273645E-2</v>
      </c>
      <c r="AK93" s="223">
        <f t="shared" si="513"/>
        <v>2.5086934923000497E-2</v>
      </c>
      <c r="AL93" s="223">
        <f t="shared" si="514"/>
        <v>0.33040293040293039</v>
      </c>
      <c r="AM93" s="224">
        <f t="shared" si="515"/>
        <v>0.16848763657274296</v>
      </c>
      <c r="AO93" s="215" t="s">
        <v>0</v>
      </c>
      <c r="AP93" s="222">
        <f>T14A!C93/T14C!P$158</f>
        <v>0.33974989915288423</v>
      </c>
      <c r="AQ93" s="223">
        <f>T14A!D93/T14C!Q$158</f>
        <v>0.33611762104797699</v>
      </c>
      <c r="AR93" s="223">
        <f>T14A!E93/T14C!R$158</f>
        <v>0.25227994497562961</v>
      </c>
      <c r="AS93" s="223">
        <f>T14A!F93/T14C!S$158</f>
        <v>0.3393454161534401</v>
      </c>
      <c r="AT93" s="223">
        <f>T14A!G93/T14C!T$158</f>
        <v>0.38688623355758611</v>
      </c>
      <c r="AU93" s="223">
        <f>T14A!H93/T14C!U$158</f>
        <v>0.50424594216919272</v>
      </c>
      <c r="AV93" s="223">
        <f>T14A!I93/T14C!V$158</f>
        <v>0.28694122516556292</v>
      </c>
      <c r="AW93" s="223">
        <f>T14A!J93/T14C!W$158</f>
        <v>0.31558013796532225</v>
      </c>
      <c r="AX93" s="223">
        <f>T14A!K93/T14C!X$158</f>
        <v>0.43899585150515902</v>
      </c>
      <c r="AY93" s="223">
        <f>T14A!L93/T14C!Y$158</f>
        <v>0.41797571782035792</v>
      </c>
      <c r="AZ93" s="224">
        <f>T14A!M93/T14C!Z$158</f>
        <v>0.37332353481535918</v>
      </c>
      <c r="BB93" s="215" t="s">
        <v>0</v>
      </c>
      <c r="BC93" s="222">
        <f t="shared" ref="BC93:BC94" si="529">C93/$C93</f>
        <v>1</v>
      </c>
      <c r="BD93" s="223">
        <f t="shared" si="516"/>
        <v>0.51571998480243164</v>
      </c>
      <c r="BE93" s="223">
        <f t="shared" si="517"/>
        <v>0.10078566000868433</v>
      </c>
      <c r="BF93" s="223">
        <f t="shared" si="518"/>
        <v>5.2336626139817627E-2</v>
      </c>
      <c r="BG93" s="223">
        <f t="shared" si="519"/>
        <v>2.6141174554928353E-2</v>
      </c>
      <c r="BH93" s="223">
        <f t="shared" si="520"/>
        <v>9.5480080330004338E-2</v>
      </c>
      <c r="BI93" s="223">
        <f t="shared" si="521"/>
        <v>5.6441326530612242E-2</v>
      </c>
      <c r="BJ93" s="223">
        <f t="shared" si="522"/>
        <v>3.4452344767694314E-2</v>
      </c>
      <c r="BK93" s="223">
        <f t="shared" si="523"/>
        <v>2.8000162831089883E-2</v>
      </c>
      <c r="BL93" s="223">
        <f t="shared" si="524"/>
        <v>4.9283543204515848E-2</v>
      </c>
      <c r="BM93" s="224">
        <f t="shared" si="525"/>
        <v>4.1359096830221452E-2</v>
      </c>
    </row>
    <row r="94" spans="2:65">
      <c r="B94" s="215" t="s">
        <v>238</v>
      </c>
      <c r="C94" s="216">
        <f t="shared" ref="C94:M94" si="530">C82+C88</f>
        <v>5929369.5184844872</v>
      </c>
      <c r="D94" s="217">
        <f t="shared" si="530"/>
        <v>2150413.6976985061</v>
      </c>
      <c r="E94" s="217">
        <f t="shared" si="530"/>
        <v>746332.12128201453</v>
      </c>
      <c r="F94" s="217">
        <f t="shared" si="530"/>
        <v>280697.1035433737</v>
      </c>
      <c r="G94" s="217">
        <f t="shared" si="530"/>
        <v>158570.48407907237</v>
      </c>
      <c r="H94" s="217">
        <f t="shared" si="530"/>
        <v>995459.56254035805</v>
      </c>
      <c r="I94" s="217">
        <f t="shared" si="530"/>
        <v>387955.28360931051</v>
      </c>
      <c r="J94" s="217">
        <f t="shared" si="530"/>
        <v>301496.32076383033</v>
      </c>
      <c r="K94" s="217">
        <f t="shared" si="530"/>
        <v>256754.47974699116</v>
      </c>
      <c r="L94" s="217">
        <f t="shared" si="530"/>
        <v>336841.17417756421</v>
      </c>
      <c r="M94" s="218">
        <f t="shared" si="530"/>
        <v>314849.29104346677</v>
      </c>
      <c r="O94" s="215" t="s">
        <v>238</v>
      </c>
      <c r="P94" s="219">
        <f t="shared" si="527"/>
        <v>410007.04259075318</v>
      </c>
      <c r="Q94" s="220">
        <f t="shared" si="496"/>
        <v>112039.57766443072</v>
      </c>
      <c r="R94" s="220">
        <f t="shared" si="497"/>
        <v>40056.699154725065</v>
      </c>
      <c r="S94" s="220">
        <f t="shared" si="498"/>
        <v>39662.262668475625</v>
      </c>
      <c r="T94" s="220">
        <f t="shared" si="499"/>
        <v>-12015.451676361787</v>
      </c>
      <c r="U94" s="220">
        <f t="shared" si="500"/>
        <v>79012.617475330364</v>
      </c>
      <c r="V94" s="220">
        <f t="shared" si="501"/>
        <v>84856.287483537104</v>
      </c>
      <c r="W94" s="220">
        <f t="shared" si="502"/>
        <v>-4870.2581869976129</v>
      </c>
      <c r="X94" s="220">
        <f t="shared" si="503"/>
        <v>-21484.310808529059</v>
      </c>
      <c r="Y94" s="220">
        <f t="shared" si="504"/>
        <v>27874.989459063625</v>
      </c>
      <c r="Z94" s="221">
        <f t="shared" si="505"/>
        <v>64874.629357078491</v>
      </c>
      <c r="AB94" s="215" t="s">
        <v>238</v>
      </c>
      <c r="AC94" s="222">
        <f t="shared" si="528"/>
        <v>7.428521761009399E-2</v>
      </c>
      <c r="AD94" s="223">
        <f t="shared" si="506"/>
        <v>5.4965168838857589E-2</v>
      </c>
      <c r="AE94" s="223">
        <f t="shared" si="507"/>
        <v>5.6715408606567354E-2</v>
      </c>
      <c r="AF94" s="223">
        <f t="shared" si="508"/>
        <v>0.1645499153753508</v>
      </c>
      <c r="AG94" s="223">
        <f t="shared" si="509"/>
        <v>-7.0436355864577915E-2</v>
      </c>
      <c r="AH94" s="223">
        <f t="shared" si="510"/>
        <v>8.621624841547583E-2</v>
      </c>
      <c r="AI94" s="223">
        <f t="shared" si="511"/>
        <v>0.27996228482500579</v>
      </c>
      <c r="AJ94" s="223">
        <f t="shared" si="512"/>
        <v>-1.5896832492878713E-2</v>
      </c>
      <c r="AK94" s="223">
        <f t="shared" si="513"/>
        <v>-7.7215368732858419E-2</v>
      </c>
      <c r="AL94" s="223">
        <f t="shared" si="514"/>
        <v>9.0220195082062318E-2</v>
      </c>
      <c r="AM94" s="224">
        <f t="shared" si="515"/>
        <v>0.25952482111354358</v>
      </c>
      <c r="AO94" s="215" t="s">
        <v>238</v>
      </c>
      <c r="AP94" s="222">
        <f>C94/T14D!P$158</f>
        <v>0.36549603609850867</v>
      </c>
      <c r="AQ94" s="223">
        <f>D94/T14D!Q$158</f>
        <v>0.35399094249422047</v>
      </c>
      <c r="AR94" s="223">
        <f>E94/T14D!R$158</f>
        <v>0.34726725277327258</v>
      </c>
      <c r="AS94" s="223">
        <f>F94/T14D!S$158</f>
        <v>0.33348649481906506</v>
      </c>
      <c r="AT94" s="223">
        <f>G94/T14D!T$158</f>
        <v>0.33896097884484538</v>
      </c>
      <c r="AU94" s="223">
        <f>H94/T14D!U$158</f>
        <v>0.4479504080941944</v>
      </c>
      <c r="AV94" s="223">
        <f>I94/T14D!V$158</f>
        <v>0.321467861334155</v>
      </c>
      <c r="AW94" s="223">
        <f>J94/T14D!W$158</f>
        <v>0.34736744685033472</v>
      </c>
      <c r="AX94" s="223">
        <f>K94/T14D!X$158</f>
        <v>0.44451743361772578</v>
      </c>
      <c r="AY94" s="223">
        <f>L94/T14D!Y$158</f>
        <v>0.34928498778000638</v>
      </c>
      <c r="AZ94" s="224">
        <f>M94/T14D!Z$158</f>
        <v>0.37025671802853166</v>
      </c>
      <c r="BB94" s="215" t="s">
        <v>238</v>
      </c>
      <c r="BC94" s="222">
        <f t="shared" si="529"/>
        <v>1</v>
      </c>
      <c r="BD94" s="223">
        <f t="shared" si="516"/>
        <v>0.36267156077804025</v>
      </c>
      <c r="BE94" s="223">
        <f t="shared" si="517"/>
        <v>0.12587040139012498</v>
      </c>
      <c r="BF94" s="223">
        <f t="shared" si="518"/>
        <v>4.7340126579784869E-2</v>
      </c>
      <c r="BG94" s="223">
        <f t="shared" si="519"/>
        <v>2.6743228531252355E-2</v>
      </c>
      <c r="BH94" s="223">
        <f t="shared" si="520"/>
        <v>0.16788624143546241</v>
      </c>
      <c r="BI94" s="223">
        <f t="shared" si="521"/>
        <v>6.5429432657195849E-2</v>
      </c>
      <c r="BJ94" s="223">
        <f t="shared" si="522"/>
        <v>5.0847956064119793E-2</v>
      </c>
      <c r="BK94" s="223">
        <f t="shared" si="523"/>
        <v>4.3302155304467536E-2</v>
      </c>
      <c r="BL94" s="223">
        <f t="shared" si="524"/>
        <v>5.680893611495795E-2</v>
      </c>
      <c r="BM94" s="224">
        <f t="shared" si="525"/>
        <v>5.3099961144594081E-2</v>
      </c>
    </row>
    <row r="95" spans="2:65">
      <c r="B95" s="215" t="s">
        <v>239</v>
      </c>
      <c r="C95" s="225">
        <f>C94/C93</f>
        <v>40.22857087551894</v>
      </c>
      <c r="D95" s="226">
        <f t="shared" ref="D95" si="531">D94/D93</f>
        <v>28.29007798269383</v>
      </c>
      <c r="E95" s="226">
        <f t="shared" ref="E95" si="532">E94/E93</f>
        <v>50.241139096736084</v>
      </c>
      <c r="F95" s="226">
        <f t="shared" ref="F95" si="533">F94/F93</f>
        <v>36.388009274484531</v>
      </c>
      <c r="G95" s="226">
        <f t="shared" ref="G95" si="534">G94/G93</f>
        <v>41.155069836250291</v>
      </c>
      <c r="H95" s="226">
        <f t="shared" ref="H95" si="535">H94/H93</f>
        <v>70.735419778324314</v>
      </c>
      <c r="I95" s="226">
        <f t="shared" ref="I95" si="536">I94/I93</f>
        <v>46.634845968182539</v>
      </c>
      <c r="J95" s="226">
        <f t="shared" ref="J95" si="537">J94/J93</f>
        <v>59.373044656130432</v>
      </c>
      <c r="K95" s="226">
        <f t="shared" ref="K95" si="538">K94/K93</f>
        <v>62.213346195054797</v>
      </c>
      <c r="L95" s="226">
        <f t="shared" ref="L95" si="539">L94/L93</f>
        <v>46.371307017836486</v>
      </c>
      <c r="M95" s="227">
        <f t="shared" ref="M95" si="540">M94/M93</f>
        <v>51.648505748600193</v>
      </c>
      <c r="O95" s="215" t="s">
        <v>239</v>
      </c>
      <c r="P95" s="228">
        <f t="shared" si="527"/>
        <v>-2.3315173072463509</v>
      </c>
      <c r="Q95" s="229">
        <f t="shared" si="496"/>
        <v>-0.59721592536103429</v>
      </c>
      <c r="R95" s="229">
        <f t="shared" si="497"/>
        <v>-9.8469519469332596</v>
      </c>
      <c r="S95" s="229">
        <f t="shared" si="498"/>
        <v>-2.9453524870849961</v>
      </c>
      <c r="T95" s="229">
        <f t="shared" si="499"/>
        <v>-8.0193134890406128</v>
      </c>
      <c r="U95" s="229">
        <f t="shared" si="500"/>
        <v>-6.98885679406375</v>
      </c>
      <c r="V95" s="229">
        <f t="shared" si="501"/>
        <v>-2.8345511471713749</v>
      </c>
      <c r="W95" s="229">
        <f t="shared" si="502"/>
        <v>-0.12716488957318717</v>
      </c>
      <c r="X95" s="229">
        <f t="shared" si="503"/>
        <v>-6.8971333269323338</v>
      </c>
      <c r="Y95" s="229">
        <f t="shared" si="504"/>
        <v>-10.215906300570218</v>
      </c>
      <c r="Z95" s="230">
        <f t="shared" si="505"/>
        <v>3.7331019367565546</v>
      </c>
      <c r="AB95" s="215" t="s">
        <v>239</v>
      </c>
      <c r="AC95" s="222">
        <f t="shared" si="528"/>
        <v>-5.4781778111787346E-2</v>
      </c>
      <c r="AD95" s="223">
        <f t="shared" si="506"/>
        <v>-2.0674000384456503E-2</v>
      </c>
      <c r="AE95" s="223">
        <f t="shared" si="507"/>
        <v>-0.16387526672759389</v>
      </c>
      <c r="AF95" s="223">
        <f t="shared" si="508"/>
        <v>-7.4881788771046232E-2</v>
      </c>
      <c r="AG95" s="223">
        <f t="shared" si="509"/>
        <v>-0.16307908603535443</v>
      </c>
      <c r="AH95" s="223">
        <f t="shared" si="510"/>
        <v>-8.9918582742352288E-2</v>
      </c>
      <c r="AI95" s="223">
        <f t="shared" si="511"/>
        <v>-5.7299084129966274E-2</v>
      </c>
      <c r="AJ95" s="223">
        <f t="shared" si="512"/>
        <v>-2.1372175080410193E-3</v>
      </c>
      <c r="AK95" s="223">
        <f t="shared" si="513"/>
        <v>-9.9798661138475353E-2</v>
      </c>
      <c r="AL95" s="223">
        <f t="shared" si="514"/>
        <v>-0.18053382913710622</v>
      </c>
      <c r="AM95" s="224">
        <f t="shared" si="515"/>
        <v>7.7910267675419517E-2</v>
      </c>
      <c r="AO95" s="215"/>
      <c r="AP95" s="222"/>
      <c r="AQ95" s="223"/>
      <c r="AR95" s="223"/>
      <c r="AS95" s="223"/>
      <c r="AT95" s="223"/>
      <c r="AU95" s="223"/>
      <c r="AV95" s="223"/>
      <c r="AW95" s="223"/>
      <c r="AX95" s="223"/>
      <c r="AY95" s="223"/>
      <c r="AZ95" s="224"/>
      <c r="BB95" s="215"/>
      <c r="BC95" s="222"/>
      <c r="BD95" s="223"/>
      <c r="BE95" s="223"/>
      <c r="BF95" s="223"/>
      <c r="BG95" s="223"/>
      <c r="BH95" s="223"/>
      <c r="BI95" s="223"/>
      <c r="BJ95" s="223"/>
      <c r="BK95" s="223"/>
      <c r="BL95" s="223"/>
      <c r="BM95" s="224"/>
    </row>
    <row r="96" spans="2:65">
      <c r="B96" s="172"/>
      <c r="C96" s="188"/>
      <c r="D96" s="189"/>
      <c r="E96" s="189"/>
      <c r="F96" s="189"/>
      <c r="G96" s="189"/>
      <c r="H96" s="189"/>
      <c r="I96" s="189"/>
      <c r="J96" s="189"/>
      <c r="K96" s="189"/>
      <c r="L96" s="189"/>
      <c r="M96" s="190"/>
      <c r="O96" s="172"/>
      <c r="P96" s="199"/>
      <c r="Q96" s="200"/>
      <c r="R96" s="200"/>
      <c r="S96" s="200"/>
      <c r="T96" s="200"/>
      <c r="U96" s="200"/>
      <c r="V96" s="200"/>
      <c r="W96" s="200"/>
      <c r="X96" s="200"/>
      <c r="Y96" s="200"/>
      <c r="Z96" s="201"/>
      <c r="AB96" s="172"/>
      <c r="AC96" s="188"/>
      <c r="AD96" s="189"/>
      <c r="AE96" s="189"/>
      <c r="AF96" s="189"/>
      <c r="AG96" s="189"/>
      <c r="AH96" s="189"/>
      <c r="AI96" s="189"/>
      <c r="AJ96" s="189"/>
      <c r="AK96" s="189"/>
      <c r="AL96" s="189"/>
      <c r="AM96" s="190"/>
      <c r="AO96" s="172"/>
      <c r="AP96" s="188"/>
      <c r="AQ96" s="189"/>
      <c r="AR96" s="189"/>
      <c r="AS96" s="189"/>
      <c r="AT96" s="189"/>
      <c r="AU96" s="189"/>
      <c r="AV96" s="189"/>
      <c r="AW96" s="189"/>
      <c r="AX96" s="189"/>
      <c r="AY96" s="189"/>
      <c r="AZ96" s="190"/>
      <c r="BB96" s="172"/>
      <c r="BC96" s="188"/>
      <c r="BD96" s="189"/>
      <c r="BE96" s="189"/>
      <c r="BF96" s="189"/>
      <c r="BG96" s="189"/>
      <c r="BH96" s="189"/>
      <c r="BI96" s="189"/>
      <c r="BJ96" s="189"/>
      <c r="BK96" s="189"/>
      <c r="BL96" s="189"/>
      <c r="BM96" s="190"/>
    </row>
    <row r="97" spans="2:65">
      <c r="B97" s="172" t="s">
        <v>243</v>
      </c>
      <c r="C97" s="188"/>
      <c r="D97" s="189"/>
      <c r="E97" s="189"/>
      <c r="F97" s="189"/>
      <c r="G97" s="189"/>
      <c r="H97" s="189"/>
      <c r="I97" s="189"/>
      <c r="J97" s="189"/>
      <c r="K97" s="189"/>
      <c r="L97" s="189"/>
      <c r="M97" s="190"/>
      <c r="O97" s="172" t="s">
        <v>243</v>
      </c>
      <c r="P97" s="199"/>
      <c r="Q97" s="200"/>
      <c r="R97" s="200"/>
      <c r="S97" s="200"/>
      <c r="T97" s="200"/>
      <c r="U97" s="200"/>
      <c r="V97" s="200"/>
      <c r="W97" s="200"/>
      <c r="X97" s="200"/>
      <c r="Y97" s="200"/>
      <c r="Z97" s="201"/>
      <c r="AB97" s="172" t="s">
        <v>243</v>
      </c>
      <c r="AC97" s="188"/>
      <c r="AD97" s="189"/>
      <c r="AE97" s="189"/>
      <c r="AF97" s="189"/>
      <c r="AG97" s="189"/>
      <c r="AH97" s="189"/>
      <c r="AI97" s="189"/>
      <c r="AJ97" s="189"/>
      <c r="AK97" s="189"/>
      <c r="AL97" s="189"/>
      <c r="AM97" s="190"/>
      <c r="AO97" s="172" t="s">
        <v>243</v>
      </c>
      <c r="AP97" s="188"/>
      <c r="AQ97" s="189"/>
      <c r="AR97" s="189"/>
      <c r="AS97" s="189"/>
      <c r="AT97" s="189"/>
      <c r="AU97" s="189"/>
      <c r="AV97" s="189"/>
      <c r="AW97" s="189"/>
      <c r="AX97" s="189"/>
      <c r="AY97" s="189"/>
      <c r="AZ97" s="190"/>
      <c r="BB97" s="172" t="s">
        <v>243</v>
      </c>
      <c r="BC97" s="188"/>
      <c r="BD97" s="189"/>
      <c r="BE97" s="189"/>
      <c r="BF97" s="189"/>
      <c r="BG97" s="189"/>
      <c r="BH97" s="189"/>
      <c r="BI97" s="189"/>
      <c r="BJ97" s="189"/>
      <c r="BK97" s="189"/>
      <c r="BL97" s="189"/>
      <c r="BM97" s="190"/>
    </row>
    <row r="98" spans="2:65">
      <c r="B98" s="198" t="s">
        <v>1</v>
      </c>
      <c r="C98" s="188">
        <f>T14B!P129</f>
        <v>279</v>
      </c>
      <c r="D98" s="189">
        <f>T14B!Q129</f>
        <v>151</v>
      </c>
      <c r="E98" s="189">
        <f>T14B!R129</f>
        <v>34</v>
      </c>
      <c r="F98" s="189">
        <f>T14B!S129</f>
        <v>10</v>
      </c>
      <c r="G98" s="189">
        <f>T14B!T129</f>
        <v>6</v>
      </c>
      <c r="H98" s="189">
        <f>T14B!U129</f>
        <v>11</v>
      </c>
      <c r="I98" s="189">
        <f>T14B!V129</f>
        <v>22</v>
      </c>
      <c r="J98" s="189">
        <f>T14B!W129</f>
        <v>18</v>
      </c>
      <c r="K98" s="189">
        <f>T14B!X129</f>
        <v>5</v>
      </c>
      <c r="L98" s="189">
        <f>T14B!Y129</f>
        <v>7</v>
      </c>
      <c r="M98" s="190">
        <f>T14B!Z129</f>
        <v>15</v>
      </c>
      <c r="O98" s="198" t="s">
        <v>1</v>
      </c>
      <c r="P98" s="199">
        <f>C98-C155</f>
        <v>20</v>
      </c>
      <c r="Q98" s="200">
        <f t="shared" ref="Q98:Q101" si="541">D98-D155</f>
        <v>-3</v>
      </c>
      <c r="R98" s="200">
        <f t="shared" ref="R98:R101" si="542">E98-E155</f>
        <v>1</v>
      </c>
      <c r="S98" s="200">
        <f t="shared" ref="S98:S101" si="543">F98-F155</f>
        <v>2</v>
      </c>
      <c r="T98" s="200">
        <f t="shared" ref="T98:T101" si="544">G98-G155</f>
        <v>4</v>
      </c>
      <c r="U98" s="200">
        <f t="shared" ref="U98:U101" si="545">H98-H155</f>
        <v>-1</v>
      </c>
      <c r="V98" s="200">
        <f t="shared" ref="V98:V101" si="546">I98-I155</f>
        <v>11</v>
      </c>
      <c r="W98" s="200">
        <f t="shared" ref="W98:W101" si="547">J98-J155</f>
        <v>5</v>
      </c>
      <c r="X98" s="200">
        <f t="shared" ref="X98:X101" si="548">K98-K155</f>
        <v>-2</v>
      </c>
      <c r="Y98" s="200">
        <f t="shared" ref="Y98:Y101" si="549">L98-L155</f>
        <v>-4</v>
      </c>
      <c r="Z98" s="201">
        <f t="shared" ref="Z98:Z101" si="550">M98-M155</f>
        <v>7</v>
      </c>
      <c r="AB98" s="198" t="s">
        <v>1</v>
      </c>
      <c r="AC98" s="202">
        <f>P98/C155</f>
        <v>7.7220077220077218E-2</v>
      </c>
      <c r="AD98" s="203">
        <f t="shared" ref="AD98:AD101" si="551">Q98/D155</f>
        <v>-1.948051948051948E-2</v>
      </c>
      <c r="AE98" s="203">
        <f t="shared" ref="AE98:AE101" si="552">R98/E155</f>
        <v>3.0303030303030304E-2</v>
      </c>
      <c r="AF98" s="203">
        <f t="shared" ref="AF98:AF101" si="553">S98/F155</f>
        <v>0.25</v>
      </c>
      <c r="AG98" s="203">
        <f t="shared" ref="AG98:AG101" si="554">T98/G155</f>
        <v>2</v>
      </c>
      <c r="AH98" s="203">
        <f t="shared" ref="AH98:AH101" si="555">U98/H155</f>
        <v>-8.3333333333333329E-2</v>
      </c>
      <c r="AI98" s="203">
        <f t="shared" ref="AI98:AI101" si="556">V98/I155</f>
        <v>1</v>
      </c>
      <c r="AJ98" s="203">
        <f t="shared" ref="AJ98:AJ101" si="557">W98/J155</f>
        <v>0.38461538461538464</v>
      </c>
      <c r="AK98" s="203">
        <f t="shared" ref="AK98:AK101" si="558">X98/K155</f>
        <v>-0.2857142857142857</v>
      </c>
      <c r="AL98" s="203">
        <f t="shared" ref="AL98:AL101" si="559">Y98/L155</f>
        <v>-0.36363636363636365</v>
      </c>
      <c r="AM98" s="204">
        <f t="shared" ref="AM98:AM101" si="560">Z98/M155</f>
        <v>0.875</v>
      </c>
      <c r="AO98" s="198" t="s">
        <v>1</v>
      </c>
      <c r="AP98" s="202">
        <f>C98/T14B!P$158</f>
        <v>1.2907105847520355E-2</v>
      </c>
      <c r="AQ98" s="203">
        <f>D98/T14B!Q$158</f>
        <v>1.7718845341469138E-2</v>
      </c>
      <c r="AR98" s="203">
        <f>E98/T14B!R$158</f>
        <v>1.1643835616438357E-2</v>
      </c>
      <c r="AS98" s="203">
        <f>F98/T14B!S$158</f>
        <v>4.7709923664122139E-3</v>
      </c>
      <c r="AT98" s="203">
        <f>G98/T14B!T$158</f>
        <v>6.6815144766146995E-3</v>
      </c>
      <c r="AU98" s="203">
        <f>H98/T14B!U$158</f>
        <v>5.2380952380952379E-3</v>
      </c>
      <c r="AV98" s="203">
        <f>I98/T14B!V$158</f>
        <v>2.1072796934865901E-2</v>
      </c>
      <c r="AW98" s="203">
        <f>J98/T14B!W$158</f>
        <v>2.2388059701492536E-2</v>
      </c>
      <c r="AX98" s="203">
        <f>K98/T14B!X$158</f>
        <v>6.1199510403916772E-3</v>
      </c>
      <c r="AY98" s="203">
        <f>L98/T14B!Y$158</f>
        <v>5.235602094240838E-3</v>
      </c>
      <c r="AZ98" s="204">
        <f>M98/T14B!Z$158</f>
        <v>1.3914656771799629E-2</v>
      </c>
      <c r="BB98" s="198" t="s">
        <v>1</v>
      </c>
      <c r="BC98" s="202">
        <f>C98/$C98</f>
        <v>1</v>
      </c>
      <c r="BD98" s="203">
        <f t="shared" ref="BD98:BD100" si="561">D98/$C98</f>
        <v>0.54121863799283154</v>
      </c>
      <c r="BE98" s="203">
        <f t="shared" ref="BE98:BE100" si="562">E98/$C98</f>
        <v>0.12186379928315412</v>
      </c>
      <c r="BF98" s="203">
        <f t="shared" ref="BF98:BF100" si="563">F98/$C98</f>
        <v>3.5842293906810034E-2</v>
      </c>
      <c r="BG98" s="203">
        <f t="shared" ref="BG98:BG100" si="564">G98/$C98</f>
        <v>2.1505376344086023E-2</v>
      </c>
      <c r="BH98" s="203">
        <f t="shared" ref="BH98:BH100" si="565">H98/$C98</f>
        <v>3.9426523297491037E-2</v>
      </c>
      <c r="BI98" s="203">
        <f t="shared" ref="BI98:BI100" si="566">I98/$C98</f>
        <v>7.8853046594982074E-2</v>
      </c>
      <c r="BJ98" s="203">
        <f t="shared" ref="BJ98:BJ100" si="567">J98/$C98</f>
        <v>6.4516129032258063E-2</v>
      </c>
      <c r="BK98" s="203">
        <f t="shared" ref="BK98:BK100" si="568">K98/$C98</f>
        <v>1.7921146953405017E-2</v>
      </c>
      <c r="BL98" s="203">
        <f t="shared" ref="BL98:BL100" si="569">L98/$C98</f>
        <v>2.5089605734767026E-2</v>
      </c>
      <c r="BM98" s="204">
        <f t="shared" ref="BM98:BM100" si="570">M98/$C98</f>
        <v>5.3763440860215055E-2</v>
      </c>
    </row>
    <row r="99" spans="2:65">
      <c r="B99" s="198" t="s">
        <v>0</v>
      </c>
      <c r="C99" s="188">
        <f>T14C!P129</f>
        <v>108710</v>
      </c>
      <c r="D99" s="189">
        <f>T14C!Q129</f>
        <v>62620</v>
      </c>
      <c r="E99" s="189">
        <f>T14C!R129</f>
        <v>13595</v>
      </c>
      <c r="F99" s="189">
        <f>T14C!S129</f>
        <v>3237</v>
      </c>
      <c r="G99" s="189">
        <f>T14C!T129</f>
        <v>1834</v>
      </c>
      <c r="H99" s="189">
        <f>T14C!U129</f>
        <v>3526</v>
      </c>
      <c r="I99" s="189">
        <f>T14C!V129</f>
        <v>8463</v>
      </c>
      <c r="J99" s="189">
        <f>T14C!W129</f>
        <v>6072</v>
      </c>
      <c r="K99" s="189">
        <f>T14C!X129</f>
        <v>1400</v>
      </c>
      <c r="L99" s="189">
        <f>T14C!Y129</f>
        <v>2519</v>
      </c>
      <c r="M99" s="190">
        <f>T14C!Z129</f>
        <v>5444</v>
      </c>
      <c r="O99" s="198" t="s">
        <v>0</v>
      </c>
      <c r="P99" s="199">
        <f t="shared" ref="P99:P101" si="571">C99-C156</f>
        <v>1741</v>
      </c>
      <c r="Q99" s="200">
        <f t="shared" si="541"/>
        <v>-1612</v>
      </c>
      <c r="R99" s="200">
        <f t="shared" si="542"/>
        <v>-1884</v>
      </c>
      <c r="S99" s="200">
        <f t="shared" si="543"/>
        <v>-567</v>
      </c>
      <c r="T99" s="200">
        <f t="shared" si="544"/>
        <v>1372</v>
      </c>
      <c r="U99" s="200">
        <f t="shared" si="545"/>
        <v>-927</v>
      </c>
      <c r="V99" s="200">
        <f t="shared" si="546"/>
        <v>4477</v>
      </c>
      <c r="W99" s="200">
        <f t="shared" si="547"/>
        <v>1223</v>
      </c>
      <c r="X99" s="200">
        <f t="shared" si="548"/>
        <v>-427</v>
      </c>
      <c r="Y99" s="200">
        <f t="shared" si="549"/>
        <v>-2096</v>
      </c>
      <c r="Z99" s="201">
        <f t="shared" si="550"/>
        <v>2182</v>
      </c>
      <c r="AB99" s="198" t="s">
        <v>0</v>
      </c>
      <c r="AC99" s="202">
        <f t="shared" ref="AC99:AC101" si="572">P99/C156</f>
        <v>1.6275743439688135E-2</v>
      </c>
      <c r="AD99" s="203">
        <f t="shared" si="551"/>
        <v>-2.5096525096525095E-2</v>
      </c>
      <c r="AE99" s="203">
        <f t="shared" si="552"/>
        <v>-0.12171328897215583</v>
      </c>
      <c r="AF99" s="203">
        <f t="shared" si="553"/>
        <v>-0.14905362776025236</v>
      </c>
      <c r="AG99" s="203">
        <f t="shared" si="554"/>
        <v>2.9696969696969697</v>
      </c>
      <c r="AH99" s="203">
        <f t="shared" si="555"/>
        <v>-0.20817426454075905</v>
      </c>
      <c r="AI99" s="203">
        <f t="shared" si="556"/>
        <v>1.1231811339688911</v>
      </c>
      <c r="AJ99" s="203">
        <f t="shared" si="557"/>
        <v>0.25221695194885546</v>
      </c>
      <c r="AK99" s="203">
        <f t="shared" si="558"/>
        <v>-0.23371647509578544</v>
      </c>
      <c r="AL99" s="203">
        <f t="shared" si="559"/>
        <v>-0.4541711809317443</v>
      </c>
      <c r="AM99" s="204">
        <f t="shared" si="560"/>
        <v>0.66891477621091355</v>
      </c>
      <c r="AO99" s="198" t="s">
        <v>0</v>
      </c>
      <c r="AP99" s="202">
        <f>T14A!C99/T14C!P$158</f>
        <v>0.25058491327148041</v>
      </c>
      <c r="AQ99" s="203">
        <f>T14A!D99/T14C!Q$158</f>
        <v>0.27689586557594514</v>
      </c>
      <c r="AR99" s="203">
        <f>T14A!E99/T14C!R$158</f>
        <v>0.23088157872391013</v>
      </c>
      <c r="AS99" s="203">
        <f>T14A!F99/T14C!S$158</f>
        <v>0.14239838113672357</v>
      </c>
      <c r="AT99" s="203">
        <f>T14A!G99/T14C!T$158</f>
        <v>0.18415503564614921</v>
      </c>
      <c r="AU99" s="203">
        <f>T14A!H99/T14C!U$158</f>
        <v>0.12633917374323694</v>
      </c>
      <c r="AV99" s="203">
        <f>T14A!I99/T14C!V$158</f>
        <v>0.29190811258278143</v>
      </c>
      <c r="AW99" s="203">
        <f>T14A!J99/T14C!W$158</f>
        <v>0.37735380026101545</v>
      </c>
      <c r="AX99" s="203">
        <f>T14A!K99/T14C!X$158</f>
        <v>0.14892032762472077</v>
      </c>
      <c r="AY99" s="203">
        <f>T14A!L99/T14C!Y$158</f>
        <v>0.1449450486219</v>
      </c>
      <c r="AZ99" s="204">
        <f>T14A!M99/T14C!Z$158</f>
        <v>0.3333945740706718</v>
      </c>
      <c r="BB99" s="198" t="s">
        <v>0</v>
      </c>
      <c r="BC99" s="202">
        <f t="shared" ref="BC99:BC100" si="573">C99/$C99</f>
        <v>1</v>
      </c>
      <c r="BD99" s="203">
        <f t="shared" si="561"/>
        <v>0.57602796430871128</v>
      </c>
      <c r="BE99" s="203">
        <f t="shared" si="562"/>
        <v>0.12505749241100175</v>
      </c>
      <c r="BF99" s="203">
        <f t="shared" si="563"/>
        <v>2.9776469506025204E-2</v>
      </c>
      <c r="BG99" s="203">
        <f t="shared" si="564"/>
        <v>1.6870573084352865E-2</v>
      </c>
      <c r="BH99" s="203">
        <f t="shared" si="565"/>
        <v>3.2434918590746022E-2</v>
      </c>
      <c r="BI99" s="203">
        <f t="shared" si="566"/>
        <v>7.7849323889246619E-2</v>
      </c>
      <c r="BJ99" s="203">
        <f t="shared" si="567"/>
        <v>5.585502713641799E-2</v>
      </c>
      <c r="BK99" s="203">
        <f t="shared" si="568"/>
        <v>1.28783000643915E-2</v>
      </c>
      <c r="BL99" s="203">
        <f t="shared" si="569"/>
        <v>2.3171741330144421E-2</v>
      </c>
      <c r="BM99" s="204">
        <f t="shared" si="570"/>
        <v>5.0078189678962375E-2</v>
      </c>
    </row>
    <row r="100" spans="2:65">
      <c r="B100" s="198" t="s">
        <v>238</v>
      </c>
      <c r="C100" s="188">
        <f>T14D!P129</f>
        <v>3089546.9418002185</v>
      </c>
      <c r="D100" s="189">
        <f>T14D!Q129</f>
        <v>1631743.7279397128</v>
      </c>
      <c r="E100" s="189">
        <f>T14D!R129</f>
        <v>405318.18649670685</v>
      </c>
      <c r="F100" s="189">
        <f>T14D!S129</f>
        <v>75306.434439581644</v>
      </c>
      <c r="G100" s="189">
        <f>T14D!T129</f>
        <v>34230.102649279375</v>
      </c>
      <c r="H100" s="189">
        <f>T14D!U129</f>
        <v>144377.16241956825</v>
      </c>
      <c r="I100" s="189">
        <f>T14D!V129</f>
        <v>234907.08268351256</v>
      </c>
      <c r="J100" s="189">
        <f>T14D!W129</f>
        <v>214924.43823144995</v>
      </c>
      <c r="K100" s="189">
        <f>T14D!X129</f>
        <v>68538.070889331444</v>
      </c>
      <c r="L100" s="189">
        <f>T14D!Y129</f>
        <v>111009.21873551211</v>
      </c>
      <c r="M100" s="190">
        <f>T14D!Z129</f>
        <v>169192.51731556421</v>
      </c>
      <c r="O100" s="198" t="s">
        <v>238</v>
      </c>
      <c r="P100" s="199">
        <f t="shared" si="571"/>
        <v>-77078.808515421115</v>
      </c>
      <c r="Q100" s="200">
        <f t="shared" si="541"/>
        <v>-74161.360712364316</v>
      </c>
      <c r="R100" s="200">
        <f t="shared" si="542"/>
        <v>-31860.083060686535</v>
      </c>
      <c r="S100" s="200">
        <f t="shared" si="543"/>
        <v>-18701.1493306419</v>
      </c>
      <c r="T100" s="200">
        <f t="shared" si="544"/>
        <v>26918.706639022857</v>
      </c>
      <c r="U100" s="200">
        <f t="shared" si="545"/>
        <v>-30301.485275706713</v>
      </c>
      <c r="V100" s="200">
        <f t="shared" si="546"/>
        <v>92310.868819654512</v>
      </c>
      <c r="W100" s="200">
        <f t="shared" si="547"/>
        <v>-16136.698310491163</v>
      </c>
      <c r="X100" s="200">
        <f t="shared" si="548"/>
        <v>-3579.2656821788842</v>
      </c>
      <c r="Y100" s="200">
        <f t="shared" si="549"/>
        <v>-94448.877260515554</v>
      </c>
      <c r="Z100" s="201">
        <f t="shared" si="550"/>
        <v>72880.535658487104</v>
      </c>
      <c r="AB100" s="198" t="s">
        <v>238</v>
      </c>
      <c r="AC100" s="202">
        <f t="shared" si="572"/>
        <v>-2.4340990882088964E-2</v>
      </c>
      <c r="AD100" s="203">
        <f t="shared" si="551"/>
        <v>-4.3473321702183911E-2</v>
      </c>
      <c r="AE100" s="203">
        <f t="shared" si="552"/>
        <v>-7.2876639300810203E-2</v>
      </c>
      <c r="AF100" s="203">
        <f t="shared" si="553"/>
        <v>-0.19893234758965692</v>
      </c>
      <c r="AG100" s="203">
        <f t="shared" si="554"/>
        <v>3.6817464956433703</v>
      </c>
      <c r="AH100" s="203">
        <f t="shared" si="555"/>
        <v>-0.17346988699252658</v>
      </c>
      <c r="AI100" s="203">
        <f t="shared" si="556"/>
        <v>0.6473584839201072</v>
      </c>
      <c r="AJ100" s="203">
        <f t="shared" si="557"/>
        <v>-6.9837353663159643E-2</v>
      </c>
      <c r="AK100" s="203">
        <f t="shared" si="558"/>
        <v>-4.9631140753926002E-2</v>
      </c>
      <c r="AL100" s="203">
        <f t="shared" si="559"/>
        <v>-0.4596989804789276</v>
      </c>
      <c r="AM100" s="204">
        <f t="shared" si="560"/>
        <v>0.75671307354033412</v>
      </c>
      <c r="AO100" s="198" t="s">
        <v>238</v>
      </c>
      <c r="AP100" s="202">
        <f>C100/T14D!P$158</f>
        <v>0.1904447272257154</v>
      </c>
      <c r="AQ100" s="203">
        <f>D100/T14D!Q$158</f>
        <v>0.26860994271968036</v>
      </c>
      <c r="AR100" s="203">
        <f>E100/T14D!R$158</f>
        <v>0.18859396388028449</v>
      </c>
      <c r="AS100" s="203">
        <f>F100/T14D!S$158</f>
        <v>8.946896331154057E-2</v>
      </c>
      <c r="AT100" s="203">
        <f>G100/T14D!T$158</f>
        <v>7.3170421136972211E-2</v>
      </c>
      <c r="AU100" s="203">
        <f>H100/T14D!U$158</f>
        <v>6.4968795578479732E-2</v>
      </c>
      <c r="AV100" s="203">
        <f>I100/T14D!V$158</f>
        <v>0.1946489213395057</v>
      </c>
      <c r="AW100" s="203">
        <f>J100/T14D!W$158</f>
        <v>0.24762409433408156</v>
      </c>
      <c r="AX100" s="203">
        <f>K100/T14D!X$158</f>
        <v>0.11865953578242251</v>
      </c>
      <c r="AY100" s="203">
        <f>L100/T14D!Y$158</f>
        <v>0.11511019608624792</v>
      </c>
      <c r="AZ100" s="204">
        <f>M100/T14D!Z$158</f>
        <v>0.19896715018360278</v>
      </c>
      <c r="BB100" s="198" t="s">
        <v>238</v>
      </c>
      <c r="BC100" s="202">
        <f t="shared" si="573"/>
        <v>1</v>
      </c>
      <c r="BD100" s="203">
        <f t="shared" si="561"/>
        <v>0.52814984160393685</v>
      </c>
      <c r="BE100" s="203">
        <f t="shared" si="562"/>
        <v>0.13119016934584457</v>
      </c>
      <c r="BF100" s="203">
        <f t="shared" si="563"/>
        <v>2.437458820279392E-2</v>
      </c>
      <c r="BG100" s="203">
        <f t="shared" si="564"/>
        <v>1.1079327582358779E-2</v>
      </c>
      <c r="BH100" s="203">
        <f t="shared" si="565"/>
        <v>4.6730852496917399E-2</v>
      </c>
      <c r="BI100" s="203">
        <f t="shared" si="566"/>
        <v>7.6032857602945758E-2</v>
      </c>
      <c r="BJ100" s="203">
        <f t="shared" si="567"/>
        <v>6.9565034058429842E-2</v>
      </c>
      <c r="BK100" s="203">
        <f t="shared" si="568"/>
        <v>2.2183858080303404E-2</v>
      </c>
      <c r="BL100" s="203">
        <f t="shared" si="569"/>
        <v>3.5930581676428326E-2</v>
      </c>
      <c r="BM100" s="204">
        <f t="shared" si="570"/>
        <v>5.4762889350041415E-2</v>
      </c>
    </row>
    <row r="101" spans="2:65">
      <c r="B101" s="198" t="s">
        <v>239</v>
      </c>
      <c r="C101" s="169">
        <f>T14E!P129</f>
        <v>28.420080413947371</v>
      </c>
      <c r="D101" s="170">
        <f>T14E!Q129</f>
        <v>26.057868539439681</v>
      </c>
      <c r="E101" s="170">
        <f>T14E!R129</f>
        <v>29.813768775042799</v>
      </c>
      <c r="F101" s="170">
        <f>T14E!S129</f>
        <v>23.26426766746421</v>
      </c>
      <c r="G101" s="170">
        <f>T14E!T129</f>
        <v>18.664178107567817</v>
      </c>
      <c r="H101" s="170">
        <f>T14E!U129</f>
        <v>40.946444248317711</v>
      </c>
      <c r="I101" s="170">
        <f>T14E!V129</f>
        <v>27.756951752748737</v>
      </c>
      <c r="J101" s="170">
        <f>T14E!W129</f>
        <v>35.395987851029304</v>
      </c>
      <c r="K101" s="170">
        <f>T14E!X129</f>
        <v>48.955764920951033</v>
      </c>
      <c r="L101" s="170">
        <f>T14E!Y129</f>
        <v>44.068764881108422</v>
      </c>
      <c r="M101" s="171">
        <f>T14E!Z129</f>
        <v>31.078713687649561</v>
      </c>
      <c r="O101" s="198" t="s">
        <v>239</v>
      </c>
      <c r="P101" s="205">
        <f t="shared" si="571"/>
        <v>-1.1831293974525643</v>
      </c>
      <c r="Q101" s="206">
        <f t="shared" si="541"/>
        <v>-0.50062393552726903</v>
      </c>
      <c r="R101" s="206">
        <f t="shared" si="542"/>
        <v>1.5704539900183541</v>
      </c>
      <c r="S101" s="206">
        <f t="shared" si="543"/>
        <v>-1.4485566675051764</v>
      </c>
      <c r="T101" s="206">
        <f t="shared" si="544"/>
        <v>2.8386456178350929</v>
      </c>
      <c r="U101" s="206">
        <f t="shared" si="545"/>
        <v>1.7192608449323572</v>
      </c>
      <c r="V101" s="206">
        <f t="shared" si="546"/>
        <v>-8.0173116350731526</v>
      </c>
      <c r="W101" s="206">
        <f t="shared" si="547"/>
        <v>-12.255308610497018</v>
      </c>
      <c r="X101" s="206">
        <f t="shared" si="548"/>
        <v>9.4826742961506341</v>
      </c>
      <c r="Y101" s="206">
        <f t="shared" si="549"/>
        <v>-0.4508658872616067</v>
      </c>
      <c r="Z101" s="207">
        <f t="shared" si="550"/>
        <v>1.5532747982942254</v>
      </c>
      <c r="AB101" s="198" t="s">
        <v>239</v>
      </c>
      <c r="AC101" s="202">
        <f t="shared" si="572"/>
        <v>-3.9966253828223434E-2</v>
      </c>
      <c r="AD101" s="203">
        <f t="shared" si="551"/>
        <v>-1.8849862656893594E-2</v>
      </c>
      <c r="AE101" s="203">
        <f t="shared" si="552"/>
        <v>5.5604450184829637E-2</v>
      </c>
      <c r="AF101" s="203">
        <f t="shared" si="553"/>
        <v>-5.8615585489976772E-2</v>
      </c>
      <c r="AG101" s="203">
        <f t="shared" si="554"/>
        <v>0.1793712546277193</v>
      </c>
      <c r="AH101" s="203">
        <f t="shared" si="555"/>
        <v>4.382830210501381E-2</v>
      </c>
      <c r="AI101" s="203">
        <f t="shared" si="556"/>
        <v>-0.22410836383013741</v>
      </c>
      <c r="AJ101" s="203">
        <f t="shared" si="557"/>
        <v>-0.25718730696848846</v>
      </c>
      <c r="AK101" s="203">
        <f t="shared" si="558"/>
        <v>0.2402313613161266</v>
      </c>
      <c r="AL101" s="203">
        <f t="shared" si="559"/>
        <v>-1.0127350103315199E-2</v>
      </c>
      <c r="AM101" s="204">
        <f t="shared" si="560"/>
        <v>5.2608017246247273E-2</v>
      </c>
      <c r="AO101" s="198"/>
      <c r="AP101" s="202"/>
      <c r="AQ101" s="203"/>
      <c r="AR101" s="203"/>
      <c r="AS101" s="203"/>
      <c r="AT101" s="203"/>
      <c r="AU101" s="203"/>
      <c r="AV101" s="203"/>
      <c r="AW101" s="203"/>
      <c r="AX101" s="203"/>
      <c r="AY101" s="203"/>
      <c r="AZ101" s="204"/>
      <c r="BB101" s="198"/>
      <c r="BC101" s="202"/>
      <c r="BD101" s="203"/>
      <c r="BE101" s="203"/>
      <c r="BF101" s="203"/>
      <c r="BG101" s="203"/>
      <c r="BH101" s="203"/>
      <c r="BI101" s="203"/>
      <c r="BJ101" s="203"/>
      <c r="BK101" s="203"/>
      <c r="BL101" s="203"/>
      <c r="BM101" s="204"/>
    </row>
    <row r="102" spans="2:65">
      <c r="B102" s="172"/>
      <c r="C102" s="188"/>
      <c r="D102" s="189"/>
      <c r="E102" s="189"/>
      <c r="F102" s="189"/>
      <c r="G102" s="189"/>
      <c r="H102" s="189"/>
      <c r="I102" s="189"/>
      <c r="J102" s="189"/>
      <c r="K102" s="189"/>
      <c r="L102" s="189"/>
      <c r="M102" s="190"/>
      <c r="O102" s="172"/>
      <c r="P102" s="199"/>
      <c r="Q102" s="200"/>
      <c r="R102" s="200"/>
      <c r="S102" s="200"/>
      <c r="T102" s="200"/>
      <c r="U102" s="200"/>
      <c r="V102" s="200"/>
      <c r="W102" s="200"/>
      <c r="X102" s="200"/>
      <c r="Y102" s="200"/>
      <c r="Z102" s="201"/>
      <c r="AB102" s="172"/>
      <c r="AC102" s="188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90"/>
      <c r="AO102" s="172"/>
      <c r="AP102" s="188"/>
      <c r="AQ102" s="189"/>
      <c r="AR102" s="189"/>
      <c r="AS102" s="189"/>
      <c r="AT102" s="189"/>
      <c r="AU102" s="189"/>
      <c r="AV102" s="189"/>
      <c r="AW102" s="189"/>
      <c r="AX102" s="189"/>
      <c r="AY102" s="189"/>
      <c r="AZ102" s="190"/>
      <c r="BB102" s="172"/>
      <c r="BC102" s="188"/>
      <c r="BD102" s="189"/>
      <c r="BE102" s="189"/>
      <c r="BF102" s="189"/>
      <c r="BG102" s="189"/>
      <c r="BH102" s="189"/>
      <c r="BI102" s="189"/>
      <c r="BJ102" s="189"/>
      <c r="BK102" s="189"/>
      <c r="BL102" s="189"/>
      <c r="BM102" s="190"/>
    </row>
    <row r="103" spans="2:65">
      <c r="B103" s="172" t="s">
        <v>244</v>
      </c>
      <c r="C103" s="188"/>
      <c r="D103" s="189"/>
      <c r="E103" s="189"/>
      <c r="F103" s="189"/>
      <c r="G103" s="189"/>
      <c r="H103" s="189"/>
      <c r="I103" s="189"/>
      <c r="J103" s="189"/>
      <c r="K103" s="189"/>
      <c r="L103" s="189"/>
      <c r="M103" s="190"/>
      <c r="O103" s="172" t="s">
        <v>244</v>
      </c>
      <c r="P103" s="199"/>
      <c r="Q103" s="200"/>
      <c r="R103" s="200"/>
      <c r="S103" s="200"/>
      <c r="T103" s="200"/>
      <c r="U103" s="200"/>
      <c r="V103" s="200"/>
      <c r="W103" s="200"/>
      <c r="X103" s="200"/>
      <c r="Y103" s="200"/>
      <c r="Z103" s="201"/>
      <c r="AB103" s="172" t="s">
        <v>244</v>
      </c>
      <c r="AC103" s="188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90"/>
      <c r="AO103" s="172" t="s">
        <v>244</v>
      </c>
      <c r="AP103" s="188"/>
      <c r="AQ103" s="189"/>
      <c r="AR103" s="189"/>
      <c r="AS103" s="189"/>
      <c r="AT103" s="189"/>
      <c r="AU103" s="189"/>
      <c r="AV103" s="189"/>
      <c r="AW103" s="189"/>
      <c r="AX103" s="189"/>
      <c r="AY103" s="189"/>
      <c r="AZ103" s="190"/>
      <c r="BB103" s="172" t="s">
        <v>244</v>
      </c>
      <c r="BC103" s="188"/>
      <c r="BD103" s="189"/>
      <c r="BE103" s="189"/>
      <c r="BF103" s="189"/>
      <c r="BG103" s="189"/>
      <c r="BH103" s="189"/>
      <c r="BI103" s="189"/>
      <c r="BJ103" s="189"/>
      <c r="BK103" s="189"/>
      <c r="BL103" s="189"/>
      <c r="BM103" s="190"/>
    </row>
    <row r="104" spans="2:65">
      <c r="B104" s="198" t="s">
        <v>1</v>
      </c>
      <c r="C104" s="188">
        <f>T14B!P155</f>
        <v>39</v>
      </c>
      <c r="D104" s="189">
        <f>T14B!Q155</f>
        <v>24</v>
      </c>
      <c r="E104" s="189">
        <f>T14B!R155</f>
        <v>8</v>
      </c>
      <c r="F104" s="189">
        <f>T14B!S155</f>
        <v>1</v>
      </c>
      <c r="G104" s="189">
        <f>T14B!T155</f>
        <v>0</v>
      </c>
      <c r="H104" s="189">
        <f>T14B!U155</f>
        <v>0</v>
      </c>
      <c r="I104" s="189">
        <f>T14B!V155</f>
        <v>4</v>
      </c>
      <c r="J104" s="189">
        <f>T14B!W155</f>
        <v>1</v>
      </c>
      <c r="K104" s="189">
        <f>T14B!X155</f>
        <v>0</v>
      </c>
      <c r="L104" s="189">
        <f>T14B!Y155</f>
        <v>1</v>
      </c>
      <c r="M104" s="190">
        <f>T14B!Z155</f>
        <v>0</v>
      </c>
      <c r="O104" s="198" t="s">
        <v>1</v>
      </c>
      <c r="P104" s="199">
        <f>C104-C161</f>
        <v>2</v>
      </c>
      <c r="Q104" s="200">
        <f t="shared" ref="Q104:Q107" si="574">D104-D161</f>
        <v>-1</v>
      </c>
      <c r="R104" s="200">
        <f t="shared" ref="R104:R107" si="575">E104-E161</f>
        <v>1</v>
      </c>
      <c r="S104" s="200">
        <f t="shared" ref="S104:S107" si="576">F104-F161</f>
        <v>0</v>
      </c>
      <c r="T104" s="200">
        <f t="shared" ref="T104:T106" si="577">G104-G161</f>
        <v>0</v>
      </c>
      <c r="U104" s="200">
        <f t="shared" ref="U104:U106" si="578">H104-H161</f>
        <v>0</v>
      </c>
      <c r="V104" s="200">
        <f t="shared" ref="V104:V107" si="579">I104-I161</f>
        <v>0</v>
      </c>
      <c r="W104" s="200">
        <f t="shared" ref="W104:W106" si="580">J104-J161</f>
        <v>1</v>
      </c>
      <c r="X104" s="200">
        <f t="shared" ref="X104:X106" si="581">K104-K161</f>
        <v>0</v>
      </c>
      <c r="Y104" s="200">
        <f t="shared" ref="Y104:Y106" si="582">L104-L161</f>
        <v>1</v>
      </c>
      <c r="Z104" s="201">
        <f t="shared" ref="Z104:Z106" si="583">M104-M161</f>
        <v>0</v>
      </c>
      <c r="AB104" s="198" t="s">
        <v>1</v>
      </c>
      <c r="AC104" s="202">
        <f>P104/C161</f>
        <v>5.4054054054054057E-2</v>
      </c>
      <c r="AD104" s="203">
        <f t="shared" ref="AD104:AD107" si="584">Q104/D161</f>
        <v>-0.04</v>
      </c>
      <c r="AE104" s="203">
        <f t="shared" ref="AE104:AE107" si="585">R104/E161</f>
        <v>0.14285714285714285</v>
      </c>
      <c r="AF104" s="203">
        <f t="shared" ref="AF104:AF107" si="586">S104/F161</f>
        <v>0</v>
      </c>
      <c r="AG104" s="231" t="s">
        <v>120</v>
      </c>
      <c r="AH104" s="231" t="s">
        <v>120</v>
      </c>
      <c r="AI104" s="203">
        <f t="shared" ref="AI104:AI107" si="587">V104/I161</f>
        <v>0</v>
      </c>
      <c r="AJ104" s="231" t="s">
        <v>120</v>
      </c>
      <c r="AK104" s="231" t="s">
        <v>120</v>
      </c>
      <c r="AL104" s="231" t="s">
        <v>120</v>
      </c>
      <c r="AM104" s="232" t="s">
        <v>120</v>
      </c>
      <c r="AO104" s="198" t="s">
        <v>1</v>
      </c>
      <c r="AP104" s="202">
        <f>C104/T14B!P$158</f>
        <v>1.804219096965211E-3</v>
      </c>
      <c r="AQ104" s="203">
        <f>D104/T14B!Q$158</f>
        <v>2.8162403191739028E-3</v>
      </c>
      <c r="AR104" s="203">
        <f>E104/T14B!R$158</f>
        <v>2.7397260273972603E-3</v>
      </c>
      <c r="AS104" s="203">
        <f>F104/T14B!S$158</f>
        <v>4.7709923664122136E-4</v>
      </c>
      <c r="AT104" s="203">
        <f>G104/T14B!T$158</f>
        <v>0</v>
      </c>
      <c r="AU104" s="203">
        <f>H104/T14B!U$158</f>
        <v>0</v>
      </c>
      <c r="AV104" s="203">
        <f>I104/T14B!V$158</f>
        <v>3.8314176245210726E-3</v>
      </c>
      <c r="AW104" s="203">
        <f>J104/T14B!W$158</f>
        <v>1.2437810945273632E-3</v>
      </c>
      <c r="AX104" s="203">
        <f>K104/T14B!X$158</f>
        <v>0</v>
      </c>
      <c r="AY104" s="203">
        <f>L104/T14B!Y$158</f>
        <v>7.4794315632011965E-4</v>
      </c>
      <c r="AZ104" s="204">
        <f>M104/T14B!Z$158</f>
        <v>0</v>
      </c>
      <c r="BB104" s="198" t="s">
        <v>1</v>
      </c>
      <c r="BC104" s="202">
        <f>C104/$C104</f>
        <v>1</v>
      </c>
      <c r="BD104" s="203">
        <f t="shared" ref="BD104:BD106" si="588">D104/$C104</f>
        <v>0.61538461538461542</v>
      </c>
      <c r="BE104" s="203">
        <f t="shared" ref="BE104:BE106" si="589">E104/$C104</f>
        <v>0.20512820512820512</v>
      </c>
      <c r="BF104" s="203">
        <f t="shared" ref="BF104:BF106" si="590">F104/$C104</f>
        <v>2.564102564102564E-2</v>
      </c>
      <c r="BG104" s="203">
        <f t="shared" ref="BG104:BG106" si="591">G104/$C104</f>
        <v>0</v>
      </c>
      <c r="BH104" s="203">
        <f t="shared" ref="BH104:BH106" si="592">H104/$C104</f>
        <v>0</v>
      </c>
      <c r="BI104" s="203">
        <f t="shared" ref="BI104:BI106" si="593">I104/$C104</f>
        <v>0.10256410256410256</v>
      </c>
      <c r="BJ104" s="203">
        <f t="shared" ref="BJ104:BJ106" si="594">J104/$C104</f>
        <v>2.564102564102564E-2</v>
      </c>
      <c r="BK104" s="203">
        <f t="shared" ref="BK104:BK106" si="595">K104/$C104</f>
        <v>0</v>
      </c>
      <c r="BL104" s="203">
        <f t="shared" ref="BL104:BL106" si="596">L104/$C104</f>
        <v>2.564102564102564E-2</v>
      </c>
      <c r="BM104" s="204">
        <f t="shared" ref="BM104:BM106" si="597">M104/$C104</f>
        <v>0</v>
      </c>
    </row>
    <row r="105" spans="2:65">
      <c r="B105" s="198" t="s">
        <v>0</v>
      </c>
      <c r="C105" s="188">
        <f>T14C!P155</f>
        <v>75536</v>
      </c>
      <c r="D105" s="189">
        <f>T14C!Q155</f>
        <v>46976</v>
      </c>
      <c r="E105" s="189">
        <f>T14C!R155</f>
        <v>17229</v>
      </c>
      <c r="F105" s="189">
        <f>T14C!S155</f>
        <v>1486</v>
      </c>
      <c r="G105" s="189">
        <f>T14C!T155</f>
        <v>0</v>
      </c>
      <c r="H105" s="189">
        <f>T14C!U155</f>
        <v>0</v>
      </c>
      <c r="I105" s="189">
        <f>T14C!V155</f>
        <v>7375</v>
      </c>
      <c r="J105" s="189">
        <f>T14C!W155</f>
        <v>1380</v>
      </c>
      <c r="K105" s="189">
        <f>T14C!X155</f>
        <v>0</v>
      </c>
      <c r="L105" s="189">
        <f>T14C!Y155</f>
        <v>1090</v>
      </c>
      <c r="M105" s="190">
        <f>T14C!Z155</f>
        <v>0</v>
      </c>
      <c r="O105" s="198" t="s">
        <v>0</v>
      </c>
      <c r="P105" s="199">
        <f t="shared" ref="P105:P107" si="598">C105-C162</f>
        <v>15617</v>
      </c>
      <c r="Q105" s="200">
        <f t="shared" si="574"/>
        <v>4978</v>
      </c>
      <c r="R105" s="200">
        <f t="shared" si="575"/>
        <v>6681</v>
      </c>
      <c r="S105" s="200">
        <f t="shared" si="576"/>
        <v>441</v>
      </c>
      <c r="T105" s="200">
        <f t="shared" si="577"/>
        <v>0</v>
      </c>
      <c r="U105" s="200">
        <f t="shared" si="578"/>
        <v>0</v>
      </c>
      <c r="V105" s="200">
        <f t="shared" si="579"/>
        <v>1047</v>
      </c>
      <c r="W105" s="200">
        <f t="shared" si="580"/>
        <v>1380</v>
      </c>
      <c r="X105" s="200">
        <f t="shared" si="581"/>
        <v>0</v>
      </c>
      <c r="Y105" s="200">
        <f t="shared" si="582"/>
        <v>1090</v>
      </c>
      <c r="Z105" s="201">
        <f t="shared" si="583"/>
        <v>0</v>
      </c>
      <c r="AB105" s="198" t="s">
        <v>0</v>
      </c>
      <c r="AC105" s="202">
        <f t="shared" ref="AC105:AC107" si="599">P105/C162</f>
        <v>0.26063519084096864</v>
      </c>
      <c r="AD105" s="203">
        <f t="shared" si="584"/>
        <v>0.1185294537835135</v>
      </c>
      <c r="AE105" s="203">
        <f t="shared" si="585"/>
        <v>0.63339021615472124</v>
      </c>
      <c r="AF105" s="203">
        <f t="shared" si="586"/>
        <v>0.42200956937799045</v>
      </c>
      <c r="AG105" s="231" t="s">
        <v>120</v>
      </c>
      <c r="AH105" s="231" t="s">
        <v>120</v>
      </c>
      <c r="AI105" s="203">
        <f t="shared" si="587"/>
        <v>0.1654551201011378</v>
      </c>
      <c r="AJ105" s="231" t="s">
        <v>120</v>
      </c>
      <c r="AK105" s="231" t="s">
        <v>120</v>
      </c>
      <c r="AL105" s="231" t="s">
        <v>120</v>
      </c>
      <c r="AM105" s="232" t="s">
        <v>120</v>
      </c>
      <c r="AO105" s="198" t="s">
        <v>0</v>
      </c>
      <c r="AP105" s="202">
        <f>T14A!C105/T14C!P$158</f>
        <v>0.17411629113121652</v>
      </c>
      <c r="AQ105" s="203">
        <f>T14A!D105/T14C!Q$158</f>
        <v>0.20772053946495689</v>
      </c>
      <c r="AR105" s="203">
        <f>T14A!E105/T14C!R$158</f>
        <v>0.29259718424672654</v>
      </c>
      <c r="AS105" s="203">
        <f>T14A!F105/T14C!S$158</f>
        <v>6.5370402956185111E-2</v>
      </c>
      <c r="AT105" s="203">
        <f>T14A!G105/T14C!T$158</f>
        <v>0</v>
      </c>
      <c r="AU105" s="203">
        <f>T14A!H105/T14C!U$158</f>
        <v>0</v>
      </c>
      <c r="AV105" s="203">
        <f>T14A!I105/T14C!V$158</f>
        <v>0.25438051876379691</v>
      </c>
      <c r="AW105" s="203">
        <f>T14A!J105/T14C!W$158</f>
        <v>8.5762227332048968E-2</v>
      </c>
      <c r="AX105" s="203">
        <f>T14A!K105/T14C!X$158</f>
        <v>0</v>
      </c>
      <c r="AY105" s="203">
        <f>T14A!L105/T14C!Y$158</f>
        <v>6.2719373957074637E-2</v>
      </c>
      <c r="AZ105" s="204">
        <f>T14A!M105/T14C!Z$158</f>
        <v>0</v>
      </c>
      <c r="BB105" s="198" t="s">
        <v>0</v>
      </c>
      <c r="BC105" s="202">
        <f t="shared" ref="BC105:BC106" si="600">C105/$C105</f>
        <v>1</v>
      </c>
      <c r="BD105" s="203">
        <f t="shared" si="588"/>
        <v>0.62190213937725058</v>
      </c>
      <c r="BE105" s="203">
        <f t="shared" si="589"/>
        <v>0.2280899173903834</v>
      </c>
      <c r="BF105" s="203">
        <f t="shared" si="590"/>
        <v>1.9672738826519806E-2</v>
      </c>
      <c r="BG105" s="203">
        <f t="shared" si="591"/>
        <v>0</v>
      </c>
      <c r="BH105" s="203">
        <f t="shared" si="592"/>
        <v>0</v>
      </c>
      <c r="BI105" s="203">
        <f t="shared" si="593"/>
        <v>9.7635564499046812E-2</v>
      </c>
      <c r="BJ105" s="203">
        <f t="shared" si="594"/>
        <v>1.8269434441855539E-2</v>
      </c>
      <c r="BK105" s="203">
        <f t="shared" si="595"/>
        <v>0</v>
      </c>
      <c r="BL105" s="203">
        <f t="shared" si="596"/>
        <v>1.4430205464943868E-2</v>
      </c>
      <c r="BM105" s="204">
        <f t="shared" si="597"/>
        <v>0</v>
      </c>
    </row>
    <row r="106" spans="2:65">
      <c r="B106" s="198" t="s">
        <v>238</v>
      </c>
      <c r="C106" s="188">
        <f>T14D!P155</f>
        <v>1440547.4357754707</v>
      </c>
      <c r="D106" s="189">
        <f>T14D!Q155</f>
        <v>727934.33355762134</v>
      </c>
      <c r="E106" s="189">
        <f>T14D!R155</f>
        <v>264872.65140396648</v>
      </c>
      <c r="F106" s="189">
        <f>T14D!S155</f>
        <v>36001.61999677174</v>
      </c>
      <c r="G106" s="189">
        <f>T14D!T155</f>
        <v>0</v>
      </c>
      <c r="H106" s="189">
        <f>T14D!U155</f>
        <v>0</v>
      </c>
      <c r="I106" s="189">
        <f>T14D!V155</f>
        <v>262095.41151327553</v>
      </c>
      <c r="J106" s="189">
        <f>T14D!W155</f>
        <v>84721.839383481536</v>
      </c>
      <c r="K106" s="189">
        <f>T14D!X155</f>
        <v>0</v>
      </c>
      <c r="L106" s="189">
        <f>T14D!Y155</f>
        <v>64921.579920353775</v>
      </c>
      <c r="M106" s="190">
        <f>T14D!Z155</f>
        <v>0</v>
      </c>
      <c r="O106" s="198" t="s">
        <v>238</v>
      </c>
      <c r="P106" s="199">
        <f t="shared" si="598"/>
        <v>193763.94178818073</v>
      </c>
      <c r="Q106" s="200">
        <f t="shared" si="574"/>
        <v>53515.515009900788</v>
      </c>
      <c r="R106" s="200">
        <f t="shared" si="575"/>
        <v>54968.512545702484</v>
      </c>
      <c r="S106" s="200">
        <f t="shared" si="576"/>
        <v>15552.085120193005</v>
      </c>
      <c r="T106" s="200">
        <f t="shared" si="577"/>
        <v>0</v>
      </c>
      <c r="U106" s="200">
        <f t="shared" si="578"/>
        <v>0</v>
      </c>
      <c r="V106" s="200">
        <f t="shared" si="579"/>
        <v>-79915.59019145096</v>
      </c>
      <c r="W106" s="200">
        <f t="shared" si="580"/>
        <v>84721.839383481536</v>
      </c>
      <c r="X106" s="200">
        <f t="shared" si="581"/>
        <v>0</v>
      </c>
      <c r="Y106" s="200">
        <f t="shared" si="582"/>
        <v>64921.579920353775</v>
      </c>
      <c r="Z106" s="201">
        <f t="shared" si="583"/>
        <v>0</v>
      </c>
      <c r="AB106" s="198" t="s">
        <v>238</v>
      </c>
      <c r="AC106" s="202">
        <f t="shared" si="599"/>
        <v>0.15541105791231785</v>
      </c>
      <c r="AD106" s="203">
        <f t="shared" si="584"/>
        <v>7.9350566054992328E-2</v>
      </c>
      <c r="AE106" s="203">
        <f t="shared" si="585"/>
        <v>0.26187436248133966</v>
      </c>
      <c r="AF106" s="203">
        <f t="shared" si="586"/>
        <v>0.7605104572820931</v>
      </c>
      <c r="AG106" s="231" t="s">
        <v>120</v>
      </c>
      <c r="AH106" s="231" t="s">
        <v>120</v>
      </c>
      <c r="AI106" s="203">
        <f t="shared" si="587"/>
        <v>-0.23366379968222686</v>
      </c>
      <c r="AJ106" s="231" t="s">
        <v>120</v>
      </c>
      <c r="AK106" s="231" t="s">
        <v>120</v>
      </c>
      <c r="AL106" s="231" t="s">
        <v>120</v>
      </c>
      <c r="AM106" s="232" t="s">
        <v>120</v>
      </c>
      <c r="AO106" s="198" t="s">
        <v>238</v>
      </c>
      <c r="AP106" s="202">
        <f>C106/T14D!P$158</f>
        <v>8.8797700319810657E-2</v>
      </c>
      <c r="AQ106" s="203">
        <f>D106/T14D!Q$158</f>
        <v>0.11982911059660316</v>
      </c>
      <c r="AR106" s="203">
        <f>E106/T14D!R$158</f>
        <v>0.12324486025045585</v>
      </c>
      <c r="AS106" s="203">
        <f>F106/T14D!S$158</f>
        <v>4.2772276268522938E-2</v>
      </c>
      <c r="AT106" s="203">
        <f>G106/T14D!T$158</f>
        <v>0</v>
      </c>
      <c r="AU106" s="203">
        <f>H106/T14D!U$158</f>
        <v>0</v>
      </c>
      <c r="AV106" s="203">
        <f>I106/T14D!V$158</f>
        <v>0.21717773919923467</v>
      </c>
      <c r="AW106" s="203">
        <f>J106/T14D!W$158</f>
        <v>9.7611834746590728E-2</v>
      </c>
      <c r="AX106" s="203">
        <f>K106/T14D!X$158</f>
        <v>0</v>
      </c>
      <c r="AY106" s="203">
        <f>L106/T14D!Y$158</f>
        <v>6.7319956666538228E-2</v>
      </c>
      <c r="AZ106" s="204">
        <f>M106/T14D!Z$158</f>
        <v>0</v>
      </c>
      <c r="BB106" s="198" t="s">
        <v>238</v>
      </c>
      <c r="BC106" s="202">
        <f t="shared" si="600"/>
        <v>1</v>
      </c>
      <c r="BD106" s="203">
        <f t="shared" si="588"/>
        <v>0.50531785033914012</v>
      </c>
      <c r="BE106" s="203">
        <f t="shared" si="589"/>
        <v>0.18386944075977693</v>
      </c>
      <c r="BF106" s="203">
        <f t="shared" si="590"/>
        <v>2.4991624088651736E-2</v>
      </c>
      <c r="BG106" s="203">
        <f t="shared" si="591"/>
        <v>0</v>
      </c>
      <c r="BH106" s="203">
        <f t="shared" si="592"/>
        <v>0</v>
      </c>
      <c r="BI106" s="203">
        <f t="shared" si="593"/>
        <v>0.18194153486669823</v>
      </c>
      <c r="BJ106" s="203">
        <f t="shared" si="594"/>
        <v>5.8812252397557711E-2</v>
      </c>
      <c r="BK106" s="203">
        <f t="shared" si="595"/>
        <v>0</v>
      </c>
      <c r="BL106" s="203">
        <f t="shared" si="596"/>
        <v>4.5067297548175088E-2</v>
      </c>
      <c r="BM106" s="204">
        <f t="shared" si="597"/>
        <v>0</v>
      </c>
    </row>
    <row r="107" spans="2:65">
      <c r="B107" s="198" t="s">
        <v>239</v>
      </c>
      <c r="C107" s="169">
        <f>T14E!P155</f>
        <v>19.07100502774135</v>
      </c>
      <c r="D107" s="170">
        <f>T14E!Q155</f>
        <v>15.495877332204133</v>
      </c>
      <c r="E107" s="170">
        <f>T14E!R155</f>
        <v>15.373652063611729</v>
      </c>
      <c r="F107" s="170">
        <f>T14E!S155</f>
        <v>24.22720053618556</v>
      </c>
      <c r="G107" s="170" t="str">
        <f>T14E!T155</f>
        <v>-</v>
      </c>
      <c r="H107" s="170" t="str">
        <f>T14E!U155</f>
        <v>-</v>
      </c>
      <c r="I107" s="170">
        <f>T14E!V155</f>
        <v>35.538360883156003</v>
      </c>
      <c r="J107" s="170">
        <f>T14E!W155</f>
        <v>61.392637234406912</v>
      </c>
      <c r="K107" s="170" t="str">
        <f>T14E!X155</f>
        <v>-</v>
      </c>
      <c r="L107" s="170">
        <f>T14E!Y155</f>
        <v>59.561082495737409</v>
      </c>
      <c r="M107" s="171" t="str">
        <f>T14E!Z155</f>
        <v>-</v>
      </c>
      <c r="O107" s="198" t="s">
        <v>239</v>
      </c>
      <c r="P107" s="205">
        <f t="shared" si="598"/>
        <v>-1.7368104229051902</v>
      </c>
      <c r="Q107" s="206">
        <f t="shared" si="574"/>
        <v>-0.56247826919880417</v>
      </c>
      <c r="R107" s="206">
        <f t="shared" si="575"/>
        <v>-4.5262473351618766</v>
      </c>
      <c r="S107" s="233">
        <f t="shared" si="576"/>
        <v>4.6582676399379679</v>
      </c>
      <c r="T107" s="233" t="s">
        <v>120</v>
      </c>
      <c r="U107" s="233" t="s">
        <v>120</v>
      </c>
      <c r="V107" s="206">
        <f t="shared" si="579"/>
        <v>-18.508889702293821</v>
      </c>
      <c r="W107" s="206" t="s">
        <v>120</v>
      </c>
      <c r="X107" s="233" t="s">
        <v>120</v>
      </c>
      <c r="Y107" s="233" t="s">
        <v>120</v>
      </c>
      <c r="Z107" s="234" t="s">
        <v>120</v>
      </c>
      <c r="AB107" s="198" t="s">
        <v>239</v>
      </c>
      <c r="AC107" s="202">
        <f t="shared" si="599"/>
        <v>-8.3469138171889348E-2</v>
      </c>
      <c r="AD107" s="203">
        <f t="shared" si="584"/>
        <v>-3.5027139961308573E-2</v>
      </c>
      <c r="AE107" s="203">
        <f t="shared" si="585"/>
        <v>-0.2274507646727511</v>
      </c>
      <c r="AF107" s="203">
        <f t="shared" si="586"/>
        <v>0.23804402951533479</v>
      </c>
      <c r="AG107" s="231" t="s">
        <v>120</v>
      </c>
      <c r="AH107" s="231" t="s">
        <v>120</v>
      </c>
      <c r="AI107" s="203">
        <f t="shared" si="587"/>
        <v>-0.34245756262903482</v>
      </c>
      <c r="AJ107" s="231" t="s">
        <v>120</v>
      </c>
      <c r="AK107" s="231" t="s">
        <v>120</v>
      </c>
      <c r="AL107" s="231" t="s">
        <v>120</v>
      </c>
      <c r="AM107" s="232" t="s">
        <v>120</v>
      </c>
      <c r="AO107" s="198"/>
      <c r="AP107" s="202"/>
      <c r="AQ107" s="203"/>
      <c r="AR107" s="203"/>
      <c r="AS107" s="203"/>
      <c r="AT107" s="231"/>
      <c r="AU107" s="231"/>
      <c r="AV107" s="203"/>
      <c r="AW107" s="231"/>
      <c r="AX107" s="231"/>
      <c r="AY107" s="231"/>
      <c r="AZ107" s="232"/>
      <c r="BB107" s="198"/>
      <c r="BC107" s="202"/>
      <c r="BD107" s="203"/>
      <c r="BE107" s="203"/>
      <c r="BF107" s="231"/>
      <c r="BG107" s="231"/>
      <c r="BH107" s="231"/>
      <c r="BI107" s="203"/>
      <c r="BJ107" s="203"/>
      <c r="BK107" s="231"/>
      <c r="BL107" s="231"/>
      <c r="BM107" s="232"/>
    </row>
    <row r="108" spans="2:65">
      <c r="B108" s="172"/>
      <c r="C108" s="188"/>
      <c r="D108" s="189"/>
      <c r="E108" s="189"/>
      <c r="F108" s="189"/>
      <c r="G108" s="189"/>
      <c r="H108" s="189"/>
      <c r="I108" s="189"/>
      <c r="J108" s="189"/>
      <c r="K108" s="189"/>
      <c r="L108" s="189"/>
      <c r="M108" s="190"/>
      <c r="O108" s="172"/>
      <c r="P108" s="199"/>
      <c r="Q108" s="200"/>
      <c r="R108" s="200"/>
      <c r="S108" s="200"/>
      <c r="T108" s="200"/>
      <c r="U108" s="200"/>
      <c r="V108" s="200"/>
      <c r="W108" s="200"/>
      <c r="X108" s="200"/>
      <c r="Y108" s="200"/>
      <c r="Z108" s="201"/>
      <c r="AB108" s="172"/>
      <c r="AC108" s="188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90"/>
      <c r="AO108" s="172"/>
      <c r="AP108" s="188"/>
      <c r="AQ108" s="189"/>
      <c r="AR108" s="189"/>
      <c r="AS108" s="189"/>
      <c r="AT108" s="189"/>
      <c r="AU108" s="189"/>
      <c r="AV108" s="189"/>
      <c r="AW108" s="189"/>
      <c r="AX108" s="189"/>
      <c r="AY108" s="189"/>
      <c r="AZ108" s="190"/>
      <c r="BB108" s="172"/>
      <c r="BC108" s="188"/>
      <c r="BD108" s="189"/>
      <c r="BE108" s="189"/>
      <c r="BF108" s="189"/>
      <c r="BG108" s="189"/>
      <c r="BH108" s="189"/>
      <c r="BI108" s="189"/>
      <c r="BJ108" s="189"/>
      <c r="BK108" s="189"/>
      <c r="BL108" s="189"/>
      <c r="BM108" s="190"/>
    </row>
    <row r="109" spans="2:65">
      <c r="B109" s="208" t="s">
        <v>313</v>
      </c>
      <c r="C109" s="209"/>
      <c r="D109" s="210"/>
      <c r="E109" s="210"/>
      <c r="F109" s="210"/>
      <c r="G109" s="210"/>
      <c r="H109" s="210"/>
      <c r="I109" s="210"/>
      <c r="J109" s="210"/>
      <c r="K109" s="210"/>
      <c r="L109" s="210"/>
      <c r="M109" s="211"/>
      <c r="O109" s="208" t="s">
        <v>313</v>
      </c>
      <c r="P109" s="212"/>
      <c r="Q109" s="213"/>
      <c r="R109" s="213"/>
      <c r="S109" s="213"/>
      <c r="T109" s="213"/>
      <c r="U109" s="213"/>
      <c r="V109" s="213"/>
      <c r="W109" s="213"/>
      <c r="X109" s="213"/>
      <c r="Y109" s="213"/>
      <c r="Z109" s="214"/>
      <c r="AB109" s="208" t="s">
        <v>313</v>
      </c>
      <c r="AC109" s="209"/>
      <c r="AD109" s="210"/>
      <c r="AE109" s="210"/>
      <c r="AF109" s="210"/>
      <c r="AG109" s="210"/>
      <c r="AH109" s="210"/>
      <c r="AI109" s="210"/>
      <c r="AJ109" s="210"/>
      <c r="AK109" s="210"/>
      <c r="AL109" s="210"/>
      <c r="AM109" s="211"/>
      <c r="AO109" s="208" t="s">
        <v>313</v>
      </c>
      <c r="AP109" s="209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1"/>
      <c r="BB109" s="208" t="s">
        <v>313</v>
      </c>
      <c r="BC109" s="209"/>
      <c r="BD109" s="210"/>
      <c r="BE109" s="210"/>
      <c r="BF109" s="210"/>
      <c r="BG109" s="210"/>
      <c r="BH109" s="210"/>
      <c r="BI109" s="210"/>
      <c r="BJ109" s="210"/>
      <c r="BK109" s="210"/>
      <c r="BL109" s="210"/>
      <c r="BM109" s="211"/>
    </row>
    <row r="110" spans="2:65">
      <c r="B110" s="215" t="s">
        <v>1</v>
      </c>
      <c r="C110" s="216">
        <f>C98+C104</f>
        <v>318</v>
      </c>
      <c r="D110" s="217">
        <f t="shared" ref="D110:M110" si="601">D98+D104</f>
        <v>175</v>
      </c>
      <c r="E110" s="217">
        <f t="shared" si="601"/>
        <v>42</v>
      </c>
      <c r="F110" s="217">
        <f t="shared" si="601"/>
        <v>11</v>
      </c>
      <c r="G110" s="217">
        <f t="shared" si="601"/>
        <v>6</v>
      </c>
      <c r="H110" s="217">
        <f t="shared" si="601"/>
        <v>11</v>
      </c>
      <c r="I110" s="217">
        <f t="shared" si="601"/>
        <v>26</v>
      </c>
      <c r="J110" s="217">
        <f t="shared" si="601"/>
        <v>19</v>
      </c>
      <c r="K110" s="217">
        <f t="shared" si="601"/>
        <v>5</v>
      </c>
      <c r="L110" s="217">
        <f t="shared" si="601"/>
        <v>8</v>
      </c>
      <c r="M110" s="218">
        <f t="shared" si="601"/>
        <v>15</v>
      </c>
      <c r="O110" s="215" t="s">
        <v>1</v>
      </c>
      <c r="P110" s="219">
        <f>C110-C167</f>
        <v>22</v>
      </c>
      <c r="Q110" s="220">
        <f t="shared" ref="Q110:Q113" si="602">D110-D167</f>
        <v>-4</v>
      </c>
      <c r="R110" s="220">
        <f t="shared" ref="R110:R113" si="603">E110-E167</f>
        <v>2</v>
      </c>
      <c r="S110" s="220">
        <f t="shared" ref="S110:S113" si="604">F110-F167</f>
        <v>2</v>
      </c>
      <c r="T110" s="220">
        <f t="shared" ref="T110:T113" si="605">G110-G167</f>
        <v>4</v>
      </c>
      <c r="U110" s="220">
        <f t="shared" ref="U110:U113" si="606">H110-H167</f>
        <v>-1</v>
      </c>
      <c r="V110" s="220">
        <f t="shared" ref="V110:V113" si="607">I110-I167</f>
        <v>11</v>
      </c>
      <c r="W110" s="220">
        <f t="shared" ref="W110:W113" si="608">J110-J167</f>
        <v>6</v>
      </c>
      <c r="X110" s="220">
        <f t="shared" ref="X110:X113" si="609">K110-K167</f>
        <v>-2</v>
      </c>
      <c r="Y110" s="220">
        <f t="shared" ref="Y110:Y113" si="610">L110-L167</f>
        <v>-3</v>
      </c>
      <c r="Z110" s="221">
        <f t="shared" ref="Z110:Z113" si="611">M110-M167</f>
        <v>7</v>
      </c>
      <c r="AB110" s="215" t="s">
        <v>1</v>
      </c>
      <c r="AC110" s="222">
        <f>P110/C167</f>
        <v>7.4324324324324328E-2</v>
      </c>
      <c r="AD110" s="223">
        <f t="shared" ref="AD110:AD113" si="612">Q110/D167</f>
        <v>-2.23463687150838E-2</v>
      </c>
      <c r="AE110" s="223">
        <f t="shared" ref="AE110:AE113" si="613">R110/E167</f>
        <v>0.05</v>
      </c>
      <c r="AF110" s="223">
        <f t="shared" ref="AF110:AF113" si="614">S110/F167</f>
        <v>0.22222222222222221</v>
      </c>
      <c r="AG110" s="223">
        <f t="shared" ref="AG110:AG113" si="615">T110/G167</f>
        <v>2</v>
      </c>
      <c r="AH110" s="223">
        <f t="shared" ref="AH110:AH113" si="616">U110/H167</f>
        <v>-8.3333333333333329E-2</v>
      </c>
      <c r="AI110" s="223">
        <f t="shared" ref="AI110:AI113" si="617">V110/I167</f>
        <v>0.73333333333333328</v>
      </c>
      <c r="AJ110" s="223">
        <f t="shared" ref="AJ110:AJ113" si="618">W110/J167</f>
        <v>0.46153846153846156</v>
      </c>
      <c r="AK110" s="223">
        <f t="shared" ref="AK110:AK113" si="619">X110/K167</f>
        <v>-0.2857142857142857</v>
      </c>
      <c r="AL110" s="223">
        <f t="shared" ref="AL110:AL113" si="620">Y110/L167</f>
        <v>-0.27272727272727271</v>
      </c>
      <c r="AM110" s="224">
        <f t="shared" ref="AM110:AM113" si="621">Z110/M167</f>
        <v>0.875</v>
      </c>
      <c r="AO110" s="215" t="s">
        <v>1</v>
      </c>
      <c r="AP110" s="222">
        <f>C110/T14B!P$158</f>
        <v>1.4711324944485566E-2</v>
      </c>
      <c r="AQ110" s="223">
        <f>D110/T14B!Q$158</f>
        <v>2.0535085660643042E-2</v>
      </c>
      <c r="AR110" s="223">
        <f>E110/T14B!R$158</f>
        <v>1.4383561643835616E-2</v>
      </c>
      <c r="AS110" s="223">
        <f>F110/T14B!S$158</f>
        <v>5.2480916030534352E-3</v>
      </c>
      <c r="AT110" s="223">
        <f>G110/T14B!T$158</f>
        <v>6.6815144766146995E-3</v>
      </c>
      <c r="AU110" s="223">
        <f>H110/T14B!U$158</f>
        <v>5.2380952380952379E-3</v>
      </c>
      <c r="AV110" s="223">
        <f>I110/T14B!V$158</f>
        <v>2.4904214559386972E-2</v>
      </c>
      <c r="AW110" s="223">
        <f>J110/T14B!W$158</f>
        <v>2.36318407960199E-2</v>
      </c>
      <c r="AX110" s="223">
        <f>K110/T14B!X$158</f>
        <v>6.1199510403916772E-3</v>
      </c>
      <c r="AY110" s="223">
        <f>L110/T14B!Y$158</f>
        <v>5.9835452505609572E-3</v>
      </c>
      <c r="AZ110" s="224">
        <f>M110/T14B!Z$158</f>
        <v>1.3914656771799629E-2</v>
      </c>
      <c r="BB110" s="215" t="s">
        <v>1</v>
      </c>
      <c r="BC110" s="222">
        <f>C110/$C110</f>
        <v>1</v>
      </c>
      <c r="BD110" s="223">
        <f t="shared" ref="BD110:BD112" si="622">D110/$C110</f>
        <v>0.55031446540880502</v>
      </c>
      <c r="BE110" s="223">
        <f t="shared" ref="BE110:BE112" si="623">E110/$C110</f>
        <v>0.13207547169811321</v>
      </c>
      <c r="BF110" s="223">
        <f t="shared" ref="BF110:BF112" si="624">F110/$C110</f>
        <v>3.4591194968553458E-2</v>
      </c>
      <c r="BG110" s="223">
        <f t="shared" ref="BG110:BG112" si="625">G110/$C110</f>
        <v>1.8867924528301886E-2</v>
      </c>
      <c r="BH110" s="223">
        <f t="shared" ref="BH110:BH112" si="626">H110/$C110</f>
        <v>3.4591194968553458E-2</v>
      </c>
      <c r="BI110" s="223">
        <f t="shared" ref="BI110:BI112" si="627">I110/$C110</f>
        <v>8.1761006289308172E-2</v>
      </c>
      <c r="BJ110" s="223">
        <f t="shared" ref="BJ110:BJ112" si="628">J110/$C110</f>
        <v>5.9748427672955975E-2</v>
      </c>
      <c r="BK110" s="223">
        <f t="shared" ref="BK110:BK112" si="629">K110/$C110</f>
        <v>1.5723270440251572E-2</v>
      </c>
      <c r="BL110" s="223">
        <f t="shared" ref="BL110:BL112" si="630">L110/$C110</f>
        <v>2.5157232704402517E-2</v>
      </c>
      <c r="BM110" s="224">
        <f t="shared" ref="BM110:BM112" si="631">M110/$C110</f>
        <v>4.716981132075472E-2</v>
      </c>
    </row>
    <row r="111" spans="2:65">
      <c r="B111" s="215" t="s">
        <v>0</v>
      </c>
      <c r="C111" s="216">
        <f t="shared" ref="C111:M111" si="632">C99+C105</f>
        <v>184246</v>
      </c>
      <c r="D111" s="217">
        <f t="shared" si="632"/>
        <v>109596</v>
      </c>
      <c r="E111" s="217">
        <f t="shared" si="632"/>
        <v>30824</v>
      </c>
      <c r="F111" s="217">
        <f t="shared" si="632"/>
        <v>4723</v>
      </c>
      <c r="G111" s="217">
        <f t="shared" si="632"/>
        <v>1834</v>
      </c>
      <c r="H111" s="217">
        <f t="shared" si="632"/>
        <v>3526</v>
      </c>
      <c r="I111" s="217">
        <f t="shared" si="632"/>
        <v>15838</v>
      </c>
      <c r="J111" s="217">
        <f t="shared" si="632"/>
        <v>7452</v>
      </c>
      <c r="K111" s="217">
        <f t="shared" si="632"/>
        <v>1400</v>
      </c>
      <c r="L111" s="217">
        <f t="shared" si="632"/>
        <v>3609</v>
      </c>
      <c r="M111" s="218">
        <f t="shared" si="632"/>
        <v>5444</v>
      </c>
      <c r="O111" s="215" t="s">
        <v>0</v>
      </c>
      <c r="P111" s="219">
        <f t="shared" ref="P111:P113" si="633">C111-C168</f>
        <v>17358</v>
      </c>
      <c r="Q111" s="220">
        <f t="shared" si="602"/>
        <v>3366</v>
      </c>
      <c r="R111" s="220">
        <f t="shared" si="603"/>
        <v>4797</v>
      </c>
      <c r="S111" s="220">
        <f t="shared" si="604"/>
        <v>-126</v>
      </c>
      <c r="T111" s="220">
        <f t="shared" si="605"/>
        <v>1372</v>
      </c>
      <c r="U111" s="220">
        <f t="shared" si="606"/>
        <v>-927</v>
      </c>
      <c r="V111" s="220">
        <f t="shared" si="607"/>
        <v>5524</v>
      </c>
      <c r="W111" s="220">
        <f t="shared" si="608"/>
        <v>2603</v>
      </c>
      <c r="X111" s="220">
        <f t="shared" si="609"/>
        <v>-427</v>
      </c>
      <c r="Y111" s="220">
        <f t="shared" si="610"/>
        <v>-1006</v>
      </c>
      <c r="Z111" s="221">
        <f t="shared" si="611"/>
        <v>2182</v>
      </c>
      <c r="AB111" s="215" t="s">
        <v>0</v>
      </c>
      <c r="AC111" s="222">
        <f t="shared" ref="AC111:AC113" si="634">P111/C168</f>
        <v>0.1040098748861512</v>
      </c>
      <c r="AD111" s="223">
        <f t="shared" si="612"/>
        <v>3.1685964416831407E-2</v>
      </c>
      <c r="AE111" s="223">
        <f t="shared" si="613"/>
        <v>0.18430860260498713</v>
      </c>
      <c r="AF111" s="223">
        <f t="shared" si="614"/>
        <v>-2.5984739121468346E-2</v>
      </c>
      <c r="AG111" s="223">
        <f t="shared" si="615"/>
        <v>2.9696969696969697</v>
      </c>
      <c r="AH111" s="223">
        <f t="shared" si="616"/>
        <v>-0.20817426454075905</v>
      </c>
      <c r="AI111" s="223">
        <f t="shared" si="617"/>
        <v>0.53558270312197009</v>
      </c>
      <c r="AJ111" s="223">
        <f t="shared" si="618"/>
        <v>0.53681171375541348</v>
      </c>
      <c r="AK111" s="223">
        <f t="shared" si="619"/>
        <v>-0.23371647509578544</v>
      </c>
      <c r="AL111" s="223">
        <f t="shared" si="620"/>
        <v>-0.21798483206933911</v>
      </c>
      <c r="AM111" s="224">
        <f t="shared" si="621"/>
        <v>0.66891477621091355</v>
      </c>
      <c r="AO111" s="215" t="s">
        <v>0</v>
      </c>
      <c r="AP111" s="222">
        <f>T14A!C111/T14C!P$158</f>
        <v>0.42470120440269693</v>
      </c>
      <c r="AQ111" s="223">
        <f>T14A!D111/T14C!Q$158</f>
        <v>0.48461640504090203</v>
      </c>
      <c r="AR111" s="223">
        <f>T14A!E111/T14C!R$158</f>
        <v>0.52347876297063667</v>
      </c>
      <c r="AS111" s="223">
        <f>T14A!F111/T14C!S$158</f>
        <v>0.20776878409290866</v>
      </c>
      <c r="AT111" s="223">
        <f>T14A!G111/T14C!T$158</f>
        <v>0.18415503564614921</v>
      </c>
      <c r="AU111" s="223">
        <f>T14A!H111/T14C!U$158</f>
        <v>0.12633917374323694</v>
      </c>
      <c r="AV111" s="223">
        <f>T14A!I111/T14C!V$158</f>
        <v>0.54628863134657835</v>
      </c>
      <c r="AW111" s="223">
        <f>T14A!J111/T14C!W$158</f>
        <v>0.46311602759306447</v>
      </c>
      <c r="AX111" s="223">
        <f>T14A!K111/T14C!X$158</f>
        <v>0.14892032762472077</v>
      </c>
      <c r="AY111" s="223">
        <f>T14A!L111/T14C!Y$158</f>
        <v>0.20766442257897463</v>
      </c>
      <c r="AZ111" s="224">
        <f>T14A!M111/T14C!Z$158</f>
        <v>0.3333945740706718</v>
      </c>
      <c r="BB111" s="215" t="s">
        <v>0</v>
      </c>
      <c r="BC111" s="222">
        <f t="shared" ref="BC111:BC112" si="635">C111/$C111</f>
        <v>1</v>
      </c>
      <c r="BD111" s="223">
        <f t="shared" si="622"/>
        <v>0.59483516602802777</v>
      </c>
      <c r="BE111" s="223">
        <f t="shared" si="623"/>
        <v>0.16729806888616305</v>
      </c>
      <c r="BF111" s="223">
        <f t="shared" si="624"/>
        <v>2.5634206441388144E-2</v>
      </c>
      <c r="BG111" s="223">
        <f t="shared" si="625"/>
        <v>9.9540831279919233E-3</v>
      </c>
      <c r="BH111" s="223">
        <f t="shared" si="626"/>
        <v>1.9137457529607157E-2</v>
      </c>
      <c r="BI111" s="223">
        <f t="shared" si="627"/>
        <v>8.596116062221161E-2</v>
      </c>
      <c r="BJ111" s="223">
        <f t="shared" si="628"/>
        <v>4.0445925556050061E-2</v>
      </c>
      <c r="BK111" s="223">
        <f t="shared" si="629"/>
        <v>7.5985367389251324E-3</v>
      </c>
      <c r="BL111" s="223">
        <f t="shared" si="630"/>
        <v>1.9587942207700573E-2</v>
      </c>
      <c r="BM111" s="224">
        <f t="shared" si="631"/>
        <v>2.9547452861934588E-2</v>
      </c>
    </row>
    <row r="112" spans="2:65">
      <c r="B112" s="215" t="s">
        <v>238</v>
      </c>
      <c r="C112" s="216">
        <f t="shared" ref="C112:M112" si="636">C100+C106</f>
        <v>4530094.377575689</v>
      </c>
      <c r="D112" s="217">
        <f t="shared" si="636"/>
        <v>2359678.0614973344</v>
      </c>
      <c r="E112" s="217">
        <f t="shared" si="636"/>
        <v>670190.83790067327</v>
      </c>
      <c r="F112" s="217">
        <f t="shared" si="636"/>
        <v>111308.05443635338</v>
      </c>
      <c r="G112" s="217">
        <f t="shared" si="636"/>
        <v>34230.102649279375</v>
      </c>
      <c r="H112" s="217">
        <f t="shared" si="636"/>
        <v>144377.16241956825</v>
      </c>
      <c r="I112" s="217">
        <f t="shared" si="636"/>
        <v>497002.49419678806</v>
      </c>
      <c r="J112" s="217">
        <f t="shared" si="636"/>
        <v>299646.27761493146</v>
      </c>
      <c r="K112" s="217">
        <f t="shared" si="636"/>
        <v>68538.070889331444</v>
      </c>
      <c r="L112" s="217">
        <f t="shared" si="636"/>
        <v>175930.79865586589</v>
      </c>
      <c r="M112" s="218">
        <f t="shared" si="636"/>
        <v>169192.51731556421</v>
      </c>
      <c r="O112" s="215" t="s">
        <v>238</v>
      </c>
      <c r="P112" s="219">
        <f t="shared" si="633"/>
        <v>116685.13327275962</v>
      </c>
      <c r="Q112" s="220">
        <f t="shared" si="602"/>
        <v>-20645.845702463295</v>
      </c>
      <c r="R112" s="220">
        <f t="shared" si="603"/>
        <v>23108.42948501592</v>
      </c>
      <c r="S112" s="220">
        <f t="shared" si="604"/>
        <v>-3149.0642104488943</v>
      </c>
      <c r="T112" s="220">
        <f t="shared" si="605"/>
        <v>26918.706639022857</v>
      </c>
      <c r="U112" s="220">
        <f t="shared" si="606"/>
        <v>-30301.485275706713</v>
      </c>
      <c r="V112" s="220">
        <f t="shared" si="607"/>
        <v>12395.278628203552</v>
      </c>
      <c r="W112" s="220">
        <f t="shared" si="608"/>
        <v>68585.141072990344</v>
      </c>
      <c r="X112" s="220">
        <f t="shared" si="609"/>
        <v>-3579.2656821788842</v>
      </c>
      <c r="Y112" s="220">
        <f t="shared" si="610"/>
        <v>-29527.297340161778</v>
      </c>
      <c r="Z112" s="221">
        <f t="shared" si="611"/>
        <v>72880.535658487104</v>
      </c>
      <c r="AB112" s="215" t="s">
        <v>238</v>
      </c>
      <c r="AC112" s="222">
        <f t="shared" si="634"/>
        <v>2.643877483679611E-2</v>
      </c>
      <c r="AD112" s="223">
        <f t="shared" si="612"/>
        <v>-8.6735446550007447E-3</v>
      </c>
      <c r="AE112" s="223">
        <f t="shared" si="613"/>
        <v>3.5711725716042149E-2</v>
      </c>
      <c r="AF112" s="223">
        <f t="shared" si="614"/>
        <v>-2.7513048097658654E-2</v>
      </c>
      <c r="AG112" s="223">
        <f t="shared" si="615"/>
        <v>3.6817464956433703</v>
      </c>
      <c r="AH112" s="223">
        <f t="shared" si="616"/>
        <v>-0.17346988699252658</v>
      </c>
      <c r="AI112" s="223">
        <f t="shared" si="617"/>
        <v>2.5577990236196346E-2</v>
      </c>
      <c r="AJ112" s="223">
        <f t="shared" si="618"/>
        <v>0.29682681432037833</v>
      </c>
      <c r="AK112" s="223">
        <f t="shared" si="619"/>
        <v>-4.9631140753926002E-2</v>
      </c>
      <c r="AL112" s="223">
        <f t="shared" si="620"/>
        <v>-0.14371445037012637</v>
      </c>
      <c r="AM112" s="224">
        <f t="shared" si="621"/>
        <v>0.75671307354033412</v>
      </c>
      <c r="AO112" s="215" t="s">
        <v>238</v>
      </c>
      <c r="AP112" s="222">
        <f>C112/T14D!P$158</f>
        <v>0.27924242754552603</v>
      </c>
      <c r="AQ112" s="223">
        <f>D112/T14D!Q$158</f>
        <v>0.38843905331628359</v>
      </c>
      <c r="AR112" s="223">
        <f>E112/T14D!R$158</f>
        <v>0.31183882413074032</v>
      </c>
      <c r="AS112" s="223">
        <f>F112/T14D!S$158</f>
        <v>0.13224123958006351</v>
      </c>
      <c r="AT112" s="223">
        <f>G112/T14D!T$158</f>
        <v>7.3170421136972211E-2</v>
      </c>
      <c r="AU112" s="223">
        <f>H112/T14D!U$158</f>
        <v>6.4968795578479732E-2</v>
      </c>
      <c r="AV112" s="223">
        <f>I112/T14D!V$158</f>
        <v>0.41182666053874034</v>
      </c>
      <c r="AW112" s="223">
        <f>J112/T14D!W$158</f>
        <v>0.34523592908067224</v>
      </c>
      <c r="AX112" s="223">
        <f>K112/T14D!X$158</f>
        <v>0.11865953578242251</v>
      </c>
      <c r="AY112" s="223">
        <f>L112/T14D!Y$158</f>
        <v>0.18243015275278615</v>
      </c>
      <c r="AZ112" s="224">
        <f>M112/T14D!Z$158</f>
        <v>0.19896715018360278</v>
      </c>
      <c r="BB112" s="215" t="s">
        <v>238</v>
      </c>
      <c r="BC112" s="222">
        <f t="shared" si="635"/>
        <v>1</v>
      </c>
      <c r="BD112" s="223">
        <f t="shared" si="622"/>
        <v>0.5208893821678241</v>
      </c>
      <c r="BE112" s="223">
        <f t="shared" si="623"/>
        <v>0.14794191512171773</v>
      </c>
      <c r="BF112" s="223">
        <f t="shared" si="624"/>
        <v>2.4570802539420965E-2</v>
      </c>
      <c r="BG112" s="223">
        <f t="shared" si="625"/>
        <v>7.556156626387517E-3</v>
      </c>
      <c r="BH112" s="223">
        <f t="shared" si="626"/>
        <v>3.1870674291963136E-2</v>
      </c>
      <c r="BI112" s="223">
        <f t="shared" si="627"/>
        <v>0.10971128916364041</v>
      </c>
      <c r="BJ112" s="223">
        <f t="shared" si="628"/>
        <v>6.614570307810877E-2</v>
      </c>
      <c r="BK112" s="223">
        <f t="shared" si="629"/>
        <v>1.5129501766806471E-2</v>
      </c>
      <c r="BL112" s="223">
        <f t="shared" si="630"/>
        <v>3.8836011789674114E-2</v>
      </c>
      <c r="BM112" s="224">
        <f t="shared" si="631"/>
        <v>3.7348563454456932E-2</v>
      </c>
    </row>
    <row r="113" spans="2:65">
      <c r="B113" s="235" t="s">
        <v>239</v>
      </c>
      <c r="C113" s="236">
        <f>C112/C111</f>
        <v>24.587206113433609</v>
      </c>
      <c r="D113" s="237">
        <f t="shared" ref="D113" si="637">D112/D111</f>
        <v>21.530695112023562</v>
      </c>
      <c r="E113" s="237">
        <f t="shared" ref="E113" si="638">E112/E111</f>
        <v>21.742500580738167</v>
      </c>
      <c r="F113" s="237">
        <f t="shared" ref="F113" si="639">F112/F111</f>
        <v>23.567235747692862</v>
      </c>
      <c r="G113" s="237">
        <f t="shared" ref="G113" si="640">G112/G111</f>
        <v>18.664178107567817</v>
      </c>
      <c r="H113" s="237">
        <f t="shared" ref="H113" si="641">H112/H111</f>
        <v>40.946444248317711</v>
      </c>
      <c r="I113" s="237">
        <f t="shared" ref="I113" si="642">I112/I111</f>
        <v>31.380382257658042</v>
      </c>
      <c r="J113" s="237">
        <f t="shared" ref="J113" si="643">J112/J111</f>
        <v>40.210182181284416</v>
      </c>
      <c r="K113" s="237">
        <f t="shared" ref="K113" si="644">K112/K111</f>
        <v>48.955764920951033</v>
      </c>
      <c r="L113" s="237">
        <f t="shared" ref="L113" si="645">L112/L111</f>
        <v>48.74779680129285</v>
      </c>
      <c r="M113" s="238">
        <f t="shared" ref="M113" si="646">M112/M111</f>
        <v>31.078713687649561</v>
      </c>
      <c r="O113" s="235" t="s">
        <v>239</v>
      </c>
      <c r="P113" s="239">
        <f t="shared" si="633"/>
        <v>-1.8581299460969092</v>
      </c>
      <c r="Q113" s="240">
        <f t="shared" si="602"/>
        <v>-0.87657126470427116</v>
      </c>
      <c r="R113" s="240">
        <f t="shared" si="603"/>
        <v>-3.1194661620926389</v>
      </c>
      <c r="S113" s="240">
        <f t="shared" si="604"/>
        <v>-3.7037019228623791E-2</v>
      </c>
      <c r="T113" s="240">
        <f t="shared" si="605"/>
        <v>2.8386456178350929</v>
      </c>
      <c r="U113" s="240">
        <f t="shared" si="606"/>
        <v>1.7192608449323572</v>
      </c>
      <c r="V113" s="240">
        <f t="shared" si="607"/>
        <v>-15.604998348177183</v>
      </c>
      <c r="W113" s="240">
        <f t="shared" si="608"/>
        <v>-7.441114280241905</v>
      </c>
      <c r="X113" s="240">
        <f t="shared" si="609"/>
        <v>9.4826742961506341</v>
      </c>
      <c r="Y113" s="240">
        <f t="shared" si="610"/>
        <v>4.2281660329228217</v>
      </c>
      <c r="Z113" s="241">
        <f t="shared" si="611"/>
        <v>1.5532747982942254</v>
      </c>
      <c r="AB113" s="235" t="s">
        <v>239</v>
      </c>
      <c r="AC113" s="242">
        <f t="shared" si="634"/>
        <v>-7.0263049103029482E-2</v>
      </c>
      <c r="AD113" s="243">
        <f t="shared" si="612"/>
        <v>-3.9119955552216638E-2</v>
      </c>
      <c r="AE113" s="243">
        <f t="shared" si="613"/>
        <v>-0.12547141561084132</v>
      </c>
      <c r="AF113" s="243">
        <f t="shared" si="614"/>
        <v>-1.5690811402809522E-3</v>
      </c>
      <c r="AG113" s="243">
        <f t="shared" si="615"/>
        <v>0.1793712546277193</v>
      </c>
      <c r="AH113" s="243">
        <f t="shared" si="616"/>
        <v>4.382830210501381E-2</v>
      </c>
      <c r="AI113" s="243">
        <f t="shared" si="617"/>
        <v>-0.33212454910366657</v>
      </c>
      <c r="AJ113" s="243">
        <f t="shared" si="618"/>
        <v>-0.15615764591525572</v>
      </c>
      <c r="AK113" s="243">
        <f t="shared" si="619"/>
        <v>0.2402313613161266</v>
      </c>
      <c r="AL113" s="243">
        <f t="shared" si="620"/>
        <v>9.4973070529749709E-2</v>
      </c>
      <c r="AM113" s="244">
        <f t="shared" si="621"/>
        <v>5.2608017246247273E-2</v>
      </c>
      <c r="AO113" s="235"/>
      <c r="AP113" s="242"/>
      <c r="AQ113" s="243"/>
      <c r="AR113" s="243"/>
      <c r="AS113" s="243"/>
      <c r="AT113" s="243"/>
      <c r="AU113" s="243"/>
      <c r="AV113" s="243"/>
      <c r="AW113" s="243"/>
      <c r="AX113" s="243"/>
      <c r="AY113" s="243"/>
      <c r="AZ113" s="244"/>
      <c r="BB113" s="235"/>
      <c r="BC113" s="242"/>
      <c r="BD113" s="243"/>
      <c r="BE113" s="243"/>
      <c r="BF113" s="243"/>
      <c r="BG113" s="243"/>
      <c r="BH113" s="243"/>
      <c r="BI113" s="243"/>
      <c r="BJ113" s="243"/>
      <c r="BK113" s="243"/>
      <c r="BL113" s="243"/>
      <c r="BM113" s="244"/>
    </row>
    <row r="114" spans="2:65">
      <c r="B114" s="183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O114" s="183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B114" s="183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O114" s="183"/>
      <c r="AP114" s="98"/>
      <c r="AQ114" s="98"/>
      <c r="AR114" s="98"/>
      <c r="AS114" s="98"/>
      <c r="AT114" s="98"/>
      <c r="AU114" s="98"/>
      <c r="AV114" s="98"/>
      <c r="AW114" s="98"/>
      <c r="AX114" s="98"/>
      <c r="AY114" s="98"/>
      <c r="AZ114" s="98"/>
      <c r="BB114" s="183"/>
      <c r="BC114" s="98"/>
      <c r="BD114" s="98"/>
      <c r="BE114" s="98"/>
      <c r="BF114" s="98"/>
      <c r="BG114" s="98"/>
      <c r="BH114" s="98"/>
      <c r="BI114" s="98"/>
      <c r="BJ114" s="98"/>
      <c r="BK114" s="98"/>
      <c r="BL114" s="98"/>
      <c r="BM114" s="98"/>
    </row>
    <row r="115" spans="2:65">
      <c r="B115" s="4" t="s">
        <v>178</v>
      </c>
      <c r="M115" s="424" t="s">
        <v>324</v>
      </c>
      <c r="O115" s="4" t="s">
        <v>178</v>
      </c>
      <c r="Z115" s="424" t="s">
        <v>324</v>
      </c>
      <c r="AB115" s="4" t="s">
        <v>178</v>
      </c>
      <c r="AM115" s="424" t="s">
        <v>324</v>
      </c>
      <c r="AO115" s="4" t="s">
        <v>178</v>
      </c>
      <c r="AZ115" s="424" t="s">
        <v>324</v>
      </c>
      <c r="BB115" s="4" t="s">
        <v>178</v>
      </c>
      <c r="BM115" s="424" t="s">
        <v>324</v>
      </c>
    </row>
    <row r="116" spans="2:65" ht="15">
      <c r="B116" s="5" t="s">
        <v>310</v>
      </c>
      <c r="O116" s="5" t="s">
        <v>317</v>
      </c>
      <c r="AB116" s="5" t="s">
        <v>320</v>
      </c>
      <c r="AO116" s="5" t="s">
        <v>329</v>
      </c>
      <c r="BB116" s="5" t="s">
        <v>330</v>
      </c>
    </row>
    <row r="117" spans="2:65" ht="57">
      <c r="B117" s="151" t="s">
        <v>311</v>
      </c>
      <c r="C117" s="152" t="s">
        <v>38</v>
      </c>
      <c r="D117" s="153" t="s">
        <v>45</v>
      </c>
      <c r="E117" s="154" t="s">
        <v>46</v>
      </c>
      <c r="F117" s="155" t="s">
        <v>47</v>
      </c>
      <c r="G117" s="156" t="s">
        <v>39</v>
      </c>
      <c r="H117" s="157" t="s">
        <v>48</v>
      </c>
      <c r="I117" s="158" t="s">
        <v>40</v>
      </c>
      <c r="J117" s="159" t="s">
        <v>41</v>
      </c>
      <c r="K117" s="160" t="s">
        <v>49</v>
      </c>
      <c r="L117" s="161" t="s">
        <v>42</v>
      </c>
      <c r="M117" s="162" t="s">
        <v>43</v>
      </c>
      <c r="O117" s="151" t="s">
        <v>311</v>
      </c>
      <c r="P117" s="152" t="s">
        <v>38</v>
      </c>
      <c r="Q117" s="153" t="s">
        <v>45</v>
      </c>
      <c r="R117" s="154" t="s">
        <v>46</v>
      </c>
      <c r="S117" s="155" t="s">
        <v>47</v>
      </c>
      <c r="T117" s="156" t="s">
        <v>39</v>
      </c>
      <c r="U117" s="157" t="s">
        <v>48</v>
      </c>
      <c r="V117" s="158" t="s">
        <v>40</v>
      </c>
      <c r="W117" s="159" t="s">
        <v>41</v>
      </c>
      <c r="X117" s="160" t="s">
        <v>49</v>
      </c>
      <c r="Y117" s="161" t="s">
        <v>42</v>
      </c>
      <c r="Z117" s="162" t="s">
        <v>43</v>
      </c>
      <c r="AB117" s="151" t="s">
        <v>311</v>
      </c>
      <c r="AC117" s="152" t="s">
        <v>38</v>
      </c>
      <c r="AD117" s="153" t="s">
        <v>45</v>
      </c>
      <c r="AE117" s="154" t="s">
        <v>46</v>
      </c>
      <c r="AF117" s="155" t="s">
        <v>47</v>
      </c>
      <c r="AG117" s="156" t="s">
        <v>39</v>
      </c>
      <c r="AH117" s="157" t="s">
        <v>48</v>
      </c>
      <c r="AI117" s="158" t="s">
        <v>40</v>
      </c>
      <c r="AJ117" s="159" t="s">
        <v>41</v>
      </c>
      <c r="AK117" s="160" t="s">
        <v>49</v>
      </c>
      <c r="AL117" s="161" t="s">
        <v>42</v>
      </c>
      <c r="AM117" s="162" t="s">
        <v>43</v>
      </c>
      <c r="AO117" s="151" t="s">
        <v>311</v>
      </c>
      <c r="AP117" s="152" t="s">
        <v>38</v>
      </c>
      <c r="AQ117" s="153" t="s">
        <v>45</v>
      </c>
      <c r="AR117" s="154" t="s">
        <v>46</v>
      </c>
      <c r="AS117" s="155" t="s">
        <v>47</v>
      </c>
      <c r="AT117" s="156" t="s">
        <v>39</v>
      </c>
      <c r="AU117" s="157" t="s">
        <v>48</v>
      </c>
      <c r="AV117" s="158" t="s">
        <v>40</v>
      </c>
      <c r="AW117" s="159" t="s">
        <v>41</v>
      </c>
      <c r="AX117" s="160" t="s">
        <v>49</v>
      </c>
      <c r="AY117" s="161" t="s">
        <v>42</v>
      </c>
      <c r="AZ117" s="162" t="s">
        <v>43</v>
      </c>
      <c r="BB117" s="151" t="s">
        <v>311</v>
      </c>
      <c r="BC117" s="152" t="s">
        <v>38</v>
      </c>
      <c r="BD117" s="153" t="s">
        <v>45</v>
      </c>
      <c r="BE117" s="154" t="s">
        <v>46</v>
      </c>
      <c r="BF117" s="155" t="s">
        <v>47</v>
      </c>
      <c r="BG117" s="156" t="s">
        <v>39</v>
      </c>
      <c r="BH117" s="157" t="s">
        <v>48</v>
      </c>
      <c r="BI117" s="158" t="s">
        <v>40</v>
      </c>
      <c r="BJ117" s="159" t="s">
        <v>41</v>
      </c>
      <c r="BK117" s="160" t="s">
        <v>49</v>
      </c>
      <c r="BL117" s="161" t="s">
        <v>42</v>
      </c>
      <c r="BM117" s="162" t="s">
        <v>43</v>
      </c>
    </row>
    <row r="118" spans="2:65">
      <c r="B118" s="167" t="s">
        <v>237</v>
      </c>
      <c r="C118" s="185"/>
      <c r="D118" s="186"/>
      <c r="E118" s="186"/>
      <c r="F118" s="186"/>
      <c r="G118" s="186"/>
      <c r="H118" s="186"/>
      <c r="I118" s="186"/>
      <c r="J118" s="186"/>
      <c r="K118" s="186"/>
      <c r="L118" s="186"/>
      <c r="M118" s="187"/>
      <c r="O118" s="167" t="s">
        <v>237</v>
      </c>
      <c r="P118" s="185"/>
      <c r="Q118" s="186"/>
      <c r="R118" s="186"/>
      <c r="S118" s="186"/>
      <c r="T118" s="186"/>
      <c r="U118" s="186"/>
      <c r="V118" s="186"/>
      <c r="W118" s="186"/>
      <c r="X118" s="186"/>
      <c r="Y118" s="186"/>
      <c r="Z118" s="187"/>
      <c r="AB118" s="167" t="s">
        <v>237</v>
      </c>
      <c r="AC118" s="185"/>
      <c r="AD118" s="186"/>
      <c r="AE118" s="186"/>
      <c r="AF118" s="186"/>
      <c r="AG118" s="186"/>
      <c r="AH118" s="186"/>
      <c r="AI118" s="186"/>
      <c r="AJ118" s="186"/>
      <c r="AK118" s="186"/>
      <c r="AL118" s="186"/>
      <c r="AM118" s="187"/>
      <c r="AO118" s="167" t="s">
        <v>237</v>
      </c>
      <c r="AP118" s="185"/>
      <c r="AQ118" s="186"/>
      <c r="AR118" s="186"/>
      <c r="AS118" s="186"/>
      <c r="AT118" s="186"/>
      <c r="AU118" s="186"/>
      <c r="AV118" s="186"/>
      <c r="AW118" s="186"/>
      <c r="AX118" s="186"/>
      <c r="AY118" s="186"/>
      <c r="AZ118" s="187"/>
      <c r="BB118" s="167" t="s">
        <v>237</v>
      </c>
      <c r="BC118" s="185"/>
      <c r="BD118" s="186"/>
      <c r="BE118" s="186"/>
      <c r="BF118" s="186"/>
      <c r="BG118" s="186"/>
      <c r="BH118" s="186"/>
      <c r="BI118" s="186"/>
      <c r="BJ118" s="186"/>
      <c r="BK118" s="186"/>
      <c r="BL118" s="186"/>
      <c r="BM118" s="187"/>
    </row>
    <row r="119" spans="2:65">
      <c r="B119" s="198" t="s">
        <v>1</v>
      </c>
      <c r="C119" s="188">
        <f>T14B!C23</f>
        <v>9194</v>
      </c>
      <c r="D119" s="189">
        <f>T14B!D23</f>
        <v>3507</v>
      </c>
      <c r="E119" s="189">
        <f>T14B!E23</f>
        <v>1362</v>
      </c>
      <c r="F119" s="189">
        <f>T14B!F23</f>
        <v>1062</v>
      </c>
      <c r="G119" s="189">
        <f>T14B!G23</f>
        <v>355</v>
      </c>
      <c r="H119" s="189">
        <f>T14B!H23</f>
        <v>740</v>
      </c>
      <c r="I119" s="189">
        <f>T14B!I23</f>
        <v>329</v>
      </c>
      <c r="J119" s="189">
        <f>T14B!J23</f>
        <v>415</v>
      </c>
      <c r="K119" s="189">
        <f>T14B!K23</f>
        <v>345</v>
      </c>
      <c r="L119" s="189">
        <f>T14B!L23</f>
        <v>604</v>
      </c>
      <c r="M119" s="190">
        <f>T14B!M23</f>
        <v>475</v>
      </c>
      <c r="O119" s="198" t="s">
        <v>1</v>
      </c>
      <c r="P119" s="199">
        <f>C5-C119</f>
        <v>482</v>
      </c>
      <c r="Q119" s="200">
        <f t="shared" ref="Q119:Z119" si="647">D5-D119</f>
        <v>-211</v>
      </c>
      <c r="R119" s="200">
        <f t="shared" si="647"/>
        <v>91</v>
      </c>
      <c r="S119" s="200">
        <f t="shared" si="647"/>
        <v>-157</v>
      </c>
      <c r="T119" s="200">
        <f t="shared" si="647"/>
        <v>107</v>
      </c>
      <c r="U119" s="200">
        <f t="shared" si="647"/>
        <v>229</v>
      </c>
      <c r="V119" s="200">
        <f t="shared" si="647"/>
        <v>196</v>
      </c>
      <c r="W119" s="200">
        <f t="shared" si="647"/>
        <v>-16</v>
      </c>
      <c r="X119" s="200">
        <f t="shared" si="647"/>
        <v>131</v>
      </c>
      <c r="Y119" s="200">
        <f t="shared" si="647"/>
        <v>46</v>
      </c>
      <c r="Z119" s="201">
        <f t="shared" si="647"/>
        <v>61</v>
      </c>
      <c r="AB119" s="198" t="s">
        <v>1</v>
      </c>
      <c r="AC119" s="202">
        <f>P119/C119</f>
        <v>5.2425494887970416E-2</v>
      </c>
      <c r="AD119" s="203">
        <f t="shared" ref="AD119:AM119" si="648">Q119/D119</f>
        <v>-6.0165383518676931E-2</v>
      </c>
      <c r="AE119" s="203">
        <f t="shared" si="648"/>
        <v>6.6813509544787084E-2</v>
      </c>
      <c r="AF119" s="203">
        <f t="shared" si="648"/>
        <v>-0.14783427495291901</v>
      </c>
      <c r="AG119" s="203">
        <f t="shared" si="648"/>
        <v>0.30140845070422534</v>
      </c>
      <c r="AH119" s="203">
        <f t="shared" si="648"/>
        <v>0.30945945945945946</v>
      </c>
      <c r="AI119" s="203">
        <f t="shared" si="648"/>
        <v>0.5957446808510638</v>
      </c>
      <c r="AJ119" s="203">
        <f t="shared" si="648"/>
        <v>-3.8554216867469883E-2</v>
      </c>
      <c r="AK119" s="203">
        <f t="shared" si="648"/>
        <v>0.37971014492753624</v>
      </c>
      <c r="AL119" s="203">
        <f t="shared" si="648"/>
        <v>7.6158940397350994E-2</v>
      </c>
      <c r="AM119" s="204">
        <f t="shared" si="648"/>
        <v>0.12842105263157894</v>
      </c>
      <c r="AO119" s="198" t="s">
        <v>1</v>
      </c>
      <c r="AP119" s="202">
        <f>C119/T14B!C$158</f>
        <v>0.4701370423399468</v>
      </c>
      <c r="AQ119" s="203">
        <f>D119/T14B!D$158</f>
        <v>0.4198994252873563</v>
      </c>
      <c r="AR119" s="203">
        <f>E119/T14B!E$158</f>
        <v>0.5465489566613162</v>
      </c>
      <c r="AS119" s="203">
        <f>F119/T14B!F$158</f>
        <v>0.57004830917874394</v>
      </c>
      <c r="AT119" s="203">
        <f>G119/T14B!G$158</f>
        <v>0.49100968188105115</v>
      </c>
      <c r="AU119" s="203">
        <f>H119/T14B!H$158</f>
        <v>0.41737168640721939</v>
      </c>
      <c r="AV119" s="203">
        <f>I119/T14B!I$158</f>
        <v>0.43289473684210528</v>
      </c>
      <c r="AW119" s="203">
        <f>J119/T14B!J$158</f>
        <v>0.55854643337819654</v>
      </c>
      <c r="AX119" s="203">
        <f>K119/T14B!K$158</f>
        <v>0.45877659574468083</v>
      </c>
      <c r="AY119" s="203">
        <f>L119/T14B!L$158</f>
        <v>0.52158894645941278</v>
      </c>
      <c r="AZ119" s="204">
        <f>M119/T14B!M$158</f>
        <v>0.50531914893617025</v>
      </c>
      <c r="BB119" s="198" t="s">
        <v>1</v>
      </c>
      <c r="BC119" s="202">
        <f>C119/$C119</f>
        <v>1</v>
      </c>
      <c r="BD119" s="203">
        <f t="shared" ref="BD119:BD121" si="649">D119/$C119</f>
        <v>0.38144442027409181</v>
      </c>
      <c r="BE119" s="203">
        <f t="shared" ref="BE119:BE121" si="650">E119/$C119</f>
        <v>0.148140091363933</v>
      </c>
      <c r="BF119" s="203">
        <f t="shared" ref="BF119:BF121" si="651">F119/$C119</f>
        <v>0.11551011529258212</v>
      </c>
      <c r="BG119" s="203">
        <f t="shared" ref="BG119:BG121" si="652">G119/$C119</f>
        <v>3.8612138351098543E-2</v>
      </c>
      <c r="BH119" s="203">
        <f t="shared" ref="BH119:BH121" si="653">H119/$C119</f>
        <v>8.0487274309332169E-2</v>
      </c>
      <c r="BI119" s="203">
        <f t="shared" ref="BI119:BI121" si="654">I119/$C119</f>
        <v>3.5784207091581463E-2</v>
      </c>
      <c r="BJ119" s="203">
        <f t="shared" ref="BJ119:BJ121" si="655">J119/$C119</f>
        <v>4.5138133565368721E-2</v>
      </c>
      <c r="BK119" s="203">
        <f t="shared" ref="BK119:BK121" si="656">K119/$C119</f>
        <v>3.7524472482053511E-2</v>
      </c>
      <c r="BL119" s="203">
        <f t="shared" ref="BL119:BL121" si="657">L119/$C119</f>
        <v>6.5695018490319779E-2</v>
      </c>
      <c r="BM119" s="204">
        <f t="shared" ref="BM119:BM121" si="658">M119/$C119</f>
        <v>5.1664128779638892E-2</v>
      </c>
    </row>
    <row r="120" spans="2:65">
      <c r="B120" s="198" t="s">
        <v>0</v>
      </c>
      <c r="C120" s="188">
        <f>T14C!C23</f>
        <v>21781</v>
      </c>
      <c r="D120" s="189">
        <f>T14C!D23</f>
        <v>8285</v>
      </c>
      <c r="E120" s="189">
        <f>T14C!E23</f>
        <v>3220</v>
      </c>
      <c r="F120" s="189">
        <f>T14C!F23</f>
        <v>2518</v>
      </c>
      <c r="G120" s="189">
        <f>T14C!G23</f>
        <v>844</v>
      </c>
      <c r="H120" s="189">
        <f>T14C!H23</f>
        <v>1825</v>
      </c>
      <c r="I120" s="189">
        <f>T14C!I23</f>
        <v>775</v>
      </c>
      <c r="J120" s="189">
        <f>T14C!J23</f>
        <v>903</v>
      </c>
      <c r="K120" s="189">
        <f>T14C!K23</f>
        <v>840</v>
      </c>
      <c r="L120" s="189">
        <f>T14C!L23</f>
        <v>1456</v>
      </c>
      <c r="M120" s="190">
        <f>T14C!M23</f>
        <v>1115</v>
      </c>
      <c r="O120" s="198" t="s">
        <v>0</v>
      </c>
      <c r="P120" s="199">
        <f t="shared" ref="P120:Z120" si="659">C6-C120</f>
        <v>3027</v>
      </c>
      <c r="Q120" s="200">
        <f t="shared" si="659"/>
        <v>420</v>
      </c>
      <c r="R120" s="200">
        <f t="shared" si="659"/>
        <v>569</v>
      </c>
      <c r="S120" s="200">
        <f t="shared" si="659"/>
        <v>-140</v>
      </c>
      <c r="T120" s="200">
        <f t="shared" si="659"/>
        <v>306</v>
      </c>
      <c r="U120" s="200">
        <f t="shared" si="659"/>
        <v>661</v>
      </c>
      <c r="V120" s="200">
        <f t="shared" si="659"/>
        <v>532</v>
      </c>
      <c r="W120" s="200">
        <f t="shared" si="659"/>
        <v>70</v>
      </c>
      <c r="X120" s="200">
        <f t="shared" si="659"/>
        <v>355</v>
      </c>
      <c r="Y120" s="200">
        <f t="shared" si="659"/>
        <v>42</v>
      </c>
      <c r="Z120" s="201">
        <f t="shared" si="659"/>
        <v>212</v>
      </c>
      <c r="AB120" s="198" t="s">
        <v>0</v>
      </c>
      <c r="AC120" s="202">
        <f t="shared" ref="AC120:AC122" si="660">P120/C120</f>
        <v>0.1389743354299619</v>
      </c>
      <c r="AD120" s="203">
        <f t="shared" ref="AD120:AD122" si="661">Q120/D120</f>
        <v>5.0694025347012672E-2</v>
      </c>
      <c r="AE120" s="203">
        <f t="shared" ref="AE120:AE122" si="662">R120/E120</f>
        <v>0.17670807453416149</v>
      </c>
      <c r="AF120" s="203">
        <f t="shared" ref="AF120:AF122" si="663">S120/F120</f>
        <v>-5.5599682287529782E-2</v>
      </c>
      <c r="AG120" s="203">
        <f t="shared" ref="AG120:AG122" si="664">T120/G120</f>
        <v>0.36255924170616116</v>
      </c>
      <c r="AH120" s="203">
        <f t="shared" ref="AH120:AH122" si="665">U120/H120</f>
        <v>0.36219178082191783</v>
      </c>
      <c r="AI120" s="203">
        <f t="shared" ref="AI120:AI122" si="666">V120/I120</f>
        <v>0.68645161290322576</v>
      </c>
      <c r="AJ120" s="203">
        <f t="shared" ref="AJ120:AJ122" si="667">W120/J120</f>
        <v>7.7519379844961239E-2</v>
      </c>
      <c r="AK120" s="203">
        <f t="shared" ref="AK120:AK122" si="668">X120/K120</f>
        <v>0.42261904761904762</v>
      </c>
      <c r="AL120" s="203">
        <f t="shared" ref="AL120:AL122" si="669">Y120/L120</f>
        <v>2.8846153846153848E-2</v>
      </c>
      <c r="AM120" s="204">
        <f t="shared" ref="AM120:AM122" si="670">Z120/M120</f>
        <v>0.19013452914798207</v>
      </c>
      <c r="AO120" s="198" t="s">
        <v>0</v>
      </c>
      <c r="AP120" s="202">
        <f>T14A!C120/T14C!C$158</f>
        <v>5.6664394644966261E-2</v>
      </c>
      <c r="AQ120" s="203">
        <f>T14A!D120/T14C!D$158</f>
        <v>3.8527357446452318E-2</v>
      </c>
      <c r="AR120" s="203">
        <f>T14A!E120/T14C!E$158</f>
        <v>6.7105701900633544E-2</v>
      </c>
      <c r="AS120" s="203">
        <f>T14A!F120/T14C!F$158</f>
        <v>0.1324775082864208</v>
      </c>
      <c r="AT120" s="203">
        <f>T14A!G120/T14C!G$158</f>
        <v>0.11667127453690904</v>
      </c>
      <c r="AU120" s="203">
        <f>T14A!H120/T14C!H$158</f>
        <v>7.2918331468754996E-2</v>
      </c>
      <c r="AV120" s="203">
        <f>T14A!I120/T14C!I$158</f>
        <v>3.9019232705669114E-2</v>
      </c>
      <c r="AW120" s="203">
        <f>T14A!J120/T14C!J$158</f>
        <v>7.0310675075916845E-2</v>
      </c>
      <c r="AX120" s="203">
        <f>T14A!K120/T14C!K$158</f>
        <v>8.8050314465408799E-2</v>
      </c>
      <c r="AY120" s="203">
        <f>T14A!L120/T14C!L$158</f>
        <v>9.5701327724464311E-2</v>
      </c>
      <c r="AZ120" s="204">
        <f>T14A!M120/T14C!M$158</f>
        <v>8.8267891070297658E-2</v>
      </c>
      <c r="BB120" s="198" t="s">
        <v>0</v>
      </c>
      <c r="BC120" s="202">
        <f t="shared" ref="BC120:BC121" si="671">C120/$C120</f>
        <v>1</v>
      </c>
      <c r="BD120" s="203">
        <f t="shared" si="649"/>
        <v>0.38037739314081082</v>
      </c>
      <c r="BE120" s="203">
        <f t="shared" si="650"/>
        <v>0.14783526927138332</v>
      </c>
      <c r="BF120" s="203">
        <f t="shared" si="651"/>
        <v>0.11560534410724944</v>
      </c>
      <c r="BG120" s="203">
        <f t="shared" si="652"/>
        <v>3.8749368715853265E-2</v>
      </c>
      <c r="BH120" s="203">
        <f t="shared" si="653"/>
        <v>8.3788623111886507E-2</v>
      </c>
      <c r="BI120" s="203">
        <f t="shared" si="654"/>
        <v>3.5581470088609339E-2</v>
      </c>
      <c r="BJ120" s="203">
        <f t="shared" si="655"/>
        <v>4.1458151600018367E-2</v>
      </c>
      <c r="BK120" s="203">
        <f t="shared" si="656"/>
        <v>3.8565722418621731E-2</v>
      </c>
      <c r="BL120" s="203">
        <f t="shared" si="657"/>
        <v>6.6847252192277676E-2</v>
      </c>
      <c r="BM120" s="204">
        <f t="shared" si="658"/>
        <v>5.1191405353289567E-2</v>
      </c>
    </row>
    <row r="121" spans="2:65">
      <c r="B121" s="198" t="s">
        <v>238</v>
      </c>
      <c r="C121" s="188">
        <f>T14D!C23</f>
        <v>2405399.5227158736</v>
      </c>
      <c r="D121" s="189">
        <f>T14D!D23</f>
        <v>532042.8656899624</v>
      </c>
      <c r="E121" s="189">
        <f>T14D!E23</f>
        <v>378632.41400589503</v>
      </c>
      <c r="F121" s="189">
        <f>T14D!F23</f>
        <v>199156.96802663739</v>
      </c>
      <c r="G121" s="189">
        <f>T14D!G23</f>
        <v>138122.5856437998</v>
      </c>
      <c r="H121" s="189">
        <f>T14D!H23</f>
        <v>361661.81431845896</v>
      </c>
      <c r="I121" s="189">
        <f>T14D!I23</f>
        <v>163884.07152354036</v>
      </c>
      <c r="J121" s="189">
        <f>T14D!J23</f>
        <v>147858.1653892592</v>
      </c>
      <c r="K121" s="189">
        <f>T14D!K23</f>
        <v>123848.05010248449</v>
      </c>
      <c r="L121" s="189">
        <f>T14D!L23</f>
        <v>205911.74605952285</v>
      </c>
      <c r="M121" s="190">
        <f>T14D!M23</f>
        <v>154280.84195631466</v>
      </c>
      <c r="O121" s="198" t="s">
        <v>238</v>
      </c>
      <c r="P121" s="199">
        <f t="shared" ref="P121:Z121" si="672">C7-C121</f>
        <v>-285344.61514948495</v>
      </c>
      <c r="Q121" s="200">
        <f t="shared" si="672"/>
        <v>-41324.696913263178</v>
      </c>
      <c r="R121" s="200">
        <f t="shared" si="672"/>
        <v>-77945.96051481209</v>
      </c>
      <c r="S121" s="200">
        <f t="shared" si="672"/>
        <v>-79975.097404332832</v>
      </c>
      <c r="T121" s="200">
        <f t="shared" si="672"/>
        <v>-54473.106301728229</v>
      </c>
      <c r="U121" s="200">
        <f t="shared" si="672"/>
        <v>18071.893426603056</v>
      </c>
      <c r="V121" s="200">
        <f t="shared" si="672"/>
        <v>-40531.382168920114</v>
      </c>
      <c r="W121" s="200">
        <f t="shared" si="672"/>
        <v>-17112.313226104161</v>
      </c>
      <c r="X121" s="200">
        <f t="shared" si="672"/>
        <v>-3641.3810503285931</v>
      </c>
      <c r="Y121" s="200">
        <f t="shared" si="672"/>
        <v>60605.436713722942</v>
      </c>
      <c r="Z121" s="201">
        <f t="shared" si="672"/>
        <v>-49018.007710323276</v>
      </c>
      <c r="AB121" s="198" t="s">
        <v>238</v>
      </c>
      <c r="AC121" s="202">
        <f t="shared" si="660"/>
        <v>-0.11862670315462183</v>
      </c>
      <c r="AD121" s="203">
        <f t="shared" si="661"/>
        <v>-7.7671743346605343E-2</v>
      </c>
      <c r="AE121" s="203">
        <f t="shared" si="662"/>
        <v>-0.20586182701621136</v>
      </c>
      <c r="AF121" s="203">
        <f t="shared" si="663"/>
        <v>-0.4015681610177762</v>
      </c>
      <c r="AG121" s="203">
        <f t="shared" si="664"/>
        <v>-0.39438232384533611</v>
      </c>
      <c r="AH121" s="203">
        <f t="shared" si="665"/>
        <v>4.9969039337644773E-2</v>
      </c>
      <c r="AI121" s="203">
        <f t="shared" si="666"/>
        <v>-0.24731739815908937</v>
      </c>
      <c r="AJ121" s="203">
        <f t="shared" si="667"/>
        <v>-0.11573465138738455</v>
      </c>
      <c r="AK121" s="203">
        <f t="shared" si="668"/>
        <v>-2.9402005500412349E-2</v>
      </c>
      <c r="AL121" s="203">
        <f t="shared" si="669"/>
        <v>0.29432724394558701</v>
      </c>
      <c r="AM121" s="204">
        <f t="shared" si="670"/>
        <v>-0.31771934278270891</v>
      </c>
      <c r="AO121" s="198" t="s">
        <v>238</v>
      </c>
      <c r="AP121" s="202">
        <f>C121/T14D!C$158</f>
        <v>0.1522418017315583</v>
      </c>
      <c r="AQ121" s="203">
        <f>D121/T14D!D$158</f>
        <v>8.9501528078712686E-2</v>
      </c>
      <c r="AR121" s="203">
        <f>E121/T14D!E$158</f>
        <v>0.18758328156123469</v>
      </c>
      <c r="AS121" s="203">
        <f>F121/T14D!F$158</f>
        <v>0.25043106987985259</v>
      </c>
      <c r="AT121" s="203">
        <f>G121/T14D!G$158</f>
        <v>0.30768741097672136</v>
      </c>
      <c r="AU121" s="203">
        <f>H121/T14D!H$158</f>
        <v>0.16060505182933563</v>
      </c>
      <c r="AV121" s="203">
        <f>I121/T14D!I$158</f>
        <v>0.14080752894382084</v>
      </c>
      <c r="AW121" s="203">
        <f>J121/T14D!J$158</f>
        <v>0.18013431180198275</v>
      </c>
      <c r="AX121" s="203">
        <f>K121/T14D!K$158</f>
        <v>0.19725035332169377</v>
      </c>
      <c r="AY121" s="203">
        <f>L121/T14D!L$158</f>
        <v>0.21357878132661534</v>
      </c>
      <c r="AZ121" s="204">
        <f>M121/T14D!M$158</f>
        <v>0.20189644368731482</v>
      </c>
      <c r="BB121" s="198" t="s">
        <v>238</v>
      </c>
      <c r="BC121" s="202">
        <f t="shared" si="671"/>
        <v>1</v>
      </c>
      <c r="BD121" s="203">
        <f t="shared" si="649"/>
        <v>0.22118690083102982</v>
      </c>
      <c r="BE121" s="203">
        <f t="shared" si="650"/>
        <v>0.15740936606588793</v>
      </c>
      <c r="BF121" s="203">
        <f t="shared" si="651"/>
        <v>8.2795795935709876E-2</v>
      </c>
      <c r="BG121" s="203">
        <f t="shared" si="652"/>
        <v>5.7421889519562723E-2</v>
      </c>
      <c r="BH121" s="203">
        <f t="shared" si="653"/>
        <v>0.15035415568309254</v>
      </c>
      <c r="BI121" s="203">
        <f t="shared" si="654"/>
        <v>6.8131746920155348E-2</v>
      </c>
      <c r="BJ121" s="203">
        <f t="shared" si="655"/>
        <v>6.1469275267135838E-2</v>
      </c>
      <c r="BK121" s="203">
        <f t="shared" si="656"/>
        <v>5.1487517534156195E-2</v>
      </c>
      <c r="BL121" s="203">
        <f t="shared" si="657"/>
        <v>8.5603968951915854E-2</v>
      </c>
      <c r="BM121" s="204">
        <f t="shared" si="658"/>
        <v>6.4139383291354532E-2</v>
      </c>
    </row>
    <row r="122" spans="2:65">
      <c r="B122" s="198" t="s">
        <v>239</v>
      </c>
      <c r="C122" s="169">
        <f>T14E!C23</f>
        <v>110.43567892731618</v>
      </c>
      <c r="D122" s="170">
        <f>T14E!D23</f>
        <v>64.217605997581458</v>
      </c>
      <c r="E122" s="170">
        <f>T14E!E23</f>
        <v>117.58770621301088</v>
      </c>
      <c r="F122" s="170">
        <f>T14E!F23</f>
        <v>79.093315340205478</v>
      </c>
      <c r="G122" s="170">
        <f>T14E!G23</f>
        <v>163.65235265853056</v>
      </c>
      <c r="H122" s="170">
        <f>T14E!H23</f>
        <v>198.17085716079941</v>
      </c>
      <c r="I122" s="170">
        <f>T14E!I23</f>
        <v>211.46331809489078</v>
      </c>
      <c r="J122" s="170">
        <f>T14E!J23</f>
        <v>163.74104694270122</v>
      </c>
      <c r="K122" s="170">
        <f>T14E!K23</f>
        <v>147.4381548839101</v>
      </c>
      <c r="L122" s="170">
        <f>T14E!L23</f>
        <v>141.42290251340856</v>
      </c>
      <c r="M122" s="171">
        <f>T14E!M23</f>
        <v>138.36846812225531</v>
      </c>
      <c r="O122" s="198" t="s">
        <v>239</v>
      </c>
      <c r="P122" s="205">
        <f t="shared" ref="P122:Z122" si="673">C8-C122</f>
        <v>-24.977161208580739</v>
      </c>
      <c r="Q122" s="206">
        <f t="shared" si="673"/>
        <v>-7.84561647699568</v>
      </c>
      <c r="R122" s="206">
        <f t="shared" si="673"/>
        <v>-38.229972380579383</v>
      </c>
      <c r="S122" s="206">
        <f t="shared" si="673"/>
        <v>-28.974782698361679</v>
      </c>
      <c r="T122" s="206">
        <f t="shared" si="673"/>
        <v>-90.913674969772671</v>
      </c>
      <c r="U122" s="206">
        <f t="shared" si="673"/>
        <v>-45.421980352648973</v>
      </c>
      <c r="V122" s="206">
        <f t="shared" si="673"/>
        <v>-117.08482585723183</v>
      </c>
      <c r="W122" s="206">
        <f t="shared" si="673"/>
        <v>-29.367098162480204</v>
      </c>
      <c r="X122" s="206">
        <f t="shared" si="673"/>
        <v>-46.846800028549524</v>
      </c>
      <c r="Y122" s="206">
        <f t="shared" si="673"/>
        <v>36.492439791828957</v>
      </c>
      <c r="Z122" s="207">
        <f t="shared" si="673"/>
        <v>-59.044553844944545</v>
      </c>
      <c r="AB122" s="198" t="s">
        <v>239</v>
      </c>
      <c r="AC122" s="202">
        <f t="shared" si="660"/>
        <v>-0.22616930915071015</v>
      </c>
      <c r="AD122" s="203">
        <f t="shared" si="661"/>
        <v>-0.12217235998008333</v>
      </c>
      <c r="AE122" s="203">
        <f t="shared" si="662"/>
        <v>-0.32511878674906325</v>
      </c>
      <c r="AF122" s="203">
        <f t="shared" si="663"/>
        <v>-0.36633668185145524</v>
      </c>
      <c r="AG122" s="203">
        <f t="shared" si="664"/>
        <v>-0.55552928810909885</v>
      </c>
      <c r="AH122" s="203">
        <f t="shared" si="665"/>
        <v>-0.22920615575575151</v>
      </c>
      <c r="AI122" s="203">
        <f t="shared" si="666"/>
        <v>-0.5536885872787255</v>
      </c>
      <c r="AJ122" s="203">
        <f t="shared" si="667"/>
        <v>-0.17935086351778848</v>
      </c>
      <c r="AK122" s="203">
        <f t="shared" si="668"/>
        <v>-0.31773864821786307</v>
      </c>
      <c r="AL122" s="203">
        <f t="shared" si="669"/>
        <v>0.2580376950499163</v>
      </c>
      <c r="AM122" s="204">
        <f t="shared" si="670"/>
        <v>-0.42671971906761152</v>
      </c>
      <c r="AO122" s="198"/>
      <c r="AP122" s="202"/>
      <c r="AQ122" s="203"/>
      <c r="AR122" s="203"/>
      <c r="AS122" s="203"/>
      <c r="AT122" s="203"/>
      <c r="AU122" s="203"/>
      <c r="AV122" s="203"/>
      <c r="AW122" s="203"/>
      <c r="AX122" s="203"/>
      <c r="AY122" s="203"/>
      <c r="AZ122" s="204"/>
      <c r="BB122" s="198"/>
      <c r="BC122" s="202"/>
      <c r="BD122" s="203"/>
      <c r="BE122" s="203"/>
      <c r="BF122" s="203"/>
      <c r="BG122" s="203"/>
      <c r="BH122" s="203"/>
      <c r="BI122" s="203"/>
      <c r="BJ122" s="203"/>
      <c r="BK122" s="203"/>
      <c r="BL122" s="203"/>
      <c r="BM122" s="204"/>
    </row>
    <row r="123" spans="2:65">
      <c r="B123" s="172"/>
      <c r="C123" s="188"/>
      <c r="D123" s="189"/>
      <c r="E123" s="189"/>
      <c r="F123" s="189"/>
      <c r="G123" s="189"/>
      <c r="H123" s="189"/>
      <c r="I123" s="189"/>
      <c r="J123" s="189"/>
      <c r="K123" s="189"/>
      <c r="L123" s="189"/>
      <c r="M123" s="190"/>
      <c r="O123" s="172"/>
      <c r="P123" s="199"/>
      <c r="Q123" s="200"/>
      <c r="R123" s="200"/>
      <c r="S123" s="200"/>
      <c r="T123" s="200"/>
      <c r="U123" s="200"/>
      <c r="V123" s="200"/>
      <c r="W123" s="200"/>
      <c r="X123" s="200"/>
      <c r="Y123" s="200"/>
      <c r="Z123" s="201"/>
      <c r="AB123" s="172"/>
      <c r="AC123" s="188"/>
      <c r="AD123" s="189"/>
      <c r="AE123" s="189"/>
      <c r="AF123" s="189"/>
      <c r="AG123" s="189"/>
      <c r="AH123" s="189"/>
      <c r="AI123" s="189"/>
      <c r="AJ123" s="189"/>
      <c r="AK123" s="189"/>
      <c r="AL123" s="189"/>
      <c r="AM123" s="190"/>
      <c r="AO123" s="172"/>
      <c r="AP123" s="188"/>
      <c r="AQ123" s="189"/>
      <c r="AR123" s="189"/>
      <c r="AS123" s="189"/>
      <c r="AT123" s="189"/>
      <c r="AU123" s="189"/>
      <c r="AV123" s="189"/>
      <c r="AW123" s="189"/>
      <c r="AX123" s="189"/>
      <c r="AY123" s="189"/>
      <c r="AZ123" s="190"/>
      <c r="BB123" s="172"/>
      <c r="BC123" s="188"/>
      <c r="BD123" s="189"/>
      <c r="BE123" s="189"/>
      <c r="BF123" s="189"/>
      <c r="BG123" s="189"/>
      <c r="BH123" s="189"/>
      <c r="BI123" s="189"/>
      <c r="BJ123" s="189"/>
      <c r="BK123" s="189"/>
      <c r="BL123" s="189"/>
      <c r="BM123" s="190"/>
    </row>
    <row r="124" spans="2:65">
      <c r="B124" s="172" t="s">
        <v>240</v>
      </c>
      <c r="C124" s="188"/>
      <c r="D124" s="189"/>
      <c r="E124" s="189"/>
      <c r="F124" s="189"/>
      <c r="G124" s="189"/>
      <c r="H124" s="189"/>
      <c r="I124" s="189"/>
      <c r="J124" s="189"/>
      <c r="K124" s="189"/>
      <c r="L124" s="189"/>
      <c r="M124" s="190"/>
      <c r="O124" s="172" t="s">
        <v>240</v>
      </c>
      <c r="P124" s="199"/>
      <c r="Q124" s="200"/>
      <c r="R124" s="200"/>
      <c r="S124" s="200"/>
      <c r="T124" s="200"/>
      <c r="U124" s="200"/>
      <c r="V124" s="200"/>
      <c r="W124" s="200"/>
      <c r="X124" s="200"/>
      <c r="Y124" s="200"/>
      <c r="Z124" s="201"/>
      <c r="AB124" s="172" t="s">
        <v>240</v>
      </c>
      <c r="AC124" s="188"/>
      <c r="AD124" s="189"/>
      <c r="AE124" s="189"/>
      <c r="AF124" s="189"/>
      <c r="AG124" s="189"/>
      <c r="AH124" s="189"/>
      <c r="AI124" s="189"/>
      <c r="AJ124" s="189"/>
      <c r="AK124" s="189"/>
      <c r="AL124" s="189"/>
      <c r="AM124" s="190"/>
      <c r="AO124" s="172" t="s">
        <v>240</v>
      </c>
      <c r="AP124" s="188"/>
      <c r="AQ124" s="189"/>
      <c r="AR124" s="189"/>
      <c r="AS124" s="189"/>
      <c r="AT124" s="189"/>
      <c r="AU124" s="189"/>
      <c r="AV124" s="189"/>
      <c r="AW124" s="189"/>
      <c r="AX124" s="189"/>
      <c r="AY124" s="189"/>
      <c r="AZ124" s="190"/>
      <c r="BB124" s="172" t="s">
        <v>240</v>
      </c>
      <c r="BC124" s="188"/>
      <c r="BD124" s="189"/>
      <c r="BE124" s="189"/>
      <c r="BF124" s="189"/>
      <c r="BG124" s="189"/>
      <c r="BH124" s="189"/>
      <c r="BI124" s="189"/>
      <c r="BJ124" s="189"/>
      <c r="BK124" s="189"/>
      <c r="BL124" s="189"/>
      <c r="BM124" s="190"/>
    </row>
    <row r="125" spans="2:65">
      <c r="B125" s="198" t="s">
        <v>1</v>
      </c>
      <c r="C125" s="188">
        <f>T14B!C49</f>
        <v>7514</v>
      </c>
      <c r="D125" s="189">
        <f>T14B!D49</f>
        <v>3317</v>
      </c>
      <c r="E125" s="189">
        <f>T14B!E49</f>
        <v>850</v>
      </c>
      <c r="F125" s="189">
        <f>T14B!F49</f>
        <v>645</v>
      </c>
      <c r="G125" s="189">
        <f>T14B!G49</f>
        <v>288</v>
      </c>
      <c r="H125" s="189">
        <f>T14B!H49</f>
        <v>774</v>
      </c>
      <c r="I125" s="189">
        <f>T14B!I49</f>
        <v>310</v>
      </c>
      <c r="J125" s="189">
        <f>T14B!J49</f>
        <v>231</v>
      </c>
      <c r="K125" s="189">
        <f>T14B!K49</f>
        <v>313</v>
      </c>
      <c r="L125" s="189">
        <f>T14B!L49</f>
        <v>439</v>
      </c>
      <c r="M125" s="190">
        <f>T14B!M49</f>
        <v>347</v>
      </c>
      <c r="O125" s="198" t="s">
        <v>1</v>
      </c>
      <c r="P125" s="199">
        <f t="shared" ref="P125:Z125" si="674">C11-C125</f>
        <v>2508</v>
      </c>
      <c r="Q125" s="200">
        <f t="shared" si="674"/>
        <v>845</v>
      </c>
      <c r="R125" s="200">
        <f t="shared" si="674"/>
        <v>499</v>
      </c>
      <c r="S125" s="200">
        <f t="shared" si="674"/>
        <v>408</v>
      </c>
      <c r="T125" s="200">
        <f t="shared" si="674"/>
        <v>47</v>
      </c>
      <c r="U125" s="200">
        <f t="shared" si="674"/>
        <v>295</v>
      </c>
      <c r="V125" s="200">
        <f t="shared" si="674"/>
        <v>141</v>
      </c>
      <c r="W125" s="200">
        <f t="shared" si="674"/>
        <v>44</v>
      </c>
      <c r="X125" s="200">
        <f t="shared" si="674"/>
        <v>2</v>
      </c>
      <c r="Y125" s="200">
        <f t="shared" si="674"/>
        <v>113</v>
      </c>
      <c r="Z125" s="201">
        <f t="shared" si="674"/>
        <v>114</v>
      </c>
      <c r="AB125" s="198" t="s">
        <v>1</v>
      </c>
      <c r="AC125" s="202">
        <f>P125/C125</f>
        <v>0.3337769496939047</v>
      </c>
      <c r="AD125" s="203">
        <f t="shared" ref="AD125:AD128" si="675">Q125/D125</f>
        <v>0.25474826650587878</v>
      </c>
      <c r="AE125" s="203">
        <f t="shared" ref="AE125:AE128" si="676">R125/E125</f>
        <v>0.58705882352941174</v>
      </c>
      <c r="AF125" s="203">
        <f t="shared" ref="AF125:AF128" si="677">S125/F125</f>
        <v>0.63255813953488371</v>
      </c>
      <c r="AG125" s="203">
        <f t="shared" ref="AG125:AG128" si="678">T125/G125</f>
        <v>0.16319444444444445</v>
      </c>
      <c r="AH125" s="203">
        <f t="shared" ref="AH125:AH128" si="679">U125/H125</f>
        <v>0.38113695090439276</v>
      </c>
      <c r="AI125" s="203">
        <f t="shared" ref="AI125:AI128" si="680">V125/I125</f>
        <v>0.45483870967741935</v>
      </c>
      <c r="AJ125" s="203">
        <f t="shared" ref="AJ125:AJ128" si="681">W125/J125</f>
        <v>0.19047619047619047</v>
      </c>
      <c r="AK125" s="203">
        <f t="shared" ref="AK125:AK128" si="682">X125/K125</f>
        <v>6.3897763578274758E-3</v>
      </c>
      <c r="AL125" s="203">
        <f t="shared" ref="AL125:AL128" si="683">Y125/L125</f>
        <v>0.25740318906605925</v>
      </c>
      <c r="AM125" s="204">
        <f t="shared" ref="AM125:AM128" si="684">Z125/M125</f>
        <v>0.32853025936599423</v>
      </c>
      <c r="AO125" s="198" t="s">
        <v>1</v>
      </c>
      <c r="AP125" s="202">
        <f>C125/T14B!C$158</f>
        <v>0.38422990386582123</v>
      </c>
      <c r="AQ125" s="203">
        <f>D125/T14B!D$158</f>
        <v>0.39715038314176243</v>
      </c>
      <c r="AR125" s="203">
        <f>E125/T14B!E$158</f>
        <v>0.34109149277688605</v>
      </c>
      <c r="AS125" s="203">
        <f>F125/T14B!F$158</f>
        <v>0.34621578099838968</v>
      </c>
      <c r="AT125" s="203">
        <f>G125/T14B!G$158</f>
        <v>0.39834024896265557</v>
      </c>
      <c r="AU125" s="203">
        <f>H125/T14B!H$158</f>
        <v>0.43654822335025378</v>
      </c>
      <c r="AV125" s="203">
        <f>I125/T14B!I$158</f>
        <v>0.40789473684210525</v>
      </c>
      <c r="AW125" s="203">
        <f>J125/T14B!J$158</f>
        <v>0.31090174966352624</v>
      </c>
      <c r="AX125" s="203">
        <f>K125/T14B!K$158</f>
        <v>0.41622340425531917</v>
      </c>
      <c r="AY125" s="203">
        <f>L125/T14B!L$158</f>
        <v>0.37910189982728842</v>
      </c>
      <c r="AZ125" s="204">
        <f>M125/T14B!M$158</f>
        <v>0.36914893617021277</v>
      </c>
      <c r="BB125" s="198" t="s">
        <v>1</v>
      </c>
      <c r="BC125" s="202">
        <f>C125/$C125</f>
        <v>1</v>
      </c>
      <c r="BD125" s="203">
        <f t="shared" ref="BD125:BD127" si="685">D125/$C125</f>
        <v>0.44144264040457815</v>
      </c>
      <c r="BE125" s="203">
        <f t="shared" ref="BE125:BE127" si="686">E125/$C125</f>
        <v>0.11312217194570136</v>
      </c>
      <c r="BF125" s="203">
        <f t="shared" ref="BF125:BF127" si="687">F125/$C125</f>
        <v>8.5839765770561613E-2</v>
      </c>
      <c r="BG125" s="203">
        <f t="shared" ref="BG125:BG127" si="688">G125/$C125</f>
        <v>3.8328453553367045E-2</v>
      </c>
      <c r="BH125" s="203">
        <f t="shared" ref="BH125:BH127" si="689">H125/$C125</f>
        <v>0.10300771892467395</v>
      </c>
      <c r="BI125" s="203">
        <f t="shared" ref="BI125:BI127" si="690">I125/$C125</f>
        <v>4.1256321533138143E-2</v>
      </c>
      <c r="BJ125" s="203">
        <f t="shared" ref="BJ125:BJ127" si="691">J125/$C125</f>
        <v>3.0742613787596487E-2</v>
      </c>
      <c r="BK125" s="203">
        <f t="shared" ref="BK125:BK127" si="692">K125/$C125</f>
        <v>4.1655576257652385E-2</v>
      </c>
      <c r="BL125" s="203">
        <f t="shared" ref="BL125:BL127" si="693">L125/$C125</f>
        <v>5.8424274687250463E-2</v>
      </c>
      <c r="BM125" s="204">
        <f t="shared" ref="BM125:BM127" si="694">M125/$C125</f>
        <v>4.6180463135480437E-2</v>
      </c>
    </row>
    <row r="126" spans="2:65">
      <c r="B126" s="198" t="s">
        <v>0</v>
      </c>
      <c r="C126" s="188">
        <f>T14C!C49</f>
        <v>66033</v>
      </c>
      <c r="D126" s="189">
        <f>T14C!D49</f>
        <v>29964</v>
      </c>
      <c r="E126" s="189">
        <f>T14C!E49</f>
        <v>6983</v>
      </c>
      <c r="F126" s="189">
        <f>T14C!F49</f>
        <v>5512</v>
      </c>
      <c r="G126" s="189">
        <f>T14C!G49</f>
        <v>2459</v>
      </c>
      <c r="H126" s="189">
        <f>T14C!H49</f>
        <v>6959</v>
      </c>
      <c r="I126" s="189">
        <f>T14C!I49</f>
        <v>2646</v>
      </c>
      <c r="J126" s="189">
        <f>T14C!J49</f>
        <v>1942</v>
      </c>
      <c r="K126" s="189">
        <f>T14C!K49</f>
        <v>2847</v>
      </c>
      <c r="L126" s="189">
        <f>T14C!L49</f>
        <v>3683</v>
      </c>
      <c r="M126" s="190">
        <f>T14C!M49</f>
        <v>3038</v>
      </c>
      <c r="O126" s="198" t="s">
        <v>0</v>
      </c>
      <c r="P126" s="199">
        <f t="shared" ref="P126:Z126" si="695">C12-C126</f>
        <v>25088</v>
      </c>
      <c r="Q126" s="200">
        <f t="shared" si="695"/>
        <v>9660</v>
      </c>
      <c r="R126" s="200">
        <f t="shared" si="695"/>
        <v>4614</v>
      </c>
      <c r="S126" s="200">
        <f t="shared" si="695"/>
        <v>3952</v>
      </c>
      <c r="T126" s="200">
        <f t="shared" si="695"/>
        <v>525</v>
      </c>
      <c r="U126" s="200">
        <f t="shared" si="695"/>
        <v>2563</v>
      </c>
      <c r="V126" s="200">
        <f t="shared" si="695"/>
        <v>1343</v>
      </c>
      <c r="W126" s="200">
        <f t="shared" si="695"/>
        <v>280</v>
      </c>
      <c r="X126" s="200">
        <f t="shared" si="695"/>
        <v>-52</v>
      </c>
      <c r="Y126" s="200">
        <f t="shared" si="695"/>
        <v>1155</v>
      </c>
      <c r="Z126" s="201">
        <f t="shared" si="695"/>
        <v>1048</v>
      </c>
      <c r="AB126" s="198" t="s">
        <v>0</v>
      </c>
      <c r="AC126" s="202">
        <f t="shared" ref="AC126:AC128" si="696">P126/C126</f>
        <v>0.37993124649796312</v>
      </c>
      <c r="AD126" s="203">
        <f t="shared" si="675"/>
        <v>0.32238686423708451</v>
      </c>
      <c r="AE126" s="203">
        <f t="shared" si="676"/>
        <v>0.66074752971502215</v>
      </c>
      <c r="AF126" s="203">
        <f t="shared" si="677"/>
        <v>0.71698113207547165</v>
      </c>
      <c r="AG126" s="203">
        <f t="shared" si="678"/>
        <v>0.21350142334282229</v>
      </c>
      <c r="AH126" s="203">
        <f t="shared" si="679"/>
        <v>0.36830004310964221</v>
      </c>
      <c r="AI126" s="203">
        <f t="shared" si="680"/>
        <v>0.5075585789871504</v>
      </c>
      <c r="AJ126" s="203">
        <f t="shared" si="681"/>
        <v>0.14418125643666324</v>
      </c>
      <c r="AK126" s="203">
        <f t="shared" si="682"/>
        <v>-1.8264840182648401E-2</v>
      </c>
      <c r="AL126" s="203">
        <f t="shared" si="683"/>
        <v>0.31360304099918546</v>
      </c>
      <c r="AM126" s="204">
        <f t="shared" si="684"/>
        <v>0.34496379196840027</v>
      </c>
      <c r="AO126" s="198" t="s">
        <v>0</v>
      </c>
      <c r="AP126" s="202">
        <f>T14A!C126/T14C!C$158</f>
        <v>0.17178825451499274</v>
      </c>
      <c r="AQ126" s="203">
        <f>T14A!D126/T14C!D$158</f>
        <v>0.13934022191013848</v>
      </c>
      <c r="AR126" s="203">
        <f>T14A!E126/T14C!E$158</f>
        <v>0.145527675891964</v>
      </c>
      <c r="AS126" s="203">
        <f>T14A!F126/T14C!F$158</f>
        <v>0.28999842163413481</v>
      </c>
      <c r="AT126" s="203">
        <f>T14A!G126/T14C!G$158</f>
        <v>0.33992258777992812</v>
      </c>
      <c r="AU126" s="203">
        <f>T14A!H126/T14C!H$158</f>
        <v>0.27804858558414575</v>
      </c>
      <c r="AV126" s="203">
        <f>T14A!I126/T14C!I$158</f>
        <v>0.13321921256671029</v>
      </c>
      <c r="AW126" s="203">
        <f>T14A!J126/T14C!J$158</f>
        <v>0.15121077629837265</v>
      </c>
      <c r="AX126" s="203">
        <f>T14A!K126/T14C!K$158</f>
        <v>0.29842767295597483</v>
      </c>
      <c r="AY126" s="203">
        <f>T14A!L126/T14C!L$158</f>
        <v>0.24207966346785856</v>
      </c>
      <c r="AZ126" s="204">
        <f>T14A!M126/T14C!M$158</f>
        <v>0.24050031665611146</v>
      </c>
      <c r="BB126" s="198" t="s">
        <v>0</v>
      </c>
      <c r="BC126" s="202">
        <f t="shared" ref="BC126:BC127" si="697">C126/$C126</f>
        <v>1</v>
      </c>
      <c r="BD126" s="203">
        <f t="shared" si="685"/>
        <v>0.45377311344327836</v>
      </c>
      <c r="BE126" s="203">
        <f t="shared" si="686"/>
        <v>0.1057501552254176</v>
      </c>
      <c r="BF126" s="203">
        <f t="shared" si="687"/>
        <v>8.3473414807747642E-2</v>
      </c>
      <c r="BG126" s="203">
        <f t="shared" si="688"/>
        <v>3.723895627943604E-2</v>
      </c>
      <c r="BH126" s="203">
        <f t="shared" si="689"/>
        <v>0.10538670058909939</v>
      </c>
      <c r="BI126" s="203">
        <f t="shared" si="690"/>
        <v>4.0070873654082052E-2</v>
      </c>
      <c r="BJ126" s="203">
        <f t="shared" si="691"/>
        <v>2.9409537655414719E-2</v>
      </c>
      <c r="BK126" s="203">
        <f t="shared" si="692"/>
        <v>4.3114806233247011E-2</v>
      </c>
      <c r="BL126" s="203">
        <f t="shared" si="693"/>
        <v>5.5775142731664472E-2</v>
      </c>
      <c r="BM126" s="204">
        <f t="shared" si="694"/>
        <v>4.6007299380612723E-2</v>
      </c>
    </row>
    <row r="127" spans="2:65">
      <c r="B127" s="198" t="s">
        <v>238</v>
      </c>
      <c r="C127" s="188">
        <f>T14D!C49</f>
        <v>3461691.1822393625</v>
      </c>
      <c r="D127" s="189">
        <f>T14D!D49</f>
        <v>993770.63789666607</v>
      </c>
      <c r="E127" s="189">
        <f>T14D!E49</f>
        <v>286486.08689487627</v>
      </c>
      <c r="F127" s="189">
        <f>T14D!F49</f>
        <v>240607.69984292577</v>
      </c>
      <c r="G127" s="189">
        <f>T14D!G49</f>
        <v>132885.62996192832</v>
      </c>
      <c r="H127" s="189">
        <f>T14D!H49</f>
        <v>799083.31678099022</v>
      </c>
      <c r="I127" s="189">
        <f>T14D!I49</f>
        <v>212296.85231252172</v>
      </c>
      <c r="J127" s="189">
        <f>T14D!J49</f>
        <v>135535.89321615724</v>
      </c>
      <c r="K127" s="189">
        <f>T14D!K49</f>
        <v>153668.20939430947</v>
      </c>
      <c r="L127" s="189">
        <f>T14D!L49</f>
        <v>243766.04732024914</v>
      </c>
      <c r="M127" s="190">
        <f>T14D!M49</f>
        <v>263590.80861873808</v>
      </c>
      <c r="O127" s="198" t="s">
        <v>238</v>
      </c>
      <c r="P127" s="199">
        <f t="shared" ref="P127:Z127" si="698">C13-C127</f>
        <v>444063.59345414676</v>
      </c>
      <c r="Q127" s="200">
        <f t="shared" si="698"/>
        <v>199850.55931279459</v>
      </c>
      <c r="R127" s="200">
        <f t="shared" si="698"/>
        <v>178746.89867631748</v>
      </c>
      <c r="S127" s="200">
        <f t="shared" si="698"/>
        <v>34403.64890020492</v>
      </c>
      <c r="T127" s="200">
        <f t="shared" si="698"/>
        <v>23821.012389500334</v>
      </c>
      <c r="U127" s="200">
        <f t="shared" si="698"/>
        <v>78506.190688817995</v>
      </c>
      <c r="V127" s="200">
        <f t="shared" si="698"/>
        <v>3680.182020661101</v>
      </c>
      <c r="W127" s="200">
        <f t="shared" si="698"/>
        <v>4523.0015214547166</v>
      </c>
      <c r="X127" s="200">
        <f t="shared" si="698"/>
        <v>-19676.844775594451</v>
      </c>
      <c r="Y127" s="200">
        <f t="shared" si="698"/>
        <v>4342.207313128456</v>
      </c>
      <c r="Z127" s="201">
        <f t="shared" si="698"/>
        <v>-64133.262593137275</v>
      </c>
      <c r="AB127" s="198" t="s">
        <v>238</v>
      </c>
      <c r="AC127" s="202">
        <f t="shared" si="696"/>
        <v>0.12827937851084761</v>
      </c>
      <c r="AD127" s="203">
        <f t="shared" si="675"/>
        <v>0.20110330461743364</v>
      </c>
      <c r="AE127" s="203">
        <f t="shared" si="676"/>
        <v>0.62392872412651301</v>
      </c>
      <c r="AF127" s="203">
        <f t="shared" si="677"/>
        <v>0.14298648348604143</v>
      </c>
      <c r="AG127" s="203">
        <f t="shared" si="678"/>
        <v>0.17925950606039978</v>
      </c>
      <c r="AH127" s="203">
        <f t="shared" si="679"/>
        <v>9.8245313148409383E-2</v>
      </c>
      <c r="AI127" s="203">
        <f t="shared" si="680"/>
        <v>1.733507577042882E-2</v>
      </c>
      <c r="AJ127" s="203">
        <f t="shared" si="681"/>
        <v>3.3371245167073786E-2</v>
      </c>
      <c r="AK127" s="203">
        <f t="shared" si="682"/>
        <v>-0.12804759587654249</v>
      </c>
      <c r="AL127" s="203">
        <f t="shared" si="683"/>
        <v>1.781301112629461E-2</v>
      </c>
      <c r="AM127" s="204">
        <f t="shared" si="684"/>
        <v>-0.24330614155025657</v>
      </c>
      <c r="AO127" s="198" t="s">
        <v>238</v>
      </c>
      <c r="AP127" s="202">
        <f>C127/T14D!C$158</f>
        <v>0.21909628635301751</v>
      </c>
      <c r="AQ127" s="203">
        <f>D127/T14D!D$158</f>
        <v>0.16717448233454754</v>
      </c>
      <c r="AR127" s="203">
        <f>E127/T14D!E$158</f>
        <v>0.14193185346392775</v>
      </c>
      <c r="AS127" s="203">
        <f>F127/T14D!F$158</f>
        <v>0.30255352996203028</v>
      </c>
      <c r="AT127" s="203">
        <f>G127/T14D!G$158</f>
        <v>0.29602135847962785</v>
      </c>
      <c r="AU127" s="203">
        <f>H127/T14D!H$158</f>
        <v>0.35485310427205402</v>
      </c>
      <c r="AV127" s="203">
        <f>I127/T14D!I$158</f>
        <v>0.18240329825088353</v>
      </c>
      <c r="AW127" s="203">
        <f>J127/T14D!J$158</f>
        <v>0.1651221952110942</v>
      </c>
      <c r="AX127" s="203">
        <f>K127/T14D!K$158</f>
        <v>0.24474433446676847</v>
      </c>
      <c r="AY127" s="203">
        <f>L127/T14D!L$158</f>
        <v>0.25284257120725373</v>
      </c>
      <c r="AZ127" s="204">
        <f>M127/T14D!M$158</f>
        <v>0.34494267839072185</v>
      </c>
      <c r="BB127" s="198" t="s">
        <v>238</v>
      </c>
      <c r="BC127" s="202">
        <f t="shared" si="697"/>
        <v>1</v>
      </c>
      <c r="BD127" s="203">
        <f t="shared" si="685"/>
        <v>0.28707662976851606</v>
      </c>
      <c r="BE127" s="203">
        <f t="shared" si="686"/>
        <v>8.2758996055086825E-2</v>
      </c>
      <c r="BF127" s="203">
        <f t="shared" si="687"/>
        <v>6.9505824516465683E-2</v>
      </c>
      <c r="BG127" s="203">
        <f t="shared" si="688"/>
        <v>3.8387488359364515E-2</v>
      </c>
      <c r="BH127" s="203">
        <f t="shared" si="689"/>
        <v>0.23083610718390671</v>
      </c>
      <c r="BI127" s="203">
        <f t="shared" si="690"/>
        <v>6.1327496052142702E-2</v>
      </c>
      <c r="BJ127" s="203">
        <f t="shared" si="691"/>
        <v>3.9153086188491053E-2</v>
      </c>
      <c r="BK127" s="203">
        <f t="shared" si="692"/>
        <v>4.4391079765498248E-2</v>
      </c>
      <c r="BL127" s="203">
        <f t="shared" si="693"/>
        <v>7.0418195756721799E-2</v>
      </c>
      <c r="BM127" s="204">
        <f t="shared" si="694"/>
        <v>7.6145096353806355E-2</v>
      </c>
    </row>
    <row r="128" spans="2:65">
      <c r="B128" s="198" t="s">
        <v>239</v>
      </c>
      <c r="C128" s="169">
        <f>T14E!C49</f>
        <v>52.423654570280959</v>
      </c>
      <c r="D128" s="170">
        <f>T14E!D49</f>
        <v>33.165486513705318</v>
      </c>
      <c r="E128" s="170">
        <f>T14E!E49</f>
        <v>41.026218945277996</v>
      </c>
      <c r="F128" s="170">
        <f>T14E!F49</f>
        <v>43.651614630429201</v>
      </c>
      <c r="G128" s="170">
        <f>T14E!G49</f>
        <v>54.040516454627216</v>
      </c>
      <c r="H128" s="170">
        <f>T14E!H49</f>
        <v>114.827319554676</v>
      </c>
      <c r="I128" s="170">
        <f>T14E!I49</f>
        <v>80.233126346380089</v>
      </c>
      <c r="J128" s="170">
        <f>T14E!J49</f>
        <v>69.791912057753478</v>
      </c>
      <c r="K128" s="170">
        <f>T14E!K49</f>
        <v>53.975486264246385</v>
      </c>
      <c r="L128" s="170">
        <f>T14E!L49</f>
        <v>66.186817083966645</v>
      </c>
      <c r="M128" s="171">
        <f>T14E!M49</f>
        <v>86.76458479879463</v>
      </c>
      <c r="O128" s="198" t="s">
        <v>239</v>
      </c>
      <c r="P128" s="205">
        <f t="shared" ref="P128:Z128" si="699">C14-C128</f>
        <v>-9.5602665950226822</v>
      </c>
      <c r="Q128" s="206">
        <f t="shared" si="699"/>
        <v>-3.0417938726428133</v>
      </c>
      <c r="R128" s="206">
        <f t="shared" si="699"/>
        <v>-0.9095520856424244</v>
      </c>
      <c r="S128" s="206">
        <f t="shared" si="699"/>
        <v>-14.59293450118885</v>
      </c>
      <c r="T128" s="206">
        <f t="shared" si="699"/>
        <v>-1.5248856398052766</v>
      </c>
      <c r="U128" s="206">
        <f t="shared" si="699"/>
        <v>-22.662910032536928</v>
      </c>
      <c r="V128" s="206">
        <f t="shared" si="699"/>
        <v>-26.089974094391415</v>
      </c>
      <c r="W128" s="206">
        <f t="shared" si="699"/>
        <v>-6.7591061452368422</v>
      </c>
      <c r="X128" s="206">
        <f t="shared" si="699"/>
        <v>-6.0358209266023692</v>
      </c>
      <c r="Y128" s="206">
        <f t="shared" si="699"/>
        <v>-14.903589586368959</v>
      </c>
      <c r="Z128" s="207">
        <f t="shared" si="699"/>
        <v>-37.949717930071962</v>
      </c>
      <c r="AB128" s="198" t="s">
        <v>239</v>
      </c>
      <c r="AC128" s="202">
        <f t="shared" si="696"/>
        <v>-0.18236551177876886</v>
      </c>
      <c r="AD128" s="203">
        <f t="shared" si="675"/>
        <v>-9.1715641541571274E-2</v>
      </c>
      <c r="AE128" s="203">
        <f t="shared" si="676"/>
        <v>-2.2170019783095594E-2</v>
      </c>
      <c r="AF128" s="203">
        <f t="shared" si="677"/>
        <v>-0.33430457555208576</v>
      </c>
      <c r="AG128" s="203">
        <f t="shared" si="678"/>
        <v>-2.8217451272612853E-2</v>
      </c>
      <c r="AH128" s="203">
        <f t="shared" si="679"/>
        <v>-0.19736514028567734</v>
      </c>
      <c r="AI128" s="203">
        <f t="shared" si="680"/>
        <v>-0.32517708435985093</v>
      </c>
      <c r="AJ128" s="203">
        <f t="shared" si="681"/>
        <v>-9.6846553503844635E-2</v>
      </c>
      <c r="AK128" s="203">
        <f t="shared" si="682"/>
        <v>-0.11182522556726877</v>
      </c>
      <c r="AL128" s="203">
        <f t="shared" si="683"/>
        <v>-0.22517459281146279</v>
      </c>
      <c r="AM128" s="204">
        <f t="shared" si="684"/>
        <v>-0.43738718992405268</v>
      </c>
      <c r="AO128" s="198"/>
      <c r="AP128" s="202"/>
      <c r="AQ128" s="203"/>
      <c r="AR128" s="203"/>
      <c r="AS128" s="203"/>
      <c r="AT128" s="203"/>
      <c r="AU128" s="203"/>
      <c r="AV128" s="203"/>
      <c r="AW128" s="203"/>
      <c r="AX128" s="203"/>
      <c r="AY128" s="203"/>
      <c r="AZ128" s="204"/>
      <c r="BB128" s="198"/>
      <c r="BC128" s="202"/>
      <c r="BD128" s="203"/>
      <c r="BE128" s="203"/>
      <c r="BF128" s="231"/>
      <c r="BG128" s="231"/>
      <c r="BH128" s="231"/>
      <c r="BI128" s="203"/>
      <c r="BJ128" s="203"/>
      <c r="BK128" s="231"/>
      <c r="BL128" s="231"/>
      <c r="BM128" s="232"/>
    </row>
    <row r="129" spans="2:65">
      <c r="B129" s="172"/>
      <c r="C129" s="188"/>
      <c r="D129" s="189"/>
      <c r="E129" s="189"/>
      <c r="F129" s="189"/>
      <c r="G129" s="189"/>
      <c r="H129" s="189"/>
      <c r="I129" s="189"/>
      <c r="J129" s="189"/>
      <c r="K129" s="189"/>
      <c r="L129" s="189"/>
      <c r="M129" s="190"/>
      <c r="O129" s="172"/>
      <c r="P129" s="199"/>
      <c r="Q129" s="200"/>
      <c r="R129" s="200"/>
      <c r="S129" s="200"/>
      <c r="T129" s="200"/>
      <c r="U129" s="200"/>
      <c r="V129" s="200"/>
      <c r="W129" s="200"/>
      <c r="X129" s="200"/>
      <c r="Y129" s="200"/>
      <c r="Z129" s="201"/>
      <c r="AB129" s="172"/>
      <c r="AC129" s="188"/>
      <c r="AD129" s="189"/>
      <c r="AE129" s="189"/>
      <c r="AF129" s="189"/>
      <c r="AG129" s="189"/>
      <c r="AH129" s="189"/>
      <c r="AI129" s="189"/>
      <c r="AJ129" s="189"/>
      <c r="AK129" s="189"/>
      <c r="AL129" s="189"/>
      <c r="AM129" s="190"/>
      <c r="AO129" s="172"/>
      <c r="AP129" s="188"/>
      <c r="AQ129" s="189"/>
      <c r="AR129" s="189"/>
      <c r="AS129" s="189"/>
      <c r="AT129" s="189"/>
      <c r="AU129" s="189"/>
      <c r="AV129" s="189"/>
      <c r="AW129" s="189"/>
      <c r="AX129" s="189"/>
      <c r="AY129" s="189"/>
      <c r="AZ129" s="190"/>
      <c r="BB129" s="172"/>
      <c r="BC129" s="188"/>
      <c r="BD129" s="189"/>
      <c r="BE129" s="189"/>
      <c r="BF129" s="189"/>
      <c r="BG129" s="189"/>
      <c r="BH129" s="189"/>
      <c r="BI129" s="189"/>
      <c r="BJ129" s="189"/>
      <c r="BK129" s="189"/>
      <c r="BL129" s="189"/>
      <c r="BM129" s="190"/>
    </row>
    <row r="130" spans="2:65">
      <c r="B130" s="208" t="s">
        <v>312</v>
      </c>
      <c r="C130" s="209"/>
      <c r="D130" s="210"/>
      <c r="E130" s="210"/>
      <c r="F130" s="210"/>
      <c r="G130" s="210"/>
      <c r="H130" s="210"/>
      <c r="I130" s="210"/>
      <c r="J130" s="210"/>
      <c r="K130" s="210"/>
      <c r="L130" s="210"/>
      <c r="M130" s="211"/>
      <c r="O130" s="208" t="s">
        <v>312</v>
      </c>
      <c r="P130" s="212"/>
      <c r="Q130" s="213"/>
      <c r="R130" s="213"/>
      <c r="S130" s="213"/>
      <c r="T130" s="213"/>
      <c r="U130" s="213"/>
      <c r="V130" s="213"/>
      <c r="W130" s="213"/>
      <c r="X130" s="213"/>
      <c r="Y130" s="213"/>
      <c r="Z130" s="214"/>
      <c r="AB130" s="208" t="s">
        <v>312</v>
      </c>
      <c r="AC130" s="209"/>
      <c r="AD130" s="210"/>
      <c r="AE130" s="210"/>
      <c r="AF130" s="210"/>
      <c r="AG130" s="210"/>
      <c r="AH130" s="210"/>
      <c r="AI130" s="210"/>
      <c r="AJ130" s="210"/>
      <c r="AK130" s="210"/>
      <c r="AL130" s="210"/>
      <c r="AM130" s="211"/>
      <c r="AO130" s="208" t="s">
        <v>312</v>
      </c>
      <c r="AP130" s="209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1"/>
      <c r="BB130" s="208" t="s">
        <v>312</v>
      </c>
      <c r="BC130" s="209"/>
      <c r="BD130" s="210"/>
      <c r="BE130" s="210"/>
      <c r="BF130" s="210"/>
      <c r="BG130" s="210"/>
      <c r="BH130" s="210"/>
      <c r="BI130" s="210"/>
      <c r="BJ130" s="210"/>
      <c r="BK130" s="210"/>
      <c r="BL130" s="210"/>
      <c r="BM130" s="211"/>
    </row>
    <row r="131" spans="2:65">
      <c r="B131" s="215" t="s">
        <v>1</v>
      </c>
      <c r="C131" s="216">
        <f>C119+C125</f>
        <v>16708</v>
      </c>
      <c r="D131" s="217">
        <f t="shared" ref="D131:M131" si="700">D119+D125</f>
        <v>6824</v>
      </c>
      <c r="E131" s="217">
        <f t="shared" si="700"/>
        <v>2212</v>
      </c>
      <c r="F131" s="217">
        <f t="shared" si="700"/>
        <v>1707</v>
      </c>
      <c r="G131" s="217">
        <f t="shared" si="700"/>
        <v>643</v>
      </c>
      <c r="H131" s="217">
        <f t="shared" si="700"/>
        <v>1514</v>
      </c>
      <c r="I131" s="217">
        <f t="shared" si="700"/>
        <v>639</v>
      </c>
      <c r="J131" s="217">
        <f t="shared" si="700"/>
        <v>646</v>
      </c>
      <c r="K131" s="217">
        <f t="shared" si="700"/>
        <v>658</v>
      </c>
      <c r="L131" s="217">
        <f t="shared" si="700"/>
        <v>1043</v>
      </c>
      <c r="M131" s="218">
        <f t="shared" si="700"/>
        <v>822</v>
      </c>
      <c r="O131" s="215" t="s">
        <v>1</v>
      </c>
      <c r="P131" s="219">
        <f t="shared" ref="P131:Z131" si="701">C17-C131</f>
        <v>2990</v>
      </c>
      <c r="Q131" s="220">
        <f t="shared" si="701"/>
        <v>634</v>
      </c>
      <c r="R131" s="220">
        <f t="shared" si="701"/>
        <v>590</v>
      </c>
      <c r="S131" s="220">
        <f t="shared" si="701"/>
        <v>251</v>
      </c>
      <c r="T131" s="220">
        <f t="shared" si="701"/>
        <v>154</v>
      </c>
      <c r="U131" s="220">
        <f t="shared" si="701"/>
        <v>524</v>
      </c>
      <c r="V131" s="220">
        <f t="shared" si="701"/>
        <v>337</v>
      </c>
      <c r="W131" s="220">
        <f t="shared" si="701"/>
        <v>28</v>
      </c>
      <c r="X131" s="220">
        <f t="shared" si="701"/>
        <v>133</v>
      </c>
      <c r="Y131" s="220">
        <f t="shared" si="701"/>
        <v>159</v>
      </c>
      <c r="Z131" s="221">
        <f t="shared" si="701"/>
        <v>175</v>
      </c>
      <c r="AB131" s="215" t="s">
        <v>1</v>
      </c>
      <c r="AC131" s="222">
        <f>P131/C131</f>
        <v>0.17895618865214269</v>
      </c>
      <c r="AD131" s="223">
        <f t="shared" ref="AD131:AD134" si="702">Q131/D131</f>
        <v>9.2907385697538106E-2</v>
      </c>
      <c r="AE131" s="223">
        <f t="shared" ref="AE131:AE134" si="703">R131/E131</f>
        <v>0.26672694394213381</v>
      </c>
      <c r="AF131" s="223">
        <f t="shared" ref="AF131:AF134" si="704">S131/F131</f>
        <v>0.14704159343878148</v>
      </c>
      <c r="AG131" s="223">
        <f t="shared" ref="AG131:AG134" si="705">T131/G131</f>
        <v>0.23950233281493002</v>
      </c>
      <c r="AH131" s="223">
        <f t="shared" ref="AH131:AH134" si="706">U131/H131</f>
        <v>0.34610303830911493</v>
      </c>
      <c r="AI131" s="223">
        <f t="shared" ref="AI131:AI134" si="707">V131/I131</f>
        <v>0.52738654147104846</v>
      </c>
      <c r="AJ131" s="223">
        <f t="shared" ref="AJ131:AJ134" si="708">W131/J131</f>
        <v>4.3343653250773995E-2</v>
      </c>
      <c r="AK131" s="223">
        <f t="shared" ref="AK131:AK134" si="709">X131/K131</f>
        <v>0.20212765957446807</v>
      </c>
      <c r="AL131" s="223">
        <f t="shared" ref="AL131:AL134" si="710">Y131/L131</f>
        <v>0.15244487056567593</v>
      </c>
      <c r="AM131" s="224">
        <f t="shared" ref="AM131:AM134" si="711">Z131/M131</f>
        <v>0.21289537712895376</v>
      </c>
      <c r="AO131" s="215" t="s">
        <v>1</v>
      </c>
      <c r="AP131" s="222">
        <f>C131/T14B!C$158</f>
        <v>0.85436694620576803</v>
      </c>
      <c r="AQ131" s="223">
        <f>D131/T14B!D$158</f>
        <v>0.81704980842911878</v>
      </c>
      <c r="AR131" s="223">
        <f>E131/T14B!E$158</f>
        <v>0.88764044943820219</v>
      </c>
      <c r="AS131" s="223">
        <f>F131/T14B!F$158</f>
        <v>0.91626409017713362</v>
      </c>
      <c r="AT131" s="223">
        <f>G131/T14B!G$158</f>
        <v>0.88934993084370673</v>
      </c>
      <c r="AU131" s="223">
        <f>H131/T14B!H$158</f>
        <v>0.85391990975747323</v>
      </c>
      <c r="AV131" s="223">
        <f>I131/T14B!I$158</f>
        <v>0.84078947368421053</v>
      </c>
      <c r="AW131" s="223">
        <f>J131/T14B!J$158</f>
        <v>0.86944818304172278</v>
      </c>
      <c r="AX131" s="223">
        <f>K131/T14B!K$158</f>
        <v>0.875</v>
      </c>
      <c r="AY131" s="223">
        <f>L131/T14B!L$158</f>
        <v>0.90069084628670126</v>
      </c>
      <c r="AZ131" s="224">
        <f>M131/T14B!M$158</f>
        <v>0.87446808510638296</v>
      </c>
      <c r="BB131" s="215" t="s">
        <v>1</v>
      </c>
      <c r="BC131" s="222">
        <f>C131/$C131</f>
        <v>1</v>
      </c>
      <c r="BD131" s="223">
        <f t="shared" ref="BD131:BD133" si="712">D131/$C131</f>
        <v>0.40842710079004069</v>
      </c>
      <c r="BE131" s="223">
        <f t="shared" ref="BE131:BE133" si="713">E131/$C131</f>
        <v>0.13239166866171895</v>
      </c>
      <c r="BF131" s="223">
        <f t="shared" ref="BF131:BF133" si="714">F131/$C131</f>
        <v>0.10216662676562126</v>
      </c>
      <c r="BG131" s="223">
        <f t="shared" ref="BG131:BG133" si="715">G131/$C131</f>
        <v>3.8484558295427337E-2</v>
      </c>
      <c r="BH131" s="223">
        <f t="shared" ref="BH131:BH133" si="716">H131/$C131</f>
        <v>9.0615274120181943E-2</v>
      </c>
      <c r="BI131" s="223">
        <f t="shared" ref="BI131:BI133" si="717">I131/$C131</f>
        <v>3.8245152022983002E-2</v>
      </c>
      <c r="BJ131" s="223">
        <f t="shared" ref="BJ131:BJ133" si="718">J131/$C131</f>
        <v>3.8664112999760594E-2</v>
      </c>
      <c r="BK131" s="223">
        <f t="shared" ref="BK131:BK133" si="719">K131/$C131</f>
        <v>3.9382331817093608E-2</v>
      </c>
      <c r="BL131" s="223">
        <f t="shared" ref="BL131:BL133" si="720">L131/$C131</f>
        <v>6.2425185539861143E-2</v>
      </c>
      <c r="BM131" s="224">
        <f t="shared" ref="BM131:BM133" si="721">M131/$C131</f>
        <v>4.9197988987311467E-2</v>
      </c>
    </row>
    <row r="132" spans="2:65">
      <c r="B132" s="215" t="s">
        <v>0</v>
      </c>
      <c r="C132" s="216">
        <f t="shared" ref="C132:M132" si="722">C120+C126</f>
        <v>87814</v>
      </c>
      <c r="D132" s="217">
        <f t="shared" si="722"/>
        <v>38249</v>
      </c>
      <c r="E132" s="217">
        <f t="shared" si="722"/>
        <v>10203</v>
      </c>
      <c r="F132" s="217">
        <f t="shared" si="722"/>
        <v>8030</v>
      </c>
      <c r="G132" s="217">
        <f t="shared" si="722"/>
        <v>3303</v>
      </c>
      <c r="H132" s="217">
        <f t="shared" si="722"/>
        <v>8784</v>
      </c>
      <c r="I132" s="217">
        <f t="shared" si="722"/>
        <v>3421</v>
      </c>
      <c r="J132" s="217">
        <f t="shared" si="722"/>
        <v>2845</v>
      </c>
      <c r="K132" s="217">
        <f t="shared" si="722"/>
        <v>3687</v>
      </c>
      <c r="L132" s="217">
        <f t="shared" si="722"/>
        <v>5139</v>
      </c>
      <c r="M132" s="218">
        <f t="shared" si="722"/>
        <v>4153</v>
      </c>
      <c r="O132" s="215" t="s">
        <v>0</v>
      </c>
      <c r="P132" s="219">
        <f t="shared" ref="P132:Z132" si="723">C18-C132</f>
        <v>28115</v>
      </c>
      <c r="Q132" s="220">
        <f t="shared" si="723"/>
        <v>10080</v>
      </c>
      <c r="R132" s="220">
        <f t="shared" si="723"/>
        <v>5183</v>
      </c>
      <c r="S132" s="220">
        <f t="shared" si="723"/>
        <v>3812</v>
      </c>
      <c r="T132" s="220">
        <f t="shared" si="723"/>
        <v>831</v>
      </c>
      <c r="U132" s="220">
        <f t="shared" si="723"/>
        <v>3224</v>
      </c>
      <c r="V132" s="220">
        <f t="shared" si="723"/>
        <v>1875</v>
      </c>
      <c r="W132" s="220">
        <f t="shared" si="723"/>
        <v>350</v>
      </c>
      <c r="X132" s="220">
        <f t="shared" si="723"/>
        <v>303</v>
      </c>
      <c r="Y132" s="220">
        <f t="shared" si="723"/>
        <v>1197</v>
      </c>
      <c r="Z132" s="221">
        <f t="shared" si="723"/>
        <v>1260</v>
      </c>
      <c r="AB132" s="215" t="s">
        <v>0</v>
      </c>
      <c r="AC132" s="222">
        <f t="shared" ref="AC132:AC134" si="724">P132/C132</f>
        <v>0.32016534948869202</v>
      </c>
      <c r="AD132" s="223">
        <f t="shared" si="702"/>
        <v>0.26353630160265629</v>
      </c>
      <c r="AE132" s="223">
        <f t="shared" si="703"/>
        <v>0.50798784671175146</v>
      </c>
      <c r="AF132" s="223">
        <f t="shared" si="704"/>
        <v>0.474719800747198</v>
      </c>
      <c r="AG132" s="223">
        <f t="shared" si="705"/>
        <v>0.25158946412352406</v>
      </c>
      <c r="AH132" s="223">
        <f t="shared" si="706"/>
        <v>0.36703096539162111</v>
      </c>
      <c r="AI132" s="223">
        <f t="shared" si="707"/>
        <v>0.54808535515931012</v>
      </c>
      <c r="AJ132" s="223">
        <f t="shared" si="708"/>
        <v>0.12302284710017575</v>
      </c>
      <c r="AK132" s="223">
        <f t="shared" si="709"/>
        <v>8.2180634662327098E-2</v>
      </c>
      <c r="AL132" s="223">
        <f t="shared" si="710"/>
        <v>0.23292469352014011</v>
      </c>
      <c r="AM132" s="224">
        <f t="shared" si="711"/>
        <v>0.30339513604623164</v>
      </c>
      <c r="AO132" s="215" t="s">
        <v>0</v>
      </c>
      <c r="AP132" s="222">
        <f>T14A!C132/T14C!C$158</f>
        <v>0.228452649159959</v>
      </c>
      <c r="AQ132" s="223">
        <f>T14A!D132/T14C!D$158</f>
        <v>0.17786757935659081</v>
      </c>
      <c r="AR132" s="223">
        <f>T14A!E132/T14C!E$158</f>
        <v>0.21263337779259753</v>
      </c>
      <c r="AS132" s="223">
        <f>T14A!F132/T14C!F$158</f>
        <v>0.4224759299205556</v>
      </c>
      <c r="AT132" s="223">
        <f>T14A!G132/T14C!G$158</f>
        <v>0.45659386231683718</v>
      </c>
      <c r="AU132" s="223">
        <f>T14A!H132/T14C!H$158</f>
        <v>0.35096691705290073</v>
      </c>
      <c r="AV132" s="223">
        <f>T14A!I132/T14C!I$158</f>
        <v>0.17223844527237941</v>
      </c>
      <c r="AW132" s="223">
        <f>T14A!J132/T14C!J$158</f>
        <v>0.2215214513742895</v>
      </c>
      <c r="AX132" s="223">
        <f>T14A!K132/T14C!K$158</f>
        <v>0.38647798742138367</v>
      </c>
      <c r="AY132" s="223">
        <f>T14A!L132/T14C!L$158</f>
        <v>0.33778099119232285</v>
      </c>
      <c r="AZ132" s="224">
        <f>T14A!M132/T14C!M$158</f>
        <v>0.32876820772640913</v>
      </c>
      <c r="BB132" s="215" t="s">
        <v>0</v>
      </c>
      <c r="BC132" s="222">
        <f t="shared" ref="BC132:BC133" si="725">C132/$C132</f>
        <v>1</v>
      </c>
      <c r="BD132" s="223">
        <f t="shared" si="712"/>
        <v>0.4355683603981142</v>
      </c>
      <c r="BE132" s="223">
        <f t="shared" si="713"/>
        <v>0.11618876261188421</v>
      </c>
      <c r="BF132" s="223">
        <f t="shared" si="714"/>
        <v>9.1443277837246914E-2</v>
      </c>
      <c r="BG132" s="223">
        <f t="shared" si="715"/>
        <v>3.7613592365682007E-2</v>
      </c>
      <c r="BH132" s="223">
        <f t="shared" si="716"/>
        <v>0.10002960803516524</v>
      </c>
      <c r="BI132" s="223">
        <f t="shared" si="717"/>
        <v>3.8957341653950393E-2</v>
      </c>
      <c r="BJ132" s="223">
        <f t="shared" si="718"/>
        <v>3.2398023094267432E-2</v>
      </c>
      <c r="BK132" s="223">
        <f t="shared" si="719"/>
        <v>4.1986471405470654E-2</v>
      </c>
      <c r="BL132" s="223">
        <f t="shared" si="720"/>
        <v>5.8521420274671464E-2</v>
      </c>
      <c r="BM132" s="224">
        <f t="shared" si="721"/>
        <v>4.7293142323547498E-2</v>
      </c>
    </row>
    <row r="133" spans="2:65">
      <c r="B133" s="215" t="s">
        <v>238</v>
      </c>
      <c r="C133" s="216">
        <f t="shared" ref="C133:M133" si="726">C121+C127</f>
        <v>5867090.7049552361</v>
      </c>
      <c r="D133" s="217">
        <f t="shared" si="726"/>
        <v>1525813.5035866285</v>
      </c>
      <c r="E133" s="217">
        <f t="shared" si="726"/>
        <v>665118.50090077124</v>
      </c>
      <c r="F133" s="217">
        <f t="shared" si="726"/>
        <v>439764.66786956316</v>
      </c>
      <c r="G133" s="217">
        <f t="shared" si="726"/>
        <v>271008.2156057281</v>
      </c>
      <c r="H133" s="217">
        <f t="shared" si="726"/>
        <v>1160745.1310994492</v>
      </c>
      <c r="I133" s="217">
        <f t="shared" si="726"/>
        <v>376180.92383606208</v>
      </c>
      <c r="J133" s="217">
        <f t="shared" si="726"/>
        <v>283394.05860541645</v>
      </c>
      <c r="K133" s="217">
        <f t="shared" si="726"/>
        <v>277516.25949679397</v>
      </c>
      <c r="L133" s="217">
        <f t="shared" si="726"/>
        <v>449677.79337977199</v>
      </c>
      <c r="M133" s="218">
        <f t="shared" si="726"/>
        <v>417871.65057505271</v>
      </c>
      <c r="O133" s="215" t="s">
        <v>238</v>
      </c>
      <c r="P133" s="219">
        <f t="shared" ref="P133:Z133" si="727">C19-C133</f>
        <v>158718.97830466181</v>
      </c>
      <c r="Q133" s="220">
        <f t="shared" si="727"/>
        <v>158525.86239953153</v>
      </c>
      <c r="R133" s="220">
        <f t="shared" si="727"/>
        <v>100800.93816150539</v>
      </c>
      <c r="S133" s="220">
        <f t="shared" si="727"/>
        <v>-45571.448504127911</v>
      </c>
      <c r="T133" s="220">
        <f t="shared" si="727"/>
        <v>-30652.093912227865</v>
      </c>
      <c r="U133" s="220">
        <f t="shared" si="727"/>
        <v>96578.084115420934</v>
      </c>
      <c r="V133" s="220">
        <f t="shared" si="727"/>
        <v>-36851.200148258999</v>
      </c>
      <c r="W133" s="220">
        <f t="shared" si="727"/>
        <v>-12589.311704649474</v>
      </c>
      <c r="X133" s="220">
        <f t="shared" si="727"/>
        <v>-23318.225825923058</v>
      </c>
      <c r="Y133" s="220">
        <f t="shared" si="727"/>
        <v>64947.644026851398</v>
      </c>
      <c r="Z133" s="221">
        <f t="shared" si="727"/>
        <v>-113151.27030346054</v>
      </c>
      <c r="AB133" s="215" t="s">
        <v>238</v>
      </c>
      <c r="AC133" s="222">
        <f t="shared" si="724"/>
        <v>2.7052415973492741E-2</v>
      </c>
      <c r="AD133" s="223">
        <f t="shared" si="702"/>
        <v>0.10389596240097189</v>
      </c>
      <c r="AE133" s="223">
        <f t="shared" si="703"/>
        <v>0.15155335180872354</v>
      </c>
      <c r="AF133" s="223">
        <f t="shared" si="704"/>
        <v>-0.1036268982792512</v>
      </c>
      <c r="AG133" s="223">
        <f t="shared" si="705"/>
        <v>-0.11310392876362674</v>
      </c>
      <c r="AH133" s="223">
        <f t="shared" si="706"/>
        <v>8.3203522916303674E-2</v>
      </c>
      <c r="AI133" s="223">
        <f t="shared" si="707"/>
        <v>-9.7961373938032489E-2</v>
      </c>
      <c r="AJ133" s="223">
        <f t="shared" si="708"/>
        <v>-4.4423343829442082E-2</v>
      </c>
      <c r="AK133" s="223">
        <f t="shared" si="709"/>
        <v>-8.4024719373937962E-2</v>
      </c>
      <c r="AL133" s="223">
        <f t="shared" si="710"/>
        <v>0.14443151292552345</v>
      </c>
      <c r="AM133" s="224">
        <f t="shared" si="711"/>
        <v>-0.27077996353126083</v>
      </c>
      <c r="AO133" s="215" t="s">
        <v>238</v>
      </c>
      <c r="AP133" s="222">
        <f>C133/T14D!C$158</f>
        <v>0.3713380880845758</v>
      </c>
      <c r="AQ133" s="223">
        <f>D133/T14D!D$158</f>
        <v>0.25667601041326021</v>
      </c>
      <c r="AR133" s="223">
        <f>E133/T14D!E$158</f>
        <v>0.32951513502516239</v>
      </c>
      <c r="AS133" s="223">
        <f>F133/T14D!F$158</f>
        <v>0.55298459984188286</v>
      </c>
      <c r="AT133" s="223">
        <f>G133/T14D!G$158</f>
        <v>0.6037087694563491</v>
      </c>
      <c r="AU133" s="223">
        <f>H133/T14D!H$158</f>
        <v>0.51545815610138968</v>
      </c>
      <c r="AV133" s="223">
        <f>I133/T14D!I$158</f>
        <v>0.3232108271947044</v>
      </c>
      <c r="AW133" s="223">
        <f>J133/T14D!J$158</f>
        <v>0.34525650701307697</v>
      </c>
      <c r="AX133" s="223">
        <f>K133/T14D!K$158</f>
        <v>0.44199468778846224</v>
      </c>
      <c r="AY133" s="223">
        <f>L133/T14D!L$158</f>
        <v>0.46642135253386907</v>
      </c>
      <c r="AZ133" s="224">
        <f>M133/T14D!M$158</f>
        <v>0.54683912207803664</v>
      </c>
      <c r="BB133" s="215" t="s">
        <v>238</v>
      </c>
      <c r="BC133" s="222">
        <f t="shared" si="725"/>
        <v>1</v>
      </c>
      <c r="BD133" s="223">
        <f t="shared" si="712"/>
        <v>0.26006305003908575</v>
      </c>
      <c r="BE133" s="223">
        <f t="shared" si="713"/>
        <v>0.11336427785904596</v>
      </c>
      <c r="BF133" s="223">
        <f t="shared" si="714"/>
        <v>7.495446891559833E-2</v>
      </c>
      <c r="BG133" s="223">
        <f t="shared" si="715"/>
        <v>4.6191243536909968E-2</v>
      </c>
      <c r="BH133" s="223">
        <f t="shared" si="716"/>
        <v>0.19783998398373243</v>
      </c>
      <c r="BI133" s="223">
        <f t="shared" si="717"/>
        <v>6.4117114043992299E-2</v>
      </c>
      <c r="BJ133" s="223">
        <f t="shared" si="718"/>
        <v>4.8302314188881909E-2</v>
      </c>
      <c r="BK133" s="223">
        <f t="shared" si="719"/>
        <v>4.7300489024723766E-2</v>
      </c>
      <c r="BL133" s="223">
        <f t="shared" si="720"/>
        <v>7.6644084094350626E-2</v>
      </c>
      <c r="BM133" s="224">
        <f t="shared" si="721"/>
        <v>7.1222974313679188E-2</v>
      </c>
    </row>
    <row r="134" spans="2:65">
      <c r="B134" s="215" t="s">
        <v>239</v>
      </c>
      <c r="C134" s="225">
        <f>C133/C132</f>
        <v>66.812703042285236</v>
      </c>
      <c r="D134" s="226">
        <f t="shared" ref="D134" si="728">D133/D132</f>
        <v>39.891592030814621</v>
      </c>
      <c r="E134" s="226">
        <f t="shared" ref="E134" si="729">E133/E132</f>
        <v>65.188523071721178</v>
      </c>
      <c r="F134" s="226">
        <f t="shared" ref="F134" si="730">F133/F132</f>
        <v>54.76521393145245</v>
      </c>
      <c r="G134" s="226">
        <f t="shared" ref="G134" si="731">G133/G132</f>
        <v>82.049111597253429</v>
      </c>
      <c r="H134" s="226">
        <f t="shared" ref="H134" si="732">H133/H132</f>
        <v>132.14311601769685</v>
      </c>
      <c r="I134" s="226">
        <f t="shared" ref="I134" si="733">I133/I132</f>
        <v>109.96226946391759</v>
      </c>
      <c r="J134" s="226">
        <f t="shared" ref="J134" si="734">J133/J132</f>
        <v>99.611268402606839</v>
      </c>
      <c r="K134" s="226">
        <f t="shared" ref="K134" si="735">K133/K132</f>
        <v>75.268852589312175</v>
      </c>
      <c r="L134" s="226">
        <f t="shared" ref="L134" si="736">L133/L132</f>
        <v>87.502975944691954</v>
      </c>
      <c r="M134" s="227">
        <f t="shared" ref="M134" si="737">M133/M132</f>
        <v>100.61922720323928</v>
      </c>
      <c r="O134" s="215" t="s">
        <v>239</v>
      </c>
      <c r="P134" s="228">
        <f t="shared" ref="P134:Z134" si="738">C20-C134</f>
        <v>-14.834253445895222</v>
      </c>
      <c r="Q134" s="229">
        <f t="shared" si="738"/>
        <v>-5.0400667357296811</v>
      </c>
      <c r="R134" s="229">
        <f t="shared" si="738"/>
        <v>-15.408239758171419</v>
      </c>
      <c r="S134" s="229">
        <f t="shared" si="738"/>
        <v>-21.477490627497438</v>
      </c>
      <c r="T134" s="229">
        <f t="shared" si="738"/>
        <v>-23.907814622531554</v>
      </c>
      <c r="U134" s="229">
        <f t="shared" si="738"/>
        <v>-27.435986169689684</v>
      </c>
      <c r="V134" s="229">
        <f t="shared" si="738"/>
        <v>-45.889436441296169</v>
      </c>
      <c r="W134" s="229">
        <f t="shared" si="738"/>
        <v>-14.852349184839397</v>
      </c>
      <c r="X134" s="229">
        <f t="shared" si="738"/>
        <v>-11.560072220672851</v>
      </c>
      <c r="Y134" s="229">
        <f t="shared" si="738"/>
        <v>-6.2805268590506387</v>
      </c>
      <c r="Z134" s="230">
        <f t="shared" si="738"/>
        <v>-44.325050171724001</v>
      </c>
      <c r="AB134" s="215" t="s">
        <v>239</v>
      </c>
      <c r="AC134" s="222">
        <f t="shared" si="724"/>
        <v>-0.22202744044806477</v>
      </c>
      <c r="AD134" s="223">
        <f t="shared" si="702"/>
        <v>-0.1263440860378908</v>
      </c>
      <c r="AE134" s="223">
        <f t="shared" si="703"/>
        <v>-0.23636430206002815</v>
      </c>
      <c r="AF134" s="223">
        <f t="shared" si="704"/>
        <v>-0.3921739565261263</v>
      </c>
      <c r="AG134" s="223">
        <f t="shared" si="705"/>
        <v>-0.29138419852594555</v>
      </c>
      <c r="AH134" s="223">
        <f t="shared" si="706"/>
        <v>-0.20762327237701436</v>
      </c>
      <c r="AI134" s="223">
        <f t="shared" si="707"/>
        <v>-0.41731983765898967</v>
      </c>
      <c r="AJ134" s="223">
        <f t="shared" si="708"/>
        <v>-0.14910310272136551</v>
      </c>
      <c r="AK134" s="223">
        <f t="shared" si="709"/>
        <v>-0.1535837444440375</v>
      </c>
      <c r="AL134" s="223">
        <f t="shared" si="710"/>
        <v>-7.1775008692508635E-2</v>
      </c>
      <c r="AM134" s="224">
        <f t="shared" si="711"/>
        <v>-0.44052266553580754</v>
      </c>
      <c r="AO134" s="215"/>
      <c r="AP134" s="222"/>
      <c r="AQ134" s="223"/>
      <c r="AR134" s="223"/>
      <c r="AS134" s="223"/>
      <c r="AT134" s="223"/>
      <c r="AU134" s="223"/>
      <c r="AV134" s="223"/>
      <c r="AW134" s="223"/>
      <c r="AX134" s="223"/>
      <c r="AY134" s="223"/>
      <c r="AZ134" s="224"/>
      <c r="BB134" s="215"/>
      <c r="BC134" s="222"/>
      <c r="BD134" s="223"/>
      <c r="BE134" s="223"/>
      <c r="BF134" s="223"/>
      <c r="BG134" s="223"/>
      <c r="BH134" s="223"/>
      <c r="BI134" s="223"/>
      <c r="BJ134" s="223"/>
      <c r="BK134" s="223"/>
      <c r="BL134" s="223"/>
      <c r="BM134" s="224"/>
    </row>
    <row r="135" spans="2:65">
      <c r="B135" s="172"/>
      <c r="C135" s="188"/>
      <c r="D135" s="189"/>
      <c r="E135" s="189"/>
      <c r="F135" s="189"/>
      <c r="G135" s="189"/>
      <c r="H135" s="189"/>
      <c r="I135" s="189"/>
      <c r="J135" s="189"/>
      <c r="K135" s="189"/>
      <c r="L135" s="189"/>
      <c r="M135" s="190"/>
      <c r="O135" s="172"/>
      <c r="P135" s="199"/>
      <c r="Q135" s="200"/>
      <c r="R135" s="200"/>
      <c r="S135" s="200"/>
      <c r="T135" s="200"/>
      <c r="U135" s="200"/>
      <c r="V135" s="200"/>
      <c r="W135" s="200"/>
      <c r="X135" s="200"/>
      <c r="Y135" s="200"/>
      <c r="Z135" s="201"/>
      <c r="AB135" s="172"/>
      <c r="AC135" s="188"/>
      <c r="AD135" s="189"/>
      <c r="AE135" s="189"/>
      <c r="AF135" s="189"/>
      <c r="AG135" s="189"/>
      <c r="AH135" s="189"/>
      <c r="AI135" s="189"/>
      <c r="AJ135" s="189"/>
      <c r="AK135" s="189"/>
      <c r="AL135" s="189"/>
      <c r="AM135" s="190"/>
      <c r="AO135" s="172"/>
      <c r="AP135" s="188"/>
      <c r="AQ135" s="189"/>
      <c r="AR135" s="189"/>
      <c r="AS135" s="189"/>
      <c r="AT135" s="189"/>
      <c r="AU135" s="189"/>
      <c r="AV135" s="189"/>
      <c r="AW135" s="189"/>
      <c r="AX135" s="189"/>
      <c r="AY135" s="189"/>
      <c r="AZ135" s="190"/>
      <c r="BB135" s="172"/>
      <c r="BC135" s="188"/>
      <c r="BD135" s="189"/>
      <c r="BE135" s="189"/>
      <c r="BF135" s="189"/>
      <c r="BG135" s="189"/>
      <c r="BH135" s="189"/>
      <c r="BI135" s="189"/>
      <c r="BJ135" s="189"/>
      <c r="BK135" s="189"/>
      <c r="BL135" s="189"/>
      <c r="BM135" s="190"/>
    </row>
    <row r="136" spans="2:65">
      <c r="B136" s="172" t="s">
        <v>241</v>
      </c>
      <c r="C136" s="188"/>
      <c r="D136" s="189"/>
      <c r="E136" s="189"/>
      <c r="F136" s="189"/>
      <c r="G136" s="189"/>
      <c r="H136" s="189"/>
      <c r="I136" s="189"/>
      <c r="J136" s="189"/>
      <c r="K136" s="189"/>
      <c r="L136" s="189"/>
      <c r="M136" s="190"/>
      <c r="O136" s="172" t="s">
        <v>241</v>
      </c>
      <c r="P136" s="199"/>
      <c r="Q136" s="200"/>
      <c r="R136" s="200"/>
      <c r="S136" s="200"/>
      <c r="T136" s="200"/>
      <c r="U136" s="200"/>
      <c r="V136" s="200"/>
      <c r="W136" s="200"/>
      <c r="X136" s="200"/>
      <c r="Y136" s="200"/>
      <c r="Z136" s="201"/>
      <c r="AB136" s="172" t="s">
        <v>241</v>
      </c>
      <c r="AC136" s="188"/>
      <c r="AD136" s="189"/>
      <c r="AE136" s="189"/>
      <c r="AF136" s="189"/>
      <c r="AG136" s="189"/>
      <c r="AH136" s="189"/>
      <c r="AI136" s="189"/>
      <c r="AJ136" s="189"/>
      <c r="AK136" s="189"/>
      <c r="AL136" s="189"/>
      <c r="AM136" s="190"/>
      <c r="AO136" s="172" t="s">
        <v>241</v>
      </c>
      <c r="AP136" s="188"/>
      <c r="AQ136" s="189"/>
      <c r="AR136" s="189"/>
      <c r="AS136" s="189"/>
      <c r="AT136" s="189"/>
      <c r="AU136" s="189"/>
      <c r="AV136" s="189"/>
      <c r="AW136" s="189"/>
      <c r="AX136" s="189"/>
      <c r="AY136" s="189"/>
      <c r="AZ136" s="190"/>
      <c r="BB136" s="172" t="s">
        <v>241</v>
      </c>
      <c r="BC136" s="188"/>
      <c r="BD136" s="189"/>
      <c r="BE136" s="189"/>
      <c r="BF136" s="189"/>
      <c r="BG136" s="189"/>
      <c r="BH136" s="189"/>
      <c r="BI136" s="189"/>
      <c r="BJ136" s="189"/>
      <c r="BK136" s="189"/>
      <c r="BL136" s="189"/>
      <c r="BM136" s="190"/>
    </row>
    <row r="137" spans="2:65">
      <c r="B137" s="198" t="s">
        <v>1</v>
      </c>
      <c r="C137" s="188">
        <f>T14B!C76</f>
        <v>2261</v>
      </c>
      <c r="D137" s="189">
        <f>T14B!D76</f>
        <v>1183</v>
      </c>
      <c r="E137" s="189">
        <f>T14B!E76</f>
        <v>218</v>
      </c>
      <c r="F137" s="189">
        <f>T14B!F76</f>
        <v>138</v>
      </c>
      <c r="G137" s="189">
        <f>T14B!G76</f>
        <v>72</v>
      </c>
      <c r="H137" s="189">
        <f>T14B!H76</f>
        <v>222</v>
      </c>
      <c r="I137" s="189">
        <f>T14B!I76</f>
        <v>91</v>
      </c>
      <c r="J137" s="189">
        <f>T14B!J76</f>
        <v>66</v>
      </c>
      <c r="K137" s="189">
        <f>T14B!K76</f>
        <v>82</v>
      </c>
      <c r="L137" s="189">
        <f>T14B!L76</f>
        <v>90</v>
      </c>
      <c r="M137" s="190">
        <f>T14B!M76</f>
        <v>99</v>
      </c>
      <c r="O137" s="198" t="s">
        <v>1</v>
      </c>
      <c r="P137" s="199">
        <f t="shared" ref="P137:Z137" si="739">C23-C137</f>
        <v>799</v>
      </c>
      <c r="Q137" s="200">
        <f t="shared" si="739"/>
        <v>470</v>
      </c>
      <c r="R137" s="200">
        <f t="shared" si="739"/>
        <v>24</v>
      </c>
      <c r="S137" s="200">
        <f t="shared" si="739"/>
        <v>154</v>
      </c>
      <c r="T137" s="200">
        <f t="shared" si="739"/>
        <v>12</v>
      </c>
      <c r="U137" s="200">
        <f t="shared" si="739"/>
        <v>40</v>
      </c>
      <c r="V137" s="200">
        <f t="shared" si="739"/>
        <v>42</v>
      </c>
      <c r="W137" s="200">
        <f t="shared" si="739"/>
        <v>-14</v>
      </c>
      <c r="X137" s="200">
        <f t="shared" si="739"/>
        <v>6</v>
      </c>
      <c r="Y137" s="200">
        <f t="shared" si="739"/>
        <v>17</v>
      </c>
      <c r="Z137" s="201">
        <f t="shared" si="739"/>
        <v>48</v>
      </c>
      <c r="AB137" s="198" t="s">
        <v>1</v>
      </c>
      <c r="AC137" s="202">
        <f>P137/C137</f>
        <v>0.35338345864661652</v>
      </c>
      <c r="AD137" s="203">
        <f t="shared" ref="AD137:AD140" si="740">Q137/D137</f>
        <v>0.39729501267962808</v>
      </c>
      <c r="AE137" s="203">
        <f t="shared" ref="AE137:AE140" si="741">R137/E137</f>
        <v>0.11009174311926606</v>
      </c>
      <c r="AF137" s="203">
        <f t="shared" ref="AF137:AF140" si="742">S137/F137</f>
        <v>1.1159420289855073</v>
      </c>
      <c r="AG137" s="203">
        <f t="shared" ref="AG137:AG140" si="743">T137/G137</f>
        <v>0.16666666666666666</v>
      </c>
      <c r="AH137" s="203">
        <f t="shared" ref="AH137:AH140" si="744">U137/H137</f>
        <v>0.18018018018018017</v>
      </c>
      <c r="AI137" s="203">
        <f t="shared" ref="AI137:AI140" si="745">V137/I137</f>
        <v>0.46153846153846156</v>
      </c>
      <c r="AJ137" s="203">
        <f t="shared" ref="AJ137:AJ140" si="746">W137/J137</f>
        <v>-0.21212121212121213</v>
      </c>
      <c r="AK137" s="203">
        <f t="shared" ref="AK137:AK140" si="747">X137/K137</f>
        <v>7.3170731707317069E-2</v>
      </c>
      <c r="AL137" s="203">
        <f t="shared" ref="AL137:AL140" si="748">Y137/L137</f>
        <v>0.18888888888888888</v>
      </c>
      <c r="AM137" s="204">
        <f t="shared" ref="AM137:AM140" si="749">Z137/M137</f>
        <v>0.48484848484848486</v>
      </c>
      <c r="AO137" s="198" t="s">
        <v>1</v>
      </c>
      <c r="AP137" s="202">
        <f>C137/T14B!C$158</f>
        <v>0.11561669052976069</v>
      </c>
      <c r="AQ137" s="203">
        <f>D137/T14B!D$158</f>
        <v>0.1416427203065134</v>
      </c>
      <c r="AR137" s="203">
        <f>E137/T14B!E$158</f>
        <v>8.7479935794542538E-2</v>
      </c>
      <c r="AS137" s="203">
        <f>F137/T14B!F$158</f>
        <v>7.407407407407407E-2</v>
      </c>
      <c r="AT137" s="203">
        <f>G137/T14B!G$158</f>
        <v>9.9585062240663894E-2</v>
      </c>
      <c r="AU137" s="203">
        <f>H137/T14B!H$158</f>
        <v>0.12521150592216582</v>
      </c>
      <c r="AV137" s="203">
        <f>I137/T14B!I$158</f>
        <v>0.11973684210526316</v>
      </c>
      <c r="AW137" s="203">
        <f>J137/T14B!J$158</f>
        <v>8.8829071332436074E-2</v>
      </c>
      <c r="AX137" s="203">
        <f>K137/T14B!K$158</f>
        <v>0.10904255319148937</v>
      </c>
      <c r="AY137" s="203">
        <f>L137/T14B!L$158</f>
        <v>7.7720207253886009E-2</v>
      </c>
      <c r="AZ137" s="204">
        <f>M137/T14B!M$158</f>
        <v>0.10531914893617021</v>
      </c>
      <c r="BB137" s="198" t="s">
        <v>1</v>
      </c>
      <c r="BC137" s="202">
        <f>C137/$C137</f>
        <v>1</v>
      </c>
      <c r="BD137" s="203">
        <f t="shared" ref="BD137:BD139" si="750">D137/$C137</f>
        <v>0.52321981424148611</v>
      </c>
      <c r="BE137" s="203">
        <f t="shared" ref="BE137:BE139" si="751">E137/$C137</f>
        <v>9.6417514374170718E-2</v>
      </c>
      <c r="BF137" s="203">
        <f t="shared" ref="BF137:BF139" si="752">F137/$C137</f>
        <v>6.1034940291906238E-2</v>
      </c>
      <c r="BG137" s="203">
        <f t="shared" ref="BG137:BG139" si="753">G137/$C137</f>
        <v>3.1844316674038038E-2</v>
      </c>
      <c r="BH137" s="203">
        <f t="shared" ref="BH137:BH139" si="754">H137/$C137</f>
        <v>9.8186643078283939E-2</v>
      </c>
      <c r="BI137" s="203">
        <f t="shared" ref="BI137:BI139" si="755">I137/$C137</f>
        <v>4.0247678018575851E-2</v>
      </c>
      <c r="BJ137" s="203">
        <f t="shared" ref="BJ137:BJ139" si="756">J137/$C137</f>
        <v>2.91906236178682E-2</v>
      </c>
      <c r="BK137" s="203">
        <f t="shared" ref="BK137:BK139" si="757">K137/$C137</f>
        <v>3.6267138434321097E-2</v>
      </c>
      <c r="BL137" s="203">
        <f t="shared" ref="BL137:BL139" si="758">L137/$C137</f>
        <v>3.9805395842547546E-2</v>
      </c>
      <c r="BM137" s="204">
        <f t="shared" ref="BM137:BM139" si="759">M137/$C137</f>
        <v>4.37859354268023E-2</v>
      </c>
    </row>
    <row r="138" spans="2:65">
      <c r="B138" s="198" t="s">
        <v>0</v>
      </c>
      <c r="C138" s="188">
        <f>T14C!C76</f>
        <v>89521</v>
      </c>
      <c r="D138" s="189">
        <f>T14C!D76</f>
        <v>47955</v>
      </c>
      <c r="E138" s="189">
        <f>T14C!E76</f>
        <v>8696</v>
      </c>
      <c r="F138" s="189">
        <f>T14C!F76</f>
        <v>4800</v>
      </c>
      <c r="G138" s="189">
        <f>T14C!G76</f>
        <v>2681</v>
      </c>
      <c r="H138" s="189">
        <f>T14C!H76</f>
        <v>8361</v>
      </c>
      <c r="I138" s="189">
        <f>T14C!I76</f>
        <v>3861</v>
      </c>
      <c r="J138" s="189">
        <f>T14C!J76</f>
        <v>2606</v>
      </c>
      <c r="K138" s="189">
        <f>T14C!K76</f>
        <v>3307</v>
      </c>
      <c r="L138" s="189">
        <f>T14C!L76</f>
        <v>3574</v>
      </c>
      <c r="M138" s="190">
        <f>T14C!M76</f>
        <v>3680</v>
      </c>
      <c r="O138" s="198" t="s">
        <v>0</v>
      </c>
      <c r="P138" s="199">
        <f t="shared" ref="P138:Z138" si="760">C24-C138</f>
        <v>29007</v>
      </c>
      <c r="Q138" s="200">
        <f t="shared" si="760"/>
        <v>16637</v>
      </c>
      <c r="R138" s="200">
        <f t="shared" si="760"/>
        <v>890</v>
      </c>
      <c r="S138" s="200">
        <f t="shared" si="760"/>
        <v>5706</v>
      </c>
      <c r="T138" s="200">
        <f t="shared" si="760"/>
        <v>669</v>
      </c>
      <c r="U138" s="200">
        <f t="shared" si="760"/>
        <v>1412</v>
      </c>
      <c r="V138" s="200">
        <f t="shared" si="760"/>
        <v>1428</v>
      </c>
      <c r="W138" s="200">
        <f t="shared" si="760"/>
        <v>-536</v>
      </c>
      <c r="X138" s="200">
        <f t="shared" si="760"/>
        <v>112</v>
      </c>
      <c r="Y138" s="200">
        <f t="shared" si="760"/>
        <v>745</v>
      </c>
      <c r="Z138" s="201">
        <f t="shared" si="760"/>
        <v>1944</v>
      </c>
      <c r="AB138" s="198" t="s">
        <v>0</v>
      </c>
      <c r="AC138" s="202">
        <f t="shared" ref="AC138:AC140" si="761">P138/C138</f>
        <v>0.32402453055707597</v>
      </c>
      <c r="AD138" s="203">
        <f t="shared" si="740"/>
        <v>0.34692941299134605</v>
      </c>
      <c r="AE138" s="203">
        <f t="shared" si="741"/>
        <v>0.10234590616375346</v>
      </c>
      <c r="AF138" s="203">
        <f t="shared" si="742"/>
        <v>1.18875</v>
      </c>
      <c r="AG138" s="203">
        <f t="shared" si="743"/>
        <v>0.2495337560611712</v>
      </c>
      <c r="AH138" s="203">
        <f t="shared" si="744"/>
        <v>0.16887932065542399</v>
      </c>
      <c r="AI138" s="203">
        <f t="shared" si="745"/>
        <v>0.36985236985236986</v>
      </c>
      <c r="AJ138" s="203">
        <f t="shared" si="746"/>
        <v>-0.2056792018419033</v>
      </c>
      <c r="AK138" s="203">
        <f t="shared" si="747"/>
        <v>3.3867553674024796E-2</v>
      </c>
      <c r="AL138" s="203">
        <f t="shared" si="748"/>
        <v>0.20844991606043647</v>
      </c>
      <c r="AM138" s="204">
        <f t="shared" si="749"/>
        <v>0.52826086956521734</v>
      </c>
      <c r="AO138" s="198" t="s">
        <v>0</v>
      </c>
      <c r="AP138" s="202">
        <f>T14A!C138/T14C!C$158</f>
        <v>0.23289349768201756</v>
      </c>
      <c r="AQ138" s="203">
        <f>T14A!D138/T14C!D$158</f>
        <v>0.2230029482612699</v>
      </c>
      <c r="AR138" s="203">
        <f>T14A!E138/T14C!E$158</f>
        <v>0.1812270756918973</v>
      </c>
      <c r="AS138" s="203">
        <f>T14A!F138/T14C!F$158</f>
        <v>0.25253853843320884</v>
      </c>
      <c r="AT138" s="203">
        <f>T14A!G138/T14C!G$158</f>
        <v>0.37061100359413879</v>
      </c>
      <c r="AU138" s="203">
        <f>T14A!H138/T14C!H$158</f>
        <v>0.33406584625219754</v>
      </c>
      <c r="AV138" s="203">
        <f>T14A!I138/T14C!I$158</f>
        <v>0.19439129996979157</v>
      </c>
      <c r="AW138" s="203">
        <f>T14A!J138/T14C!J$158</f>
        <v>0.20291209219029821</v>
      </c>
      <c r="AX138" s="203">
        <f>T14A!K138/T14C!K$158</f>
        <v>0.34664570230607966</v>
      </c>
      <c r="AY138" s="203">
        <f>T14A!L138/T14C!L$158</f>
        <v>0.23491520967529908</v>
      </c>
      <c r="AZ138" s="204">
        <f>T14A!M138/T14C!M$158</f>
        <v>0.29132362254591515</v>
      </c>
      <c r="BB138" s="198" t="s">
        <v>0</v>
      </c>
      <c r="BC138" s="202">
        <f t="shared" ref="BC138:BC139" si="762">C138/$C138</f>
        <v>1</v>
      </c>
      <c r="BD138" s="203">
        <f t="shared" si="750"/>
        <v>0.5356843645625049</v>
      </c>
      <c r="BE138" s="203">
        <f t="shared" si="751"/>
        <v>9.71392187308006E-2</v>
      </c>
      <c r="BF138" s="203">
        <f t="shared" si="752"/>
        <v>5.3618703991242279E-2</v>
      </c>
      <c r="BG138" s="203">
        <f t="shared" si="753"/>
        <v>2.9948280291775115E-2</v>
      </c>
      <c r="BH138" s="203">
        <f t="shared" si="754"/>
        <v>9.3397080014745143E-2</v>
      </c>
      <c r="BI138" s="203">
        <f t="shared" si="755"/>
        <v>4.3129545022955511E-2</v>
      </c>
      <c r="BJ138" s="203">
        <f t="shared" si="756"/>
        <v>2.9110488041911953E-2</v>
      </c>
      <c r="BK138" s="203">
        <f t="shared" si="757"/>
        <v>3.6941052937299629E-2</v>
      </c>
      <c r="BL138" s="203">
        <f t="shared" si="758"/>
        <v>3.9923593346812482E-2</v>
      </c>
      <c r="BM138" s="204">
        <f t="shared" si="759"/>
        <v>4.1107673059952415E-2</v>
      </c>
    </row>
    <row r="139" spans="2:65">
      <c r="B139" s="198" t="s">
        <v>238</v>
      </c>
      <c r="C139" s="188">
        <f>T14D!C76</f>
        <v>4053555.1651980616</v>
      </c>
      <c r="D139" s="189">
        <f>T14D!D76</f>
        <v>1446415.9876455439</v>
      </c>
      <c r="E139" s="189">
        <f>T14D!E76</f>
        <v>555306.72758931655</v>
      </c>
      <c r="F139" s="189">
        <f>T14D!F76</f>
        <v>195075.77673772219</v>
      </c>
      <c r="G139" s="189">
        <f>T14D!G76</f>
        <v>132081.57041775438</v>
      </c>
      <c r="H139" s="189">
        <f>T14D!H76</f>
        <v>751171.17558744852</v>
      </c>
      <c r="I139" s="189">
        <f>T14D!I76</f>
        <v>154579.61151110427</v>
      </c>
      <c r="J139" s="189">
        <f>T14D!J76</f>
        <v>160991.75945531178</v>
      </c>
      <c r="K139" s="189">
        <f>T14D!K76</f>
        <v>238221.1664471947</v>
      </c>
      <c r="L139" s="189">
        <f>T14D!L76</f>
        <v>225169.29383299334</v>
      </c>
      <c r="M139" s="190">
        <f>T14D!M76</f>
        <v>194542.09597367307</v>
      </c>
      <c r="O139" s="198" t="s">
        <v>238</v>
      </c>
      <c r="P139" s="199">
        <f t="shared" ref="P139:Z139" si="763">C25-C139</f>
        <v>330288.07450141571</v>
      </c>
      <c r="Q139" s="200">
        <f t="shared" si="763"/>
        <v>111766.31763661257</v>
      </c>
      <c r="R139" s="200">
        <f t="shared" si="763"/>
        <v>-56482.229055474221</v>
      </c>
      <c r="S139" s="200">
        <f t="shared" si="763"/>
        <v>55241.163483814133</v>
      </c>
      <c r="T139" s="200">
        <f t="shared" si="763"/>
        <v>15705.388028576592</v>
      </c>
      <c r="U139" s="200">
        <f t="shared" si="763"/>
        <v>24058.705457287957</v>
      </c>
      <c r="V139" s="200">
        <f t="shared" si="763"/>
        <v>130702.53361355519</v>
      </c>
      <c r="W139" s="200">
        <f t="shared" si="763"/>
        <v>-23327.882075038215</v>
      </c>
      <c r="X139" s="200">
        <f t="shared" si="763"/>
        <v>-49303.122000162053</v>
      </c>
      <c r="Y139" s="200">
        <f t="shared" si="763"/>
        <v>-1043.0958723738149</v>
      </c>
      <c r="Z139" s="201">
        <f t="shared" si="763"/>
        <v>122970.29528461667</v>
      </c>
      <c r="AB139" s="198" t="s">
        <v>238</v>
      </c>
      <c r="AC139" s="202">
        <f t="shared" si="761"/>
        <v>8.1481085378365001E-2</v>
      </c>
      <c r="AD139" s="203">
        <f t="shared" si="740"/>
        <v>7.7271212840051812E-2</v>
      </c>
      <c r="AE139" s="203">
        <f t="shared" si="741"/>
        <v>-0.10171356882469881</v>
      </c>
      <c r="AF139" s="203">
        <f t="shared" si="742"/>
        <v>0.28317797528539607</v>
      </c>
      <c r="AG139" s="203">
        <f t="shared" si="743"/>
        <v>0.11890673300523898</v>
      </c>
      <c r="AH139" s="203">
        <f t="shared" si="744"/>
        <v>3.2028259655294954E-2</v>
      </c>
      <c r="AI139" s="203">
        <f t="shared" si="745"/>
        <v>0.84553539975850012</v>
      </c>
      <c r="AJ139" s="203">
        <f t="shared" si="746"/>
        <v>-0.14490109403092513</v>
      </c>
      <c r="AK139" s="203">
        <f t="shared" si="747"/>
        <v>-0.20696364951722637</v>
      </c>
      <c r="AL139" s="203">
        <f t="shared" si="748"/>
        <v>-4.6324960860226021E-3</v>
      </c>
      <c r="AM139" s="204">
        <f t="shared" si="749"/>
        <v>0.63210121526221219</v>
      </c>
      <c r="AO139" s="198" t="s">
        <v>238</v>
      </c>
      <c r="AP139" s="202">
        <f>C139/T14D!C$158</f>
        <v>0.25655635828481527</v>
      </c>
      <c r="AQ139" s="203">
        <f>D139/T14D!D$158</f>
        <v>0.24331956968143015</v>
      </c>
      <c r="AR139" s="203">
        <f>E139/T14D!E$158</f>
        <v>0.27511183507023468</v>
      </c>
      <c r="AS139" s="203">
        <f>F139/T14D!F$158</f>
        <v>0.2452991525234352</v>
      </c>
      <c r="AT139" s="203">
        <f>G139/T14D!G$158</f>
        <v>0.29423020319343873</v>
      </c>
      <c r="AU139" s="203">
        <f>H139/T14D!H$158</f>
        <v>0.33357650935659666</v>
      </c>
      <c r="AV139" s="203">
        <f>I139/T14D!I$158</f>
        <v>0.13281323144847501</v>
      </c>
      <c r="AW139" s="203">
        <f>J139/T14D!J$158</f>
        <v>0.19613485477062184</v>
      </c>
      <c r="AX139" s="203">
        <f>K139/T14D!K$158</f>
        <v>0.37941016601820954</v>
      </c>
      <c r="AY139" s="203">
        <f>L139/T14D!L$158</f>
        <v>0.23355337560550585</v>
      </c>
      <c r="AZ139" s="204">
        <f>M139/T14D!M$158</f>
        <v>0.25458350386551848</v>
      </c>
      <c r="BB139" s="198" t="s">
        <v>238</v>
      </c>
      <c r="BC139" s="202">
        <f t="shared" si="762"/>
        <v>1</v>
      </c>
      <c r="BD139" s="203">
        <f t="shared" si="750"/>
        <v>0.35682652109037483</v>
      </c>
      <c r="BE139" s="203">
        <f t="shared" si="751"/>
        <v>0.13699251766866816</v>
      </c>
      <c r="BF139" s="203">
        <f t="shared" si="752"/>
        <v>4.8124613774237497E-2</v>
      </c>
      <c r="BG139" s="203">
        <f t="shared" si="753"/>
        <v>3.2584130481742371E-2</v>
      </c>
      <c r="BH139" s="203">
        <f t="shared" si="754"/>
        <v>0.1853116942965658</v>
      </c>
      <c r="BI139" s="203">
        <f t="shared" si="755"/>
        <v>3.8134330288200562E-2</v>
      </c>
      <c r="BJ139" s="203">
        <f t="shared" si="756"/>
        <v>3.9716188110010715E-2</v>
      </c>
      <c r="BK139" s="203">
        <f t="shared" si="757"/>
        <v>5.8768453058799047E-2</v>
      </c>
      <c r="BL139" s="203">
        <f t="shared" si="758"/>
        <v>5.5548594913963946E-2</v>
      </c>
      <c r="BM139" s="204">
        <f t="shared" si="759"/>
        <v>4.7992956317437344E-2</v>
      </c>
    </row>
    <row r="140" spans="2:65">
      <c r="B140" s="198" t="s">
        <v>239</v>
      </c>
      <c r="C140" s="169">
        <f>T14E!C76</f>
        <v>45.280494690609594</v>
      </c>
      <c r="D140" s="170">
        <f>T14E!D76</f>
        <v>30.161943231061283</v>
      </c>
      <c r="E140" s="170">
        <f>T14E!E76</f>
        <v>63.857719363996843</v>
      </c>
      <c r="F140" s="170">
        <f>T14E!F76</f>
        <v>40.640786820358791</v>
      </c>
      <c r="G140" s="170">
        <f>T14E!G76</f>
        <v>49.265785310613346</v>
      </c>
      <c r="H140" s="170">
        <f>T14E!H76</f>
        <v>89.842264751518783</v>
      </c>
      <c r="I140" s="170">
        <f>T14E!I76</f>
        <v>40.036159417535423</v>
      </c>
      <c r="J140" s="170">
        <f>T14E!J76</f>
        <v>61.777344380395924</v>
      </c>
      <c r="K140" s="170">
        <f>T14E!K76</f>
        <v>72.035429829813935</v>
      </c>
      <c r="L140" s="170">
        <f>T14E!L76</f>
        <v>63.002040803859359</v>
      </c>
      <c r="M140" s="171">
        <f>T14E!M76</f>
        <v>52.864699992845942</v>
      </c>
      <c r="O140" s="198" t="s">
        <v>239</v>
      </c>
      <c r="P140" s="205">
        <f t="shared" ref="P140:Z140" si="764">C26-C140</f>
        <v>-8.2947762131234555</v>
      </c>
      <c r="Q140" s="206">
        <f t="shared" si="764"/>
        <v>-6.0384866840871005</v>
      </c>
      <c r="R140" s="206">
        <f t="shared" si="764"/>
        <v>-11.820947140562424</v>
      </c>
      <c r="S140" s="206">
        <f t="shared" si="764"/>
        <v>-16.814693138506865</v>
      </c>
      <c r="T140" s="206">
        <f t="shared" si="764"/>
        <v>-5.1502753266339525</v>
      </c>
      <c r="U140" s="206">
        <f t="shared" si="764"/>
        <v>-10.518630141395334</v>
      </c>
      <c r="V140" s="206">
        <f t="shared" si="764"/>
        <v>13.902608804181249</v>
      </c>
      <c r="W140" s="206">
        <f t="shared" si="764"/>
        <v>4.7269442091082183</v>
      </c>
      <c r="X140" s="206">
        <f t="shared" si="764"/>
        <v>-16.780079011728922</v>
      </c>
      <c r="Y140" s="206">
        <f t="shared" si="764"/>
        <v>-11.108964174866649</v>
      </c>
      <c r="Z140" s="207">
        <f t="shared" si="764"/>
        <v>3.5919840857973284</v>
      </c>
      <c r="AB140" s="198" t="s">
        <v>239</v>
      </c>
      <c r="AC140" s="202">
        <f t="shared" si="761"/>
        <v>-0.18318651926838714</v>
      </c>
      <c r="AD140" s="203">
        <f t="shared" si="740"/>
        <v>-0.20020217655832481</v>
      </c>
      <c r="AE140" s="203">
        <f t="shared" si="741"/>
        <v>-0.18511383209885046</v>
      </c>
      <c r="AF140" s="203">
        <f t="shared" si="742"/>
        <v>-0.41373936023511315</v>
      </c>
      <c r="AG140" s="203">
        <f t="shared" si="743"/>
        <v>-0.10454061158595652</v>
      </c>
      <c r="AH140" s="203">
        <f t="shared" si="744"/>
        <v>-0.11707886227587019</v>
      </c>
      <c r="AI140" s="203">
        <f t="shared" si="745"/>
        <v>0.34725130997685183</v>
      </c>
      <c r="AJ140" s="203">
        <f t="shared" si="746"/>
        <v>7.6515820751405436E-2</v>
      </c>
      <c r="AK140" s="203">
        <f t="shared" si="747"/>
        <v>-0.23294202660235955</v>
      </c>
      <c r="AL140" s="203">
        <f t="shared" si="748"/>
        <v>-0.17632705279264763</v>
      </c>
      <c r="AM140" s="204">
        <f t="shared" si="749"/>
        <v>6.7946741138858693E-2</v>
      </c>
      <c r="AO140" s="198"/>
      <c r="AP140" s="202"/>
      <c r="AQ140" s="203"/>
      <c r="AR140" s="203"/>
      <c r="AS140" s="203"/>
      <c r="AT140" s="203"/>
      <c r="AU140" s="203"/>
      <c r="AV140" s="203"/>
      <c r="AW140" s="203"/>
      <c r="AX140" s="203"/>
      <c r="AY140" s="203"/>
      <c r="AZ140" s="204"/>
      <c r="BB140" s="198"/>
      <c r="BC140" s="202"/>
      <c r="BD140" s="203"/>
      <c r="BE140" s="203"/>
      <c r="BF140" s="203"/>
      <c r="BG140" s="203"/>
      <c r="BH140" s="203"/>
      <c r="BI140" s="203"/>
      <c r="BJ140" s="203"/>
      <c r="BK140" s="203"/>
      <c r="BL140" s="203"/>
      <c r="BM140" s="204"/>
    </row>
    <row r="141" spans="2:65">
      <c r="B141" s="172"/>
      <c r="C141" s="188"/>
      <c r="D141" s="189"/>
      <c r="E141" s="189"/>
      <c r="F141" s="189"/>
      <c r="G141" s="189"/>
      <c r="H141" s="189"/>
      <c r="I141" s="189"/>
      <c r="J141" s="189"/>
      <c r="K141" s="189"/>
      <c r="L141" s="189"/>
      <c r="M141" s="190"/>
      <c r="O141" s="172"/>
      <c r="P141" s="199"/>
      <c r="Q141" s="200"/>
      <c r="R141" s="200"/>
      <c r="S141" s="200"/>
      <c r="T141" s="200"/>
      <c r="U141" s="200"/>
      <c r="V141" s="200"/>
      <c r="W141" s="200"/>
      <c r="X141" s="200"/>
      <c r="Y141" s="200"/>
      <c r="Z141" s="201"/>
      <c r="AB141" s="172"/>
      <c r="AC141" s="188"/>
      <c r="AD141" s="189"/>
      <c r="AE141" s="189"/>
      <c r="AF141" s="189"/>
      <c r="AG141" s="189"/>
      <c r="AH141" s="189"/>
      <c r="AI141" s="189"/>
      <c r="AJ141" s="189"/>
      <c r="AK141" s="189"/>
      <c r="AL141" s="189"/>
      <c r="AM141" s="190"/>
      <c r="AO141" s="172"/>
      <c r="AP141" s="188"/>
      <c r="AQ141" s="189"/>
      <c r="AR141" s="189"/>
      <c r="AS141" s="189"/>
      <c r="AT141" s="189"/>
      <c r="AU141" s="189"/>
      <c r="AV141" s="189"/>
      <c r="AW141" s="189"/>
      <c r="AX141" s="189"/>
      <c r="AY141" s="189"/>
      <c r="AZ141" s="190"/>
      <c r="BB141" s="172"/>
      <c r="BC141" s="188"/>
      <c r="BD141" s="189"/>
      <c r="BE141" s="189"/>
      <c r="BF141" s="189"/>
      <c r="BG141" s="189"/>
      <c r="BH141" s="189"/>
      <c r="BI141" s="189"/>
      <c r="BJ141" s="189"/>
      <c r="BK141" s="189"/>
      <c r="BL141" s="189"/>
      <c r="BM141" s="190"/>
    </row>
    <row r="142" spans="2:65">
      <c r="B142" s="172" t="s">
        <v>242</v>
      </c>
      <c r="C142" s="188"/>
      <c r="D142" s="189"/>
      <c r="E142" s="189"/>
      <c r="F142" s="189"/>
      <c r="G142" s="189"/>
      <c r="H142" s="189"/>
      <c r="I142" s="189"/>
      <c r="J142" s="189"/>
      <c r="K142" s="189"/>
      <c r="L142" s="189"/>
      <c r="M142" s="190"/>
      <c r="O142" s="172" t="s">
        <v>242</v>
      </c>
      <c r="P142" s="199"/>
      <c r="Q142" s="200"/>
      <c r="R142" s="200"/>
      <c r="S142" s="200"/>
      <c r="T142" s="200"/>
      <c r="U142" s="200"/>
      <c r="V142" s="200"/>
      <c r="W142" s="200"/>
      <c r="X142" s="200"/>
      <c r="Y142" s="200"/>
      <c r="Z142" s="201"/>
      <c r="AB142" s="172" t="s">
        <v>242</v>
      </c>
      <c r="AC142" s="188"/>
      <c r="AD142" s="189"/>
      <c r="AE142" s="189"/>
      <c r="AF142" s="189"/>
      <c r="AG142" s="189"/>
      <c r="AH142" s="189"/>
      <c r="AI142" s="189"/>
      <c r="AJ142" s="189"/>
      <c r="AK142" s="189"/>
      <c r="AL142" s="189"/>
      <c r="AM142" s="190"/>
      <c r="AO142" s="172" t="s">
        <v>242</v>
      </c>
      <c r="AP142" s="188"/>
      <c r="AQ142" s="189"/>
      <c r="AR142" s="189"/>
      <c r="AS142" s="189"/>
      <c r="AT142" s="189"/>
      <c r="AU142" s="189"/>
      <c r="AV142" s="189"/>
      <c r="AW142" s="189"/>
      <c r="AX142" s="189"/>
      <c r="AY142" s="189"/>
      <c r="AZ142" s="190"/>
      <c r="BB142" s="172" t="s">
        <v>242</v>
      </c>
      <c r="BC142" s="188"/>
      <c r="BD142" s="189"/>
      <c r="BE142" s="189"/>
      <c r="BF142" s="189"/>
      <c r="BG142" s="189"/>
      <c r="BH142" s="189"/>
      <c r="BI142" s="189"/>
      <c r="BJ142" s="189"/>
      <c r="BK142" s="189"/>
      <c r="BL142" s="189"/>
      <c r="BM142" s="190"/>
    </row>
    <row r="143" spans="2:65">
      <c r="B143" s="198" t="s">
        <v>1</v>
      </c>
      <c r="C143" s="188">
        <f>T14B!C102</f>
        <v>291</v>
      </c>
      <c r="D143" s="189">
        <f>T14B!D102</f>
        <v>166</v>
      </c>
      <c r="E143" s="189">
        <f>T14B!E102</f>
        <v>22</v>
      </c>
      <c r="F143" s="189">
        <f>T14B!F102</f>
        <v>9</v>
      </c>
      <c r="G143" s="189">
        <f>T14B!G102</f>
        <v>6</v>
      </c>
      <c r="H143" s="189">
        <f>T14B!H102</f>
        <v>25</v>
      </c>
      <c r="I143" s="189">
        <f>T14B!I102</f>
        <v>15</v>
      </c>
      <c r="J143" s="189">
        <f>T14B!J102</f>
        <v>18</v>
      </c>
      <c r="K143" s="189">
        <f>T14B!K102</f>
        <v>5</v>
      </c>
      <c r="L143" s="189">
        <f>T14B!L102</f>
        <v>14</v>
      </c>
      <c r="M143" s="190">
        <f>T14B!M102</f>
        <v>11</v>
      </c>
      <c r="O143" s="198" t="s">
        <v>1</v>
      </c>
      <c r="P143" s="199">
        <f t="shared" ref="P143:Z143" si="765">C29-C143</f>
        <v>106</v>
      </c>
      <c r="Q143" s="200">
        <f t="shared" si="765"/>
        <v>70</v>
      </c>
      <c r="R143" s="200">
        <f t="shared" si="765"/>
        <v>20</v>
      </c>
      <c r="S143" s="200">
        <f t="shared" si="765"/>
        <v>6</v>
      </c>
      <c r="T143" s="200">
        <f t="shared" si="765"/>
        <v>3</v>
      </c>
      <c r="U143" s="200">
        <f t="shared" si="765"/>
        <v>-11</v>
      </c>
      <c r="V143" s="200">
        <f t="shared" si="765"/>
        <v>11</v>
      </c>
      <c r="W143" s="200">
        <f t="shared" si="765"/>
        <v>-3</v>
      </c>
      <c r="X143" s="200">
        <f t="shared" si="765"/>
        <v>7</v>
      </c>
      <c r="Y143" s="200">
        <f t="shared" si="765"/>
        <v>2</v>
      </c>
      <c r="Z143" s="201">
        <f t="shared" si="765"/>
        <v>1</v>
      </c>
      <c r="AB143" s="198" t="s">
        <v>1</v>
      </c>
      <c r="AC143" s="202">
        <f>P143/C143</f>
        <v>0.36426116838487971</v>
      </c>
      <c r="AD143" s="203">
        <f t="shared" ref="AD143:AD146" si="766">Q143/D143</f>
        <v>0.42168674698795183</v>
      </c>
      <c r="AE143" s="203">
        <f t="shared" ref="AE143:AE146" si="767">R143/E143</f>
        <v>0.90909090909090906</v>
      </c>
      <c r="AF143" s="203">
        <f t="shared" ref="AF143:AF146" si="768">S143/F143</f>
        <v>0.66666666666666663</v>
      </c>
      <c r="AG143" s="203">
        <f t="shared" ref="AG143:AG146" si="769">T143/G143</f>
        <v>0.5</v>
      </c>
      <c r="AH143" s="203">
        <f t="shared" ref="AH143:AH146" si="770">U143/H143</f>
        <v>-0.44</v>
      </c>
      <c r="AI143" s="203">
        <f t="shared" ref="AI143:AI146" si="771">V143/I143</f>
        <v>0.73333333333333328</v>
      </c>
      <c r="AJ143" s="203">
        <f t="shared" ref="AJ143:AJ146" si="772">W143/J143</f>
        <v>-0.16666666666666666</v>
      </c>
      <c r="AK143" s="203">
        <f t="shared" ref="AK143:AK146" si="773">X143/K143</f>
        <v>1.4</v>
      </c>
      <c r="AL143" s="203">
        <f t="shared" ref="AL143:AL146" si="774">Y143/L143</f>
        <v>0.14285714285714285</v>
      </c>
      <c r="AM143" s="204">
        <f t="shared" ref="AM143:AM146" si="775">Z143/M143</f>
        <v>9.0909090909090912E-2</v>
      </c>
      <c r="AO143" s="198" t="s">
        <v>1</v>
      </c>
      <c r="AP143" s="202">
        <f>C143/T14B!C$158</f>
        <v>1.4880343628553897E-2</v>
      </c>
      <c r="AQ143" s="203">
        <f>D143/T14B!D$158</f>
        <v>1.9875478927203066E-2</v>
      </c>
      <c r="AR143" s="203">
        <f>E143/T14B!E$158</f>
        <v>8.8282504012841094E-3</v>
      </c>
      <c r="AS143" s="203">
        <f>F143/T14B!F$158</f>
        <v>4.830917874396135E-3</v>
      </c>
      <c r="AT143" s="203">
        <f>G143/T14B!G$158</f>
        <v>8.2987551867219917E-3</v>
      </c>
      <c r="AU143" s="203">
        <f>H143/T14B!H$158</f>
        <v>1.410039481105471E-2</v>
      </c>
      <c r="AV143" s="203">
        <f>I143/T14B!I$158</f>
        <v>1.9736842105263157E-2</v>
      </c>
      <c r="AW143" s="203">
        <f>J143/T14B!J$158</f>
        <v>2.4226110363391656E-2</v>
      </c>
      <c r="AX143" s="203">
        <f>K143/T14B!K$158</f>
        <v>6.648936170212766E-3</v>
      </c>
      <c r="AY143" s="203">
        <f>L143/T14B!L$158</f>
        <v>1.2089810017271158E-2</v>
      </c>
      <c r="AZ143" s="204">
        <f>M143/T14B!M$158</f>
        <v>1.1702127659574468E-2</v>
      </c>
      <c r="BB143" s="198" t="s">
        <v>1</v>
      </c>
      <c r="BC143" s="202">
        <f>C143/$C143</f>
        <v>1</v>
      </c>
      <c r="BD143" s="203">
        <f t="shared" ref="BD143:BD145" si="776">D143/$C143</f>
        <v>0.57044673539518898</v>
      </c>
      <c r="BE143" s="203">
        <f t="shared" ref="BE143:BE145" si="777">E143/$C143</f>
        <v>7.560137457044673E-2</v>
      </c>
      <c r="BF143" s="203">
        <f t="shared" ref="BF143:BF145" si="778">F143/$C143</f>
        <v>3.0927835051546393E-2</v>
      </c>
      <c r="BG143" s="203">
        <f t="shared" ref="BG143:BG145" si="779">G143/$C143</f>
        <v>2.0618556701030927E-2</v>
      </c>
      <c r="BH143" s="203">
        <f t="shared" ref="BH143:BH145" si="780">H143/$C143</f>
        <v>8.5910652920962199E-2</v>
      </c>
      <c r="BI143" s="203">
        <f t="shared" ref="BI143:BI145" si="781">I143/$C143</f>
        <v>5.1546391752577317E-2</v>
      </c>
      <c r="BJ143" s="203">
        <f t="shared" ref="BJ143:BJ145" si="782">J143/$C143</f>
        <v>6.1855670103092786E-2</v>
      </c>
      <c r="BK143" s="203">
        <f t="shared" ref="BK143:BK145" si="783">K143/$C143</f>
        <v>1.7182130584192441E-2</v>
      </c>
      <c r="BL143" s="203">
        <f t="shared" ref="BL143:BL145" si="784">L143/$C143</f>
        <v>4.8109965635738834E-2</v>
      </c>
      <c r="BM143" s="204">
        <f t="shared" ref="BM143:BM145" si="785">M143/$C143</f>
        <v>3.7800687285223365E-2</v>
      </c>
    </row>
    <row r="144" spans="2:65">
      <c r="B144" s="198" t="s">
        <v>0</v>
      </c>
      <c r="C144" s="188">
        <f>T14C!C102</f>
        <v>40163</v>
      </c>
      <c r="D144" s="189">
        <f>T14C!D102</f>
        <v>22608</v>
      </c>
      <c r="E144" s="189">
        <f>T14C!E102</f>
        <v>3058</v>
      </c>
      <c r="F144" s="189">
        <f>T14C!F102</f>
        <v>1328</v>
      </c>
      <c r="G144" s="189">
        <f>T14C!G102</f>
        <v>788</v>
      </c>
      <c r="H144" s="189">
        <f>T14C!H102</f>
        <v>3430</v>
      </c>
      <c r="I144" s="189">
        <f>T14C!I102</f>
        <v>2266</v>
      </c>
      <c r="J144" s="189">
        <f>T14C!J102</f>
        <v>2543</v>
      </c>
      <c r="K144" s="189">
        <f>T14C!K102</f>
        <v>719</v>
      </c>
      <c r="L144" s="189">
        <f>T14C!L102</f>
        <v>1886</v>
      </c>
      <c r="M144" s="190">
        <f>T14C!M102</f>
        <v>1537</v>
      </c>
      <c r="O144" s="198" t="s">
        <v>0</v>
      </c>
      <c r="P144" s="199">
        <f t="shared" ref="P144:Z144" si="786">C30-C144</f>
        <v>14836</v>
      </c>
      <c r="Q144" s="200">
        <f t="shared" si="786"/>
        <v>9737</v>
      </c>
      <c r="R144" s="200">
        <f t="shared" si="786"/>
        <v>2835</v>
      </c>
      <c r="S144" s="200">
        <f t="shared" si="786"/>
        <v>617</v>
      </c>
      <c r="T144" s="200">
        <f t="shared" si="786"/>
        <v>412</v>
      </c>
      <c r="U144" s="200">
        <f t="shared" si="786"/>
        <v>-1361</v>
      </c>
      <c r="V144" s="200">
        <f t="shared" si="786"/>
        <v>1508</v>
      </c>
      <c r="W144" s="200">
        <f t="shared" si="786"/>
        <v>-453</v>
      </c>
      <c r="X144" s="200">
        <f t="shared" si="786"/>
        <v>1071</v>
      </c>
      <c r="Y144" s="200">
        <f t="shared" si="786"/>
        <v>228</v>
      </c>
      <c r="Z144" s="201">
        <f t="shared" si="786"/>
        <v>242</v>
      </c>
      <c r="AB144" s="198" t="s">
        <v>0</v>
      </c>
      <c r="AC144" s="202">
        <f t="shared" ref="AC144:AC146" si="787">P144/C144</f>
        <v>0.36939471653013967</v>
      </c>
      <c r="AD144" s="203">
        <f t="shared" si="766"/>
        <v>0.43068825194621374</v>
      </c>
      <c r="AE144" s="203">
        <f t="shared" si="767"/>
        <v>0.92707652060170043</v>
      </c>
      <c r="AF144" s="203">
        <f t="shared" si="768"/>
        <v>0.46460843373493976</v>
      </c>
      <c r="AG144" s="203">
        <f t="shared" si="769"/>
        <v>0.52284263959390864</v>
      </c>
      <c r="AH144" s="203">
        <f t="shared" si="770"/>
        <v>-0.39679300291545189</v>
      </c>
      <c r="AI144" s="203">
        <f t="shared" si="771"/>
        <v>0.66548984995586935</v>
      </c>
      <c r="AJ144" s="203">
        <f t="shared" si="772"/>
        <v>-0.17813605977192293</v>
      </c>
      <c r="AK144" s="203">
        <f t="shared" si="773"/>
        <v>1.4895688456189151</v>
      </c>
      <c r="AL144" s="203">
        <f t="shared" si="774"/>
        <v>0.12089077412513255</v>
      </c>
      <c r="AM144" s="204">
        <f t="shared" si="775"/>
        <v>0.15744957709824334</v>
      </c>
      <c r="AO144" s="198" t="s">
        <v>0</v>
      </c>
      <c r="AP144" s="202">
        <f>T14A!C144/T14C!C$158</f>
        <v>0.10448611551929571</v>
      </c>
      <c r="AQ144" s="203">
        <f>T14A!D144/T14C!D$158</f>
        <v>0.10513295077240725</v>
      </c>
      <c r="AR144" s="203">
        <f>T14A!E144/T14C!E$158</f>
        <v>6.3729576525508508E-2</v>
      </c>
      <c r="AS144" s="203">
        <f>T14A!F144/T14C!F$158</f>
        <v>6.9868995633187769E-2</v>
      </c>
      <c r="AT144" s="203">
        <f>T14A!G144/T14C!G$158</f>
        <v>0.10893005252972077</v>
      </c>
      <c r="AU144" s="203">
        <f>T14A!H144/T14C!H$158</f>
        <v>0.13704650791113954</v>
      </c>
      <c r="AV144" s="203">
        <f>T14A!I144/T14C!I$158</f>
        <v>0.11408720169167254</v>
      </c>
      <c r="AW144" s="203">
        <f>T14A!J144/T14C!J$158</f>
        <v>0.19800669625476913</v>
      </c>
      <c r="AX144" s="203">
        <f>T14A!K144/T14C!K$158</f>
        <v>7.5366876310272543E-2</v>
      </c>
      <c r="AY144" s="203">
        <f>T14A!L144/T14C!L$158</f>
        <v>0.1239647692914421</v>
      </c>
      <c r="AZ144" s="204">
        <f>T14A!M144/T14C!M$158</f>
        <v>0.12167511082963901</v>
      </c>
      <c r="BB144" s="198" t="s">
        <v>0</v>
      </c>
      <c r="BC144" s="202">
        <f t="shared" ref="BC144:BC145" si="788">C144/$C144</f>
        <v>1</v>
      </c>
      <c r="BD144" s="203">
        <f t="shared" si="776"/>
        <v>0.56290615740856009</v>
      </c>
      <c r="BE144" s="203">
        <f t="shared" si="777"/>
        <v>7.6139730597813912E-2</v>
      </c>
      <c r="BF144" s="203">
        <f t="shared" si="778"/>
        <v>3.3065259069292634E-2</v>
      </c>
      <c r="BG144" s="203">
        <f t="shared" si="779"/>
        <v>1.9620048303164606E-2</v>
      </c>
      <c r="BH144" s="203">
        <f t="shared" si="780"/>
        <v>8.5401986903368768E-2</v>
      </c>
      <c r="BI144" s="203">
        <f t="shared" si="781"/>
        <v>5.6420088140826136E-2</v>
      </c>
      <c r="BJ144" s="203">
        <f t="shared" si="782"/>
        <v>6.3316983293080692E-2</v>
      </c>
      <c r="BK144" s="203">
        <f t="shared" si="783"/>
        <v>1.790204914971491E-2</v>
      </c>
      <c r="BL144" s="203">
        <f t="shared" si="784"/>
        <v>4.6958643527624931E-2</v>
      </c>
      <c r="BM144" s="204">
        <f t="shared" si="785"/>
        <v>3.8269053606553298E-2</v>
      </c>
    </row>
    <row r="145" spans="2:65">
      <c r="B145" s="198" t="s">
        <v>238</v>
      </c>
      <c r="C145" s="188">
        <f>T14D!C102</f>
        <v>1465807.3106956726</v>
      </c>
      <c r="D145" s="189">
        <f>T14D!D102</f>
        <v>591958.13238853135</v>
      </c>
      <c r="E145" s="189">
        <f>T14D!E102</f>
        <v>150968.69453797294</v>
      </c>
      <c r="F145" s="189">
        <f>T14D!F102</f>
        <v>45959.064137175868</v>
      </c>
      <c r="G145" s="189">
        <f>T14D!G102</f>
        <v>38504.365337679781</v>
      </c>
      <c r="H145" s="189">
        <f>T14D!H102</f>
        <v>165275.76947757913</v>
      </c>
      <c r="I145" s="189">
        <f>T14D!I102</f>
        <v>148519.38461466916</v>
      </c>
      <c r="J145" s="189">
        <f>T14D!J102</f>
        <v>145374.81949551616</v>
      </c>
      <c r="K145" s="189">
        <f>T14D!K102</f>
        <v>40017.624108325501</v>
      </c>
      <c r="L145" s="189">
        <f>T14D!L102</f>
        <v>83796.890885507266</v>
      </c>
      <c r="M145" s="190">
        <f>T14D!M102</f>
        <v>55432.565712715208</v>
      </c>
      <c r="O145" s="198" t="s">
        <v>238</v>
      </c>
      <c r="P145" s="199">
        <f t="shared" ref="P145:Z145" si="789">C31-C145</f>
        <v>364188.61961730011</v>
      </c>
      <c r="Q145" s="200">
        <f t="shared" si="789"/>
        <v>27370.067289808649</v>
      </c>
      <c r="R145" s="200">
        <f t="shared" si="789"/>
        <v>292103.67411240353</v>
      </c>
      <c r="S145" s="200">
        <f t="shared" si="789"/>
        <v>37234.405176901724</v>
      </c>
      <c r="T145" s="200">
        <f t="shared" si="789"/>
        <v>-1546.9756895430619</v>
      </c>
      <c r="U145" s="200">
        <f t="shared" si="789"/>
        <v>-85153.490741304078</v>
      </c>
      <c r="V145" s="200">
        <f t="shared" si="789"/>
        <v>-254.25605670613004</v>
      </c>
      <c r="W145" s="200">
        <f t="shared" si="789"/>
        <v>-12578.496069944842</v>
      </c>
      <c r="X145" s="200">
        <f t="shared" si="789"/>
        <v>57408.686376399404</v>
      </c>
      <c r="Y145" s="200">
        <f t="shared" si="789"/>
        <v>36657.152022558483</v>
      </c>
      <c r="Z145" s="201">
        <f t="shared" si="789"/>
        <v>12947.853196726253</v>
      </c>
      <c r="AB145" s="198" t="s">
        <v>238</v>
      </c>
      <c r="AC145" s="202">
        <f t="shared" si="787"/>
        <v>0.24845599892966563</v>
      </c>
      <c r="AD145" s="203">
        <f t="shared" si="766"/>
        <v>4.6236491725134915E-2</v>
      </c>
      <c r="AE145" s="203">
        <f t="shared" si="767"/>
        <v>1.9348625554878274</v>
      </c>
      <c r="AF145" s="203">
        <f t="shared" si="768"/>
        <v>0.8101645643994555</v>
      </c>
      <c r="AG145" s="203">
        <f t="shared" si="769"/>
        <v>-4.0176631298197645E-2</v>
      </c>
      <c r="AH145" s="203">
        <f t="shared" si="770"/>
        <v>-0.51522065823965668</v>
      </c>
      <c r="AI145" s="203">
        <f t="shared" si="771"/>
        <v>-1.711938528198139E-3</v>
      </c>
      <c r="AJ145" s="203">
        <f t="shared" si="772"/>
        <v>-8.6524585988103697E-2</v>
      </c>
      <c r="AK145" s="203">
        <f t="shared" si="773"/>
        <v>1.4345850773398554</v>
      </c>
      <c r="AL145" s="203">
        <f t="shared" si="774"/>
        <v>0.43745241184000017</v>
      </c>
      <c r="AM145" s="204">
        <f t="shared" si="775"/>
        <v>0.23357845754118242</v>
      </c>
      <c r="AO145" s="198" t="s">
        <v>238</v>
      </c>
      <c r="AP145" s="202">
        <f>C145/T14D!C$158</f>
        <v>9.277342240412452E-2</v>
      </c>
      <c r="AQ145" s="203">
        <f>D145/T14D!D$158</f>
        <v>9.9580618074236515E-2</v>
      </c>
      <c r="AR145" s="203">
        <f>E145/T14D!E$158</f>
        <v>7.4793393504888103E-2</v>
      </c>
      <c r="AS145" s="203">
        <f>F145/T14D!F$158</f>
        <v>5.7791488375191089E-2</v>
      </c>
      <c r="AT145" s="203">
        <f>G145/T14D!G$158</f>
        <v>8.5773868385328175E-2</v>
      </c>
      <c r="AU145" s="203">
        <f>H145/T14D!H$158</f>
        <v>7.3394874637516108E-2</v>
      </c>
      <c r="AV145" s="203">
        <f>I145/T14D!I$158</f>
        <v>0.12760634608009838</v>
      </c>
      <c r="AW145" s="203">
        <f>J145/T14D!J$158</f>
        <v>0.17710887318411542</v>
      </c>
      <c r="AX145" s="203">
        <f>K145/T14D!K$158</f>
        <v>6.3735282775385302E-2</v>
      </c>
      <c r="AY145" s="203">
        <f>L145/T14D!L$158</f>
        <v>8.6917032062427624E-2</v>
      </c>
      <c r="AZ145" s="204">
        <f>M145/T14D!M$158</f>
        <v>7.2540684507215417E-2</v>
      </c>
      <c r="BB145" s="198" t="s">
        <v>238</v>
      </c>
      <c r="BC145" s="202">
        <f t="shared" si="788"/>
        <v>1</v>
      </c>
      <c r="BD145" s="203">
        <f t="shared" si="776"/>
        <v>0.40384443989953073</v>
      </c>
      <c r="BE145" s="203">
        <f t="shared" si="777"/>
        <v>0.10299354726667528</v>
      </c>
      <c r="BF145" s="203">
        <f t="shared" si="778"/>
        <v>3.1354096682301089E-2</v>
      </c>
      <c r="BG145" s="203">
        <f t="shared" si="779"/>
        <v>2.6268367647454015E-2</v>
      </c>
      <c r="BH145" s="203">
        <f t="shared" si="780"/>
        <v>0.11275409003052331</v>
      </c>
      <c r="BI145" s="203">
        <f t="shared" si="781"/>
        <v>0.10132258416979911</v>
      </c>
      <c r="BJ145" s="203">
        <f t="shared" si="782"/>
        <v>9.9177305526277681E-2</v>
      </c>
      <c r="BK145" s="203">
        <f t="shared" si="783"/>
        <v>2.73007398832887E-2</v>
      </c>
      <c r="BL145" s="203">
        <f t="shared" si="784"/>
        <v>5.7167739766379823E-2</v>
      </c>
      <c r="BM145" s="204">
        <f t="shared" si="785"/>
        <v>3.781708912777007E-2</v>
      </c>
    </row>
    <row r="146" spans="2:65">
      <c r="B146" s="198" t="s">
        <v>239</v>
      </c>
      <c r="C146" s="169">
        <f>T14E!C102</f>
        <v>36.496459694138203</v>
      </c>
      <c r="D146" s="170">
        <f>T14E!D102</f>
        <v>26.183569196237233</v>
      </c>
      <c r="E146" s="170">
        <f>T14E!E102</f>
        <v>49.368441640932943</v>
      </c>
      <c r="F146" s="170">
        <f>T14E!F102</f>
        <v>34.607729018957734</v>
      </c>
      <c r="G146" s="170">
        <f>T14E!G102</f>
        <v>48.863407788933735</v>
      </c>
      <c r="H146" s="170">
        <f>T14E!H102</f>
        <v>48.185355532821902</v>
      </c>
      <c r="I146" s="170">
        <f>T14E!I102</f>
        <v>65.542535134452407</v>
      </c>
      <c r="J146" s="170">
        <f>T14E!J102</f>
        <v>57.166661225134156</v>
      </c>
      <c r="K146" s="170">
        <f>T14E!K102</f>
        <v>55.657335338422115</v>
      </c>
      <c r="L146" s="170">
        <f>T14E!L102</f>
        <v>44.431013194860689</v>
      </c>
      <c r="M146" s="171">
        <f>T14E!M102</f>
        <v>36.065429871642948</v>
      </c>
      <c r="O146" s="198" t="s">
        <v>239</v>
      </c>
      <c r="P146" s="205">
        <f t="shared" ref="P146:Z146" si="790">C32-C146</f>
        <v>-3.2232014473887602</v>
      </c>
      <c r="Q146" s="206">
        <f t="shared" si="790"/>
        <v>-7.0359977113604373</v>
      </c>
      <c r="R146" s="206">
        <f t="shared" si="790"/>
        <v>25.817773979358321</v>
      </c>
      <c r="S146" s="206">
        <f t="shared" si="790"/>
        <v>8.1652629163006694</v>
      </c>
      <c r="T146" s="206">
        <f t="shared" si="790"/>
        <v>-18.065583082153136</v>
      </c>
      <c r="U146" s="206">
        <f t="shared" si="790"/>
        <v>-9.4602328956662447</v>
      </c>
      <c r="V146" s="206">
        <f t="shared" si="790"/>
        <v>-26.256597519729823</v>
      </c>
      <c r="W146" s="206">
        <f t="shared" si="790"/>
        <v>6.3722495048042731</v>
      </c>
      <c r="X146" s="206">
        <f t="shared" si="790"/>
        <v>-1.2292289223746806</v>
      </c>
      <c r="Y146" s="206">
        <f t="shared" si="790"/>
        <v>12.548193478774955</v>
      </c>
      <c r="Z146" s="207">
        <f t="shared" si="790"/>
        <v>2.3721299425456195</v>
      </c>
      <c r="AB146" s="198" t="s">
        <v>239</v>
      </c>
      <c r="AC146" s="202">
        <f t="shared" si="787"/>
        <v>-8.8315455098962589E-2</v>
      </c>
      <c r="AD146" s="203">
        <f t="shared" si="766"/>
        <v>-0.26871805209702126</v>
      </c>
      <c r="AE146" s="203">
        <f t="shared" si="767"/>
        <v>0.52296108852567036</v>
      </c>
      <c r="AF146" s="203">
        <f t="shared" si="768"/>
        <v>0.23593755348199322</v>
      </c>
      <c r="AG146" s="203">
        <f t="shared" si="769"/>
        <v>-0.3697159878858165</v>
      </c>
      <c r="AH146" s="203">
        <f t="shared" si="770"/>
        <v>-0.19633004241760382</v>
      </c>
      <c r="AI146" s="203">
        <f t="shared" si="771"/>
        <v>-0.40060393553388896</v>
      </c>
      <c r="AJ146" s="203">
        <f t="shared" si="772"/>
        <v>0.11146793197715421</v>
      </c>
      <c r="AK146" s="203">
        <f t="shared" si="773"/>
        <v>-2.2085658878571984E-2</v>
      </c>
      <c r="AL146" s="203">
        <f t="shared" si="774"/>
        <v>0.28241970138611194</v>
      </c>
      <c r="AM146" s="204">
        <f t="shared" si="775"/>
        <v>6.5772956290498744E-2</v>
      </c>
      <c r="AO146" s="198"/>
      <c r="AP146" s="202"/>
      <c r="AQ146" s="203"/>
      <c r="AR146" s="203"/>
      <c r="AS146" s="203"/>
      <c r="AT146" s="203"/>
      <c r="AU146" s="203"/>
      <c r="AV146" s="203"/>
      <c r="AW146" s="203"/>
      <c r="AX146" s="203"/>
      <c r="AY146" s="203"/>
      <c r="AZ146" s="204"/>
      <c r="BB146" s="198"/>
      <c r="BC146" s="202"/>
      <c r="BD146" s="203"/>
      <c r="BE146" s="203"/>
      <c r="BF146" s="231"/>
      <c r="BG146" s="231"/>
      <c r="BH146" s="231"/>
      <c r="BI146" s="203"/>
      <c r="BJ146" s="203"/>
      <c r="BK146" s="231"/>
      <c r="BL146" s="231"/>
      <c r="BM146" s="232"/>
    </row>
    <row r="147" spans="2:65">
      <c r="B147" s="172"/>
      <c r="C147" s="188"/>
      <c r="D147" s="189"/>
      <c r="E147" s="189"/>
      <c r="F147" s="189"/>
      <c r="G147" s="189"/>
      <c r="H147" s="189"/>
      <c r="I147" s="189"/>
      <c r="J147" s="189"/>
      <c r="K147" s="189"/>
      <c r="L147" s="189"/>
      <c r="M147" s="190"/>
      <c r="O147" s="172"/>
      <c r="P147" s="199"/>
      <c r="Q147" s="200"/>
      <c r="R147" s="200"/>
      <c r="S147" s="200"/>
      <c r="T147" s="200"/>
      <c r="U147" s="200"/>
      <c r="V147" s="200"/>
      <c r="W147" s="200"/>
      <c r="X147" s="200"/>
      <c r="Y147" s="200"/>
      <c r="Z147" s="201"/>
      <c r="AB147" s="172"/>
      <c r="AC147" s="188"/>
      <c r="AD147" s="189"/>
      <c r="AE147" s="189"/>
      <c r="AF147" s="189"/>
      <c r="AG147" s="189"/>
      <c r="AH147" s="189"/>
      <c r="AI147" s="189"/>
      <c r="AJ147" s="189"/>
      <c r="AK147" s="189"/>
      <c r="AL147" s="189"/>
      <c r="AM147" s="190"/>
      <c r="AO147" s="172"/>
      <c r="AP147" s="188"/>
      <c r="AQ147" s="189"/>
      <c r="AR147" s="189"/>
      <c r="AS147" s="189"/>
      <c r="AT147" s="189"/>
      <c r="AU147" s="189"/>
      <c r="AV147" s="189"/>
      <c r="AW147" s="189"/>
      <c r="AX147" s="189"/>
      <c r="AY147" s="189"/>
      <c r="AZ147" s="190"/>
      <c r="BB147" s="172"/>
      <c r="BC147" s="188"/>
      <c r="BD147" s="189"/>
      <c r="BE147" s="189"/>
      <c r="BF147" s="189"/>
      <c r="BG147" s="189"/>
      <c r="BH147" s="189"/>
      <c r="BI147" s="189"/>
      <c r="BJ147" s="189"/>
      <c r="BK147" s="189"/>
      <c r="BL147" s="189"/>
      <c r="BM147" s="190"/>
    </row>
    <row r="148" spans="2:65">
      <c r="B148" s="208" t="s">
        <v>314</v>
      </c>
      <c r="C148" s="209"/>
      <c r="D148" s="210"/>
      <c r="E148" s="210"/>
      <c r="F148" s="210"/>
      <c r="G148" s="210"/>
      <c r="H148" s="210"/>
      <c r="I148" s="210"/>
      <c r="J148" s="210"/>
      <c r="K148" s="210"/>
      <c r="L148" s="210"/>
      <c r="M148" s="211"/>
      <c r="O148" s="208" t="s">
        <v>314</v>
      </c>
      <c r="P148" s="212"/>
      <c r="Q148" s="213"/>
      <c r="R148" s="213"/>
      <c r="S148" s="213"/>
      <c r="T148" s="213"/>
      <c r="U148" s="213"/>
      <c r="V148" s="213"/>
      <c r="W148" s="213"/>
      <c r="X148" s="213"/>
      <c r="Y148" s="213"/>
      <c r="Z148" s="214"/>
      <c r="AB148" s="208" t="s">
        <v>314</v>
      </c>
      <c r="AC148" s="209"/>
      <c r="AD148" s="210"/>
      <c r="AE148" s="210"/>
      <c r="AF148" s="210"/>
      <c r="AG148" s="210"/>
      <c r="AH148" s="210"/>
      <c r="AI148" s="210"/>
      <c r="AJ148" s="210"/>
      <c r="AK148" s="210"/>
      <c r="AL148" s="210"/>
      <c r="AM148" s="211"/>
      <c r="AO148" s="208" t="s">
        <v>314</v>
      </c>
      <c r="AP148" s="209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1"/>
      <c r="BB148" s="208" t="s">
        <v>314</v>
      </c>
      <c r="BC148" s="209"/>
      <c r="BD148" s="210"/>
      <c r="BE148" s="210"/>
      <c r="BF148" s="210"/>
      <c r="BG148" s="210"/>
      <c r="BH148" s="210"/>
      <c r="BI148" s="210"/>
      <c r="BJ148" s="210"/>
      <c r="BK148" s="210"/>
      <c r="BL148" s="210"/>
      <c r="BM148" s="211"/>
    </row>
    <row r="149" spans="2:65">
      <c r="B149" s="215" t="s">
        <v>1</v>
      </c>
      <c r="C149" s="216">
        <f>C137+C143</f>
        <v>2552</v>
      </c>
      <c r="D149" s="217">
        <f t="shared" ref="D149:M149" si="791">D137+D143</f>
        <v>1349</v>
      </c>
      <c r="E149" s="217">
        <f t="shared" si="791"/>
        <v>240</v>
      </c>
      <c r="F149" s="217">
        <f t="shared" si="791"/>
        <v>147</v>
      </c>
      <c r="G149" s="217">
        <f t="shared" si="791"/>
        <v>78</v>
      </c>
      <c r="H149" s="217">
        <f t="shared" si="791"/>
        <v>247</v>
      </c>
      <c r="I149" s="217">
        <f t="shared" si="791"/>
        <v>106</v>
      </c>
      <c r="J149" s="217">
        <f t="shared" si="791"/>
        <v>84</v>
      </c>
      <c r="K149" s="217">
        <f t="shared" si="791"/>
        <v>87</v>
      </c>
      <c r="L149" s="217">
        <f t="shared" si="791"/>
        <v>104</v>
      </c>
      <c r="M149" s="218">
        <f t="shared" si="791"/>
        <v>110</v>
      </c>
      <c r="O149" s="215" t="s">
        <v>1</v>
      </c>
      <c r="P149" s="219">
        <f t="shared" ref="P149:Z149" si="792">C35-C149</f>
        <v>905</v>
      </c>
      <c r="Q149" s="220">
        <f t="shared" si="792"/>
        <v>540</v>
      </c>
      <c r="R149" s="220">
        <f t="shared" si="792"/>
        <v>44</v>
      </c>
      <c r="S149" s="220">
        <f t="shared" si="792"/>
        <v>160</v>
      </c>
      <c r="T149" s="220">
        <f t="shared" si="792"/>
        <v>15</v>
      </c>
      <c r="U149" s="220">
        <f t="shared" si="792"/>
        <v>29</v>
      </c>
      <c r="V149" s="220">
        <f t="shared" si="792"/>
        <v>53</v>
      </c>
      <c r="W149" s="220">
        <f t="shared" si="792"/>
        <v>-17</v>
      </c>
      <c r="X149" s="220">
        <f t="shared" si="792"/>
        <v>13</v>
      </c>
      <c r="Y149" s="220">
        <f t="shared" si="792"/>
        <v>19</v>
      </c>
      <c r="Z149" s="221">
        <f t="shared" si="792"/>
        <v>49</v>
      </c>
      <c r="AB149" s="215" t="s">
        <v>1</v>
      </c>
      <c r="AC149" s="222">
        <f>P149/C149</f>
        <v>0.35462382445141066</v>
      </c>
      <c r="AD149" s="223">
        <f t="shared" ref="AD149:AD152" si="793">Q149/D149</f>
        <v>0.40029651593773163</v>
      </c>
      <c r="AE149" s="223">
        <f t="shared" ref="AE149:AE152" si="794">R149/E149</f>
        <v>0.18333333333333332</v>
      </c>
      <c r="AF149" s="223">
        <f t="shared" ref="AF149:AF152" si="795">S149/F149</f>
        <v>1.08843537414966</v>
      </c>
      <c r="AG149" s="223">
        <f t="shared" ref="AG149:AG152" si="796">T149/G149</f>
        <v>0.19230769230769232</v>
      </c>
      <c r="AH149" s="223">
        <f t="shared" ref="AH149:AH152" si="797">U149/H149</f>
        <v>0.11740890688259109</v>
      </c>
      <c r="AI149" s="223">
        <f t="shared" ref="AI149:AI152" si="798">V149/I149</f>
        <v>0.5</v>
      </c>
      <c r="AJ149" s="223">
        <f t="shared" ref="AJ149:AJ152" si="799">W149/J149</f>
        <v>-0.20238095238095238</v>
      </c>
      <c r="AK149" s="223">
        <f t="shared" ref="AK149:AK152" si="800">X149/K149</f>
        <v>0.14942528735632185</v>
      </c>
      <c r="AL149" s="223">
        <f t="shared" ref="AL149:AL152" si="801">Y149/L149</f>
        <v>0.18269230769230768</v>
      </c>
      <c r="AM149" s="224">
        <f t="shared" ref="AM149:AM152" si="802">Z149/M149</f>
        <v>0.44545454545454544</v>
      </c>
      <c r="AO149" s="215" t="s">
        <v>1</v>
      </c>
      <c r="AP149" s="222">
        <f>C149/T14B!C$158</f>
        <v>0.1304970341583146</v>
      </c>
      <c r="AQ149" s="223">
        <f>D149/T14B!D$158</f>
        <v>0.16151819923371646</v>
      </c>
      <c r="AR149" s="223">
        <f>E149/T14B!E$158</f>
        <v>9.6308186195826651E-2</v>
      </c>
      <c r="AS149" s="223">
        <f>F149/T14B!F$158</f>
        <v>7.8904991948470213E-2</v>
      </c>
      <c r="AT149" s="223">
        <f>G149/T14B!G$158</f>
        <v>0.1078838174273859</v>
      </c>
      <c r="AU149" s="223">
        <f>H149/T14B!H$158</f>
        <v>0.13931190073322053</v>
      </c>
      <c r="AV149" s="223">
        <f>I149/T14B!I$158</f>
        <v>0.13947368421052631</v>
      </c>
      <c r="AW149" s="223">
        <f>J149/T14B!J$158</f>
        <v>0.11305518169582772</v>
      </c>
      <c r="AX149" s="223">
        <f>K149/T14B!K$158</f>
        <v>0.11569148936170212</v>
      </c>
      <c r="AY149" s="223">
        <f>L149/T14B!L$158</f>
        <v>8.9810017271157172E-2</v>
      </c>
      <c r="AZ149" s="224">
        <f>M149/T14B!M$158</f>
        <v>0.11702127659574468</v>
      </c>
      <c r="BB149" s="215" t="s">
        <v>1</v>
      </c>
      <c r="BC149" s="222">
        <f>C149/$C149</f>
        <v>1</v>
      </c>
      <c r="BD149" s="223">
        <f t="shared" ref="BD149:BD151" si="803">D149/$C149</f>
        <v>0.52860501567398122</v>
      </c>
      <c r="BE149" s="223">
        <f t="shared" ref="BE149:BE151" si="804">E149/$C149</f>
        <v>9.4043887147335428E-2</v>
      </c>
      <c r="BF149" s="223">
        <f t="shared" ref="BF149:BF151" si="805">F149/$C149</f>
        <v>5.7601880877742949E-2</v>
      </c>
      <c r="BG149" s="223">
        <f t="shared" ref="BG149:BG151" si="806">G149/$C149</f>
        <v>3.0564263322884012E-2</v>
      </c>
      <c r="BH149" s="223">
        <f t="shared" ref="BH149:BH151" si="807">H149/$C149</f>
        <v>9.6786833855799378E-2</v>
      </c>
      <c r="BI149" s="223">
        <f t="shared" ref="BI149:BI151" si="808">I149/$C149</f>
        <v>4.1536050156739814E-2</v>
      </c>
      <c r="BJ149" s="223">
        <f t="shared" ref="BJ149:BJ151" si="809">J149/$C149</f>
        <v>3.2915360501567396E-2</v>
      </c>
      <c r="BK149" s="223">
        <f t="shared" ref="BK149:BK151" si="810">K149/$C149</f>
        <v>3.4090909090909088E-2</v>
      </c>
      <c r="BL149" s="223">
        <f t="shared" ref="BL149:BL151" si="811">L149/$C149</f>
        <v>4.0752351097178681E-2</v>
      </c>
      <c r="BM149" s="224">
        <f t="shared" ref="BM149:BM151" si="812">M149/$C149</f>
        <v>4.3103448275862072E-2</v>
      </c>
    </row>
    <row r="150" spans="2:65">
      <c r="B150" s="215" t="s">
        <v>0</v>
      </c>
      <c r="C150" s="216">
        <f t="shared" ref="C150:M150" si="813">C138+C144</f>
        <v>129684</v>
      </c>
      <c r="D150" s="217">
        <f t="shared" si="813"/>
        <v>70563</v>
      </c>
      <c r="E150" s="217">
        <f t="shared" si="813"/>
        <v>11754</v>
      </c>
      <c r="F150" s="217">
        <f t="shared" si="813"/>
        <v>6128</v>
      </c>
      <c r="G150" s="217">
        <f t="shared" si="813"/>
        <v>3469</v>
      </c>
      <c r="H150" s="217">
        <f t="shared" si="813"/>
        <v>11791</v>
      </c>
      <c r="I150" s="217">
        <f t="shared" si="813"/>
        <v>6127</v>
      </c>
      <c r="J150" s="217">
        <f t="shared" si="813"/>
        <v>5149</v>
      </c>
      <c r="K150" s="217">
        <f t="shared" si="813"/>
        <v>4026</v>
      </c>
      <c r="L150" s="217">
        <f t="shared" si="813"/>
        <v>5460</v>
      </c>
      <c r="M150" s="218">
        <f t="shared" si="813"/>
        <v>5217</v>
      </c>
      <c r="O150" s="215" t="s">
        <v>0</v>
      </c>
      <c r="P150" s="219">
        <f t="shared" ref="P150:Z150" si="814">C36-C150</f>
        <v>43843</v>
      </c>
      <c r="Q150" s="220">
        <f t="shared" si="814"/>
        <v>26374</v>
      </c>
      <c r="R150" s="220">
        <f t="shared" si="814"/>
        <v>3725</v>
      </c>
      <c r="S150" s="220">
        <f t="shared" si="814"/>
        <v>6323</v>
      </c>
      <c r="T150" s="220">
        <f t="shared" si="814"/>
        <v>1081</v>
      </c>
      <c r="U150" s="220">
        <f t="shared" si="814"/>
        <v>51</v>
      </c>
      <c r="V150" s="220">
        <f t="shared" si="814"/>
        <v>2936</v>
      </c>
      <c r="W150" s="220">
        <f t="shared" si="814"/>
        <v>-989</v>
      </c>
      <c r="X150" s="220">
        <f t="shared" si="814"/>
        <v>1183</v>
      </c>
      <c r="Y150" s="220">
        <f t="shared" si="814"/>
        <v>973</v>
      </c>
      <c r="Z150" s="221">
        <f t="shared" si="814"/>
        <v>2186</v>
      </c>
      <c r="AB150" s="215" t="s">
        <v>0</v>
      </c>
      <c r="AC150" s="222">
        <f t="shared" ref="AC150:AC152" si="815">P150/C150</f>
        <v>0.33807562999290586</v>
      </c>
      <c r="AD150" s="223">
        <f t="shared" si="793"/>
        <v>0.37376528775703982</v>
      </c>
      <c r="AE150" s="223">
        <f t="shared" si="794"/>
        <v>0.31691339118597922</v>
      </c>
      <c r="AF150" s="223">
        <f t="shared" si="795"/>
        <v>1.0318211488250653</v>
      </c>
      <c r="AG150" s="223">
        <f t="shared" si="796"/>
        <v>0.31161718074373018</v>
      </c>
      <c r="AH150" s="223">
        <f t="shared" si="797"/>
        <v>4.3253328810109407E-3</v>
      </c>
      <c r="AI150" s="223">
        <f t="shared" si="798"/>
        <v>0.47919046841847562</v>
      </c>
      <c r="AJ150" s="223">
        <f t="shared" si="799"/>
        <v>-0.19207613128762865</v>
      </c>
      <c r="AK150" s="223">
        <f t="shared" si="800"/>
        <v>0.2938400397416791</v>
      </c>
      <c r="AL150" s="223">
        <f t="shared" si="801"/>
        <v>0.17820512820512821</v>
      </c>
      <c r="AM150" s="224">
        <f t="shared" si="802"/>
        <v>0.41901475944029137</v>
      </c>
      <c r="AO150" s="215" t="s">
        <v>0</v>
      </c>
      <c r="AP150" s="222">
        <f>T14A!C150/T14C!C$158</f>
        <v>0.33737961320131327</v>
      </c>
      <c r="AQ150" s="223">
        <f>T14A!D150/T14C!D$158</f>
        <v>0.32813589903367713</v>
      </c>
      <c r="AR150" s="223">
        <f>T14A!E150/T14C!E$158</f>
        <v>0.24495665221740581</v>
      </c>
      <c r="AS150" s="223">
        <f>T14A!F150/T14C!F$158</f>
        <v>0.32240753406639661</v>
      </c>
      <c r="AT150" s="223">
        <f>T14A!G150/T14C!G$158</f>
        <v>0.47954105612385955</v>
      </c>
      <c r="AU150" s="223">
        <f>T14A!H150/T14C!H$158</f>
        <v>0.47111235416333708</v>
      </c>
      <c r="AV150" s="223">
        <f>T14A!I150/T14C!I$158</f>
        <v>0.30847850166146412</v>
      </c>
      <c r="AW150" s="223">
        <f>T14A!J150/T14C!J$158</f>
        <v>0.40091878844506734</v>
      </c>
      <c r="AX150" s="223">
        <f>T14A!K150/T14C!K$158</f>
        <v>0.42201257861635222</v>
      </c>
      <c r="AY150" s="223">
        <f>T14A!L150/T14C!L$158</f>
        <v>0.35887997896674118</v>
      </c>
      <c r="AZ150" s="224">
        <f>T14A!M150/T14C!M$158</f>
        <v>0.41299873337555415</v>
      </c>
      <c r="BB150" s="215" t="s">
        <v>0</v>
      </c>
      <c r="BC150" s="222">
        <f t="shared" ref="BC150:BC151" si="816">C150/$C150</f>
        <v>1</v>
      </c>
      <c r="BD150" s="223">
        <f t="shared" si="803"/>
        <v>0.54411492551124274</v>
      </c>
      <c r="BE150" s="223">
        <f t="shared" si="804"/>
        <v>9.0635699083927088E-2</v>
      </c>
      <c r="BF150" s="223">
        <f t="shared" si="805"/>
        <v>4.725332346318744E-2</v>
      </c>
      <c r="BG150" s="223">
        <f t="shared" si="806"/>
        <v>2.674963758058049E-2</v>
      </c>
      <c r="BH150" s="223">
        <f t="shared" si="807"/>
        <v>9.0921007988649327E-2</v>
      </c>
      <c r="BI150" s="223">
        <f t="shared" si="808"/>
        <v>4.7245612411708458E-2</v>
      </c>
      <c r="BJ150" s="223">
        <f t="shared" si="809"/>
        <v>3.9704204065266341E-2</v>
      </c>
      <c r="BK150" s="223">
        <f t="shared" si="810"/>
        <v>3.1044693254372167E-2</v>
      </c>
      <c r="BL150" s="223">
        <f t="shared" si="811"/>
        <v>4.2102341075229019E-2</v>
      </c>
      <c r="BM150" s="224">
        <f t="shared" si="812"/>
        <v>4.022855556583696E-2</v>
      </c>
    </row>
    <row r="151" spans="2:65">
      <c r="B151" s="215" t="s">
        <v>238</v>
      </c>
      <c r="C151" s="216">
        <f t="shared" ref="C151:M151" si="817">C139+C145</f>
        <v>5519362.475893734</v>
      </c>
      <c r="D151" s="217">
        <f t="shared" si="817"/>
        <v>2038374.1200340753</v>
      </c>
      <c r="E151" s="217">
        <f t="shared" si="817"/>
        <v>706275.42212728946</v>
      </c>
      <c r="F151" s="217">
        <f t="shared" si="817"/>
        <v>241034.84087489807</v>
      </c>
      <c r="G151" s="217">
        <f t="shared" si="817"/>
        <v>170585.93575543415</v>
      </c>
      <c r="H151" s="217">
        <f t="shared" si="817"/>
        <v>916446.94506502768</v>
      </c>
      <c r="I151" s="217">
        <f t="shared" si="817"/>
        <v>303098.99612577341</v>
      </c>
      <c r="J151" s="217">
        <f t="shared" si="817"/>
        <v>306366.57895082794</v>
      </c>
      <c r="K151" s="217">
        <f t="shared" si="817"/>
        <v>278238.79055552022</v>
      </c>
      <c r="L151" s="217">
        <f t="shared" si="817"/>
        <v>308966.18471850059</v>
      </c>
      <c r="M151" s="218">
        <f t="shared" si="817"/>
        <v>249974.66168638828</v>
      </c>
      <c r="O151" s="215" t="s">
        <v>238</v>
      </c>
      <c r="P151" s="219">
        <f t="shared" ref="P151:Z151" si="818">C37-C151</f>
        <v>694476.69411871582</v>
      </c>
      <c r="Q151" s="220">
        <f t="shared" si="818"/>
        <v>139136.3849264211</v>
      </c>
      <c r="R151" s="220">
        <f t="shared" si="818"/>
        <v>235621.44505692925</v>
      </c>
      <c r="S151" s="220">
        <f t="shared" si="818"/>
        <v>92475.568660715828</v>
      </c>
      <c r="T151" s="220">
        <f t="shared" si="818"/>
        <v>14158.41233903353</v>
      </c>
      <c r="U151" s="220">
        <f t="shared" si="818"/>
        <v>-61094.785284016165</v>
      </c>
      <c r="V151" s="220">
        <f t="shared" si="818"/>
        <v>130448.27755684906</v>
      </c>
      <c r="W151" s="220">
        <f t="shared" si="818"/>
        <v>-35906.378144983086</v>
      </c>
      <c r="X151" s="220">
        <f t="shared" si="818"/>
        <v>8105.5643762373365</v>
      </c>
      <c r="Y151" s="220">
        <f t="shared" si="818"/>
        <v>35614.056150184711</v>
      </c>
      <c r="Z151" s="221">
        <f t="shared" si="818"/>
        <v>135918.14848134291</v>
      </c>
      <c r="AB151" s="215" t="s">
        <v>238</v>
      </c>
      <c r="AC151" s="222">
        <f t="shared" si="815"/>
        <v>0.12582552734159053</v>
      </c>
      <c r="AD151" s="223">
        <f t="shared" si="793"/>
        <v>6.8258512291205484E-2</v>
      </c>
      <c r="AE151" s="223">
        <f t="shared" si="794"/>
        <v>0.33361127638739219</v>
      </c>
      <c r="AF151" s="223">
        <f t="shared" si="795"/>
        <v>0.38366058751113291</v>
      </c>
      <c r="AG151" s="223">
        <f t="shared" si="796"/>
        <v>8.2998708400745178E-2</v>
      </c>
      <c r="AH151" s="223">
        <f t="shared" si="797"/>
        <v>-6.6664835987511648E-2</v>
      </c>
      <c r="AI151" s="223">
        <f t="shared" si="798"/>
        <v>0.43038175389640182</v>
      </c>
      <c r="AJ151" s="223">
        <f t="shared" si="799"/>
        <v>-0.11720070207379274</v>
      </c>
      <c r="AK151" s="223">
        <f t="shared" si="800"/>
        <v>2.91316834725097E-2</v>
      </c>
      <c r="AL151" s="223">
        <f t="shared" si="801"/>
        <v>0.11526845950029359</v>
      </c>
      <c r="AM151" s="224">
        <f t="shared" si="802"/>
        <v>0.54372770249755265</v>
      </c>
      <c r="AO151" s="215" t="s">
        <v>238</v>
      </c>
      <c r="AP151" s="222">
        <f>C151/T14D!C$158</f>
        <v>0.34932978068893977</v>
      </c>
      <c r="AQ151" s="223">
        <f>D151/T14D!D$158</f>
        <v>0.34290018775566666</v>
      </c>
      <c r="AR151" s="223">
        <f>E151/T14D!E$158</f>
        <v>0.34990522857512274</v>
      </c>
      <c r="AS151" s="223">
        <f>F151/T14D!F$158</f>
        <v>0.30309064089862631</v>
      </c>
      <c r="AT151" s="223">
        <f>G151/T14D!G$158</f>
        <v>0.38000407157876687</v>
      </c>
      <c r="AU151" s="223">
        <f>H151/T14D!H$158</f>
        <v>0.40697138399411281</v>
      </c>
      <c r="AV151" s="223">
        <f>I151/T14D!I$158</f>
        <v>0.26041957752857336</v>
      </c>
      <c r="AW151" s="223">
        <f>J151/T14D!J$158</f>
        <v>0.37324372795473726</v>
      </c>
      <c r="AX151" s="223">
        <f>K151/T14D!K$158</f>
        <v>0.44314544879359485</v>
      </c>
      <c r="AY151" s="223">
        <f>L151/T14D!L$158</f>
        <v>0.32047040766793344</v>
      </c>
      <c r="AZ151" s="224">
        <f>M151/T14D!M$158</f>
        <v>0.32712418837273388</v>
      </c>
      <c r="BB151" s="215" t="s">
        <v>238</v>
      </c>
      <c r="BC151" s="222">
        <f t="shared" si="816"/>
        <v>1</v>
      </c>
      <c r="BD151" s="223">
        <f t="shared" si="803"/>
        <v>0.36931332720705345</v>
      </c>
      <c r="BE151" s="223">
        <f t="shared" si="804"/>
        <v>0.12796322495795573</v>
      </c>
      <c r="BF151" s="223">
        <f t="shared" si="805"/>
        <v>4.3670775733182482E-2</v>
      </c>
      <c r="BG151" s="223">
        <f t="shared" si="806"/>
        <v>3.0906818767653357E-2</v>
      </c>
      <c r="BH151" s="223">
        <f t="shared" si="807"/>
        <v>0.16604217408580874</v>
      </c>
      <c r="BI151" s="223">
        <f t="shared" si="808"/>
        <v>5.4915580821079064E-2</v>
      </c>
      <c r="BJ151" s="223">
        <f t="shared" si="809"/>
        <v>5.5507602606081584E-2</v>
      </c>
      <c r="BK151" s="223">
        <f t="shared" si="810"/>
        <v>5.0411400188110647E-2</v>
      </c>
      <c r="BL151" s="223">
        <f t="shared" si="811"/>
        <v>5.5978600077080568E-2</v>
      </c>
      <c r="BM151" s="224">
        <f t="shared" si="812"/>
        <v>4.5290495555994556E-2</v>
      </c>
    </row>
    <row r="152" spans="2:65">
      <c r="B152" s="215" t="s">
        <v>239</v>
      </c>
      <c r="C152" s="225">
        <f>C151/C150</f>
        <v>42.560088182765291</v>
      </c>
      <c r="D152" s="226">
        <f t="shared" ref="D152" si="819">D151/D150</f>
        <v>28.887293908054865</v>
      </c>
      <c r="E152" s="226">
        <f t="shared" ref="E152" si="820">E151/E150</f>
        <v>60.088091043669344</v>
      </c>
      <c r="F152" s="226">
        <f t="shared" ref="F152" si="821">F151/F150</f>
        <v>39.333361761569527</v>
      </c>
      <c r="G152" s="226">
        <f t="shared" ref="G152" si="822">G151/G150</f>
        <v>49.174383325290904</v>
      </c>
      <c r="H152" s="226">
        <f t="shared" ref="H152" si="823">H151/H150</f>
        <v>77.724276572388064</v>
      </c>
      <c r="I152" s="226">
        <f t="shared" ref="I152" si="824">I151/I150</f>
        <v>49.469397115353914</v>
      </c>
      <c r="J152" s="226">
        <f t="shared" ref="J152" si="825">J151/J150</f>
        <v>59.500209545703619</v>
      </c>
      <c r="K152" s="226">
        <f t="shared" ref="K152" si="826">K151/K150</f>
        <v>69.110479521987131</v>
      </c>
      <c r="L152" s="226">
        <f t="shared" ref="L152" si="827">L151/L150</f>
        <v>56.587213318406704</v>
      </c>
      <c r="M152" s="227">
        <f t="shared" ref="M152" si="828">M151/M150</f>
        <v>47.915403811843639</v>
      </c>
      <c r="O152" s="215" t="s">
        <v>239</v>
      </c>
      <c r="P152" s="228">
        <f t="shared" ref="P152:Z152" si="829">C38-C152</f>
        <v>-6.7510257889450216</v>
      </c>
      <c r="Q152" s="229">
        <f t="shared" si="829"/>
        <v>-6.4241425317950629</v>
      </c>
      <c r="R152" s="229">
        <f t="shared" si="829"/>
        <v>0.76189068539704863</v>
      </c>
      <c r="S152" s="229">
        <f t="shared" si="829"/>
        <v>-12.547528532462316</v>
      </c>
      <c r="T152" s="229">
        <f t="shared" si="829"/>
        <v>-8.5712298979353676</v>
      </c>
      <c r="U152" s="229">
        <f t="shared" si="829"/>
        <v>-5.4938965875027748</v>
      </c>
      <c r="V152" s="229">
        <f t="shared" si="829"/>
        <v>-1.6323372364371664</v>
      </c>
      <c r="W152" s="229">
        <f t="shared" si="829"/>
        <v>5.5142618018552341</v>
      </c>
      <c r="X152" s="229">
        <f t="shared" si="829"/>
        <v>-14.139399673310308</v>
      </c>
      <c r="Y152" s="229">
        <f t="shared" si="829"/>
        <v>-3.022742485407278</v>
      </c>
      <c r="Z152" s="230">
        <f t="shared" si="829"/>
        <v>4.2111408548767741</v>
      </c>
      <c r="AB152" s="215" t="s">
        <v>239</v>
      </c>
      <c r="AC152" s="222">
        <f t="shared" si="815"/>
        <v>-0.15862339758212365</v>
      </c>
      <c r="AD152" s="223">
        <f t="shared" si="793"/>
        <v>-0.2223864427122324</v>
      </c>
      <c r="AE152" s="223">
        <f t="shared" si="794"/>
        <v>1.2679562158886699E-2</v>
      </c>
      <c r="AF152" s="223">
        <f t="shared" si="795"/>
        <v>-0.31900473212848585</v>
      </c>
      <c r="AG152" s="223">
        <f t="shared" si="796"/>
        <v>-0.17430274297973949</v>
      </c>
      <c r="AH152" s="223">
        <f t="shared" si="797"/>
        <v>-7.0684435156962391E-2</v>
      </c>
      <c r="AI152" s="223">
        <f t="shared" si="798"/>
        <v>-3.2996909839649827E-2</v>
      </c>
      <c r="AJ152" s="223">
        <f t="shared" si="799"/>
        <v>9.2676342553375202E-2</v>
      </c>
      <c r="AK152" s="223">
        <f t="shared" si="800"/>
        <v>-0.20459125404869943</v>
      </c>
      <c r="AL152" s="223">
        <f t="shared" si="801"/>
        <v>-5.3417411958401557E-2</v>
      </c>
      <c r="AM152" s="224">
        <f t="shared" si="802"/>
        <v>8.7886994992534578E-2</v>
      </c>
      <c r="AO152" s="215"/>
      <c r="AP152" s="222"/>
      <c r="AQ152" s="223"/>
      <c r="AR152" s="223"/>
      <c r="AS152" s="223"/>
      <c r="AT152" s="223"/>
      <c r="AU152" s="223"/>
      <c r="AV152" s="223"/>
      <c r="AW152" s="223"/>
      <c r="AX152" s="223"/>
      <c r="AY152" s="223"/>
      <c r="AZ152" s="224"/>
      <c r="BB152" s="215"/>
      <c r="BC152" s="222"/>
      <c r="BD152" s="223"/>
      <c r="BE152" s="223"/>
      <c r="BF152" s="223"/>
      <c r="BG152" s="223"/>
      <c r="BH152" s="223"/>
      <c r="BI152" s="223"/>
      <c r="BJ152" s="223"/>
      <c r="BK152" s="223"/>
      <c r="BL152" s="223"/>
      <c r="BM152" s="224"/>
    </row>
    <row r="153" spans="2:65">
      <c r="B153" s="172"/>
      <c r="C153" s="188"/>
      <c r="D153" s="189"/>
      <c r="E153" s="189"/>
      <c r="F153" s="189"/>
      <c r="G153" s="189"/>
      <c r="H153" s="189"/>
      <c r="I153" s="189"/>
      <c r="J153" s="189"/>
      <c r="K153" s="189"/>
      <c r="L153" s="189"/>
      <c r="M153" s="190"/>
      <c r="O153" s="172"/>
      <c r="P153" s="199"/>
      <c r="Q153" s="200"/>
      <c r="R153" s="200"/>
      <c r="S153" s="200"/>
      <c r="T153" s="200"/>
      <c r="U153" s="200"/>
      <c r="V153" s="200"/>
      <c r="W153" s="200"/>
      <c r="X153" s="200"/>
      <c r="Y153" s="200"/>
      <c r="Z153" s="201"/>
      <c r="AB153" s="172"/>
      <c r="AC153" s="188"/>
      <c r="AD153" s="189"/>
      <c r="AE153" s="189"/>
      <c r="AF153" s="189"/>
      <c r="AG153" s="189"/>
      <c r="AH153" s="189"/>
      <c r="AI153" s="189"/>
      <c r="AJ153" s="189"/>
      <c r="AK153" s="189"/>
      <c r="AL153" s="189"/>
      <c r="AM153" s="190"/>
      <c r="AO153" s="172"/>
      <c r="AP153" s="188"/>
      <c r="AQ153" s="189"/>
      <c r="AR153" s="189"/>
      <c r="AS153" s="189"/>
      <c r="AT153" s="189"/>
      <c r="AU153" s="189"/>
      <c r="AV153" s="189"/>
      <c r="AW153" s="189"/>
      <c r="AX153" s="189"/>
      <c r="AY153" s="189"/>
      <c r="AZ153" s="190"/>
      <c r="BB153" s="172"/>
      <c r="BC153" s="188"/>
      <c r="BD153" s="189"/>
      <c r="BE153" s="189"/>
      <c r="BF153" s="189"/>
      <c r="BG153" s="189"/>
      <c r="BH153" s="189"/>
      <c r="BI153" s="189"/>
      <c r="BJ153" s="189"/>
      <c r="BK153" s="189"/>
      <c r="BL153" s="189"/>
      <c r="BM153" s="190"/>
    </row>
    <row r="154" spans="2:65">
      <c r="B154" s="172" t="s">
        <v>243</v>
      </c>
      <c r="C154" s="188"/>
      <c r="D154" s="189"/>
      <c r="E154" s="189"/>
      <c r="F154" s="189"/>
      <c r="G154" s="189"/>
      <c r="H154" s="189"/>
      <c r="I154" s="189"/>
      <c r="J154" s="189"/>
      <c r="K154" s="189"/>
      <c r="L154" s="189"/>
      <c r="M154" s="190"/>
      <c r="O154" s="172" t="s">
        <v>243</v>
      </c>
      <c r="P154" s="199"/>
      <c r="Q154" s="200"/>
      <c r="R154" s="200"/>
      <c r="S154" s="200"/>
      <c r="T154" s="200"/>
      <c r="U154" s="200"/>
      <c r="V154" s="200"/>
      <c r="W154" s="200"/>
      <c r="X154" s="200"/>
      <c r="Y154" s="200"/>
      <c r="Z154" s="201"/>
      <c r="AB154" s="172" t="s">
        <v>243</v>
      </c>
      <c r="AC154" s="188"/>
      <c r="AD154" s="189"/>
      <c r="AE154" s="189"/>
      <c r="AF154" s="189"/>
      <c r="AG154" s="189"/>
      <c r="AH154" s="189"/>
      <c r="AI154" s="189"/>
      <c r="AJ154" s="189"/>
      <c r="AK154" s="189"/>
      <c r="AL154" s="189"/>
      <c r="AM154" s="190"/>
      <c r="AO154" s="172" t="s">
        <v>243</v>
      </c>
      <c r="AP154" s="188"/>
      <c r="AQ154" s="189"/>
      <c r="AR154" s="189"/>
      <c r="AS154" s="189"/>
      <c r="AT154" s="189"/>
      <c r="AU154" s="189"/>
      <c r="AV154" s="189"/>
      <c r="AW154" s="189"/>
      <c r="AX154" s="189"/>
      <c r="AY154" s="189"/>
      <c r="AZ154" s="190"/>
      <c r="BB154" s="172" t="s">
        <v>243</v>
      </c>
      <c r="BC154" s="188"/>
      <c r="BD154" s="189"/>
      <c r="BE154" s="189"/>
      <c r="BF154" s="189"/>
      <c r="BG154" s="189"/>
      <c r="BH154" s="189"/>
      <c r="BI154" s="189"/>
      <c r="BJ154" s="189"/>
      <c r="BK154" s="189"/>
      <c r="BL154" s="189"/>
      <c r="BM154" s="190"/>
    </row>
    <row r="155" spans="2:65">
      <c r="B155" s="198" t="s">
        <v>1</v>
      </c>
      <c r="C155" s="188">
        <f>T14B!C129</f>
        <v>259</v>
      </c>
      <c r="D155" s="189">
        <f>T14B!D129</f>
        <v>154</v>
      </c>
      <c r="E155" s="189">
        <f>T14B!E129</f>
        <v>33</v>
      </c>
      <c r="F155" s="189">
        <f>T14B!F129</f>
        <v>8</v>
      </c>
      <c r="G155" s="189">
        <f>T14B!G129</f>
        <v>2</v>
      </c>
      <c r="H155" s="189">
        <f>T14B!H129</f>
        <v>12</v>
      </c>
      <c r="I155" s="189">
        <f>T14B!I129</f>
        <v>11</v>
      </c>
      <c r="J155" s="189">
        <f>T14B!J129</f>
        <v>13</v>
      </c>
      <c r="K155" s="189">
        <f>T14B!K129</f>
        <v>7</v>
      </c>
      <c r="L155" s="189">
        <f>T14B!L129</f>
        <v>11</v>
      </c>
      <c r="M155" s="190">
        <f>T14B!M129</f>
        <v>8</v>
      </c>
      <c r="O155" s="198" t="s">
        <v>1</v>
      </c>
      <c r="P155" s="199">
        <f t="shared" ref="P155:Z155" si="830">C41-C155</f>
        <v>50</v>
      </c>
      <c r="Q155" s="200">
        <f t="shared" si="830"/>
        <v>19</v>
      </c>
      <c r="R155" s="200">
        <f t="shared" si="830"/>
        <v>10</v>
      </c>
      <c r="S155" s="200">
        <f t="shared" si="830"/>
        <v>4</v>
      </c>
      <c r="T155" s="200">
        <f t="shared" si="830"/>
        <v>1</v>
      </c>
      <c r="U155" s="200">
        <f t="shared" si="830"/>
        <v>-5</v>
      </c>
      <c r="V155" s="200">
        <f t="shared" si="830"/>
        <v>12</v>
      </c>
      <c r="W155" s="200">
        <f t="shared" si="830"/>
        <v>4</v>
      </c>
      <c r="X155" s="200">
        <f t="shared" si="830"/>
        <v>-2</v>
      </c>
      <c r="Y155" s="200">
        <f t="shared" si="830"/>
        <v>-2</v>
      </c>
      <c r="Z155" s="201">
        <f t="shared" si="830"/>
        <v>9</v>
      </c>
      <c r="AB155" s="198" t="s">
        <v>1</v>
      </c>
      <c r="AC155" s="202">
        <f>P155/C155</f>
        <v>0.19305019305019305</v>
      </c>
      <c r="AD155" s="203">
        <f t="shared" ref="AD155:AD158" si="831">Q155/D155</f>
        <v>0.12337662337662338</v>
      </c>
      <c r="AE155" s="203">
        <f t="shared" ref="AE155:AE158" si="832">R155/E155</f>
        <v>0.30303030303030304</v>
      </c>
      <c r="AF155" s="203">
        <f t="shared" ref="AF155:AF158" si="833">S155/F155</f>
        <v>0.5</v>
      </c>
      <c r="AG155" s="203">
        <f t="shared" ref="AG155:AG158" si="834">T155/G155</f>
        <v>0.5</v>
      </c>
      <c r="AH155" s="203">
        <f t="shared" ref="AH155:AH158" si="835">U155/H155</f>
        <v>-0.41666666666666669</v>
      </c>
      <c r="AI155" s="203">
        <f t="shared" ref="AI155:AI158" si="836">V155/I155</f>
        <v>1.0909090909090908</v>
      </c>
      <c r="AJ155" s="203">
        <f t="shared" ref="AJ155:AJ158" si="837">W155/J155</f>
        <v>0.30769230769230771</v>
      </c>
      <c r="AK155" s="203">
        <f t="shared" ref="AK155:AK158" si="838">X155/K155</f>
        <v>-0.2857142857142857</v>
      </c>
      <c r="AL155" s="203">
        <f t="shared" ref="AL155:AL158" si="839">Y155/L155</f>
        <v>-0.18181818181818182</v>
      </c>
      <c r="AM155" s="204">
        <f t="shared" ref="AM155:AM158" si="840">Z155/M155</f>
        <v>1.125</v>
      </c>
      <c r="AO155" s="198" t="s">
        <v>1</v>
      </c>
      <c r="AP155" s="202">
        <f>C155/T14B!C$158</f>
        <v>1.3244017181427694E-2</v>
      </c>
      <c r="AQ155" s="203">
        <f>D155/T14B!D$158</f>
        <v>1.8438697318007662E-2</v>
      </c>
      <c r="AR155" s="203">
        <f>E155/T14B!E$158</f>
        <v>1.3242375601926164E-2</v>
      </c>
      <c r="AS155" s="203">
        <f>F155/T14B!F$158</f>
        <v>4.2941492216854536E-3</v>
      </c>
      <c r="AT155" s="203">
        <f>G155/T14B!G$158</f>
        <v>2.7662517289073307E-3</v>
      </c>
      <c r="AU155" s="203">
        <f>H155/T14B!H$158</f>
        <v>6.7681895093062603E-3</v>
      </c>
      <c r="AV155" s="203">
        <f>I155/T14B!I$158</f>
        <v>1.4473684210526316E-2</v>
      </c>
      <c r="AW155" s="203">
        <f>J155/T14B!J$158</f>
        <v>1.7496635262449527E-2</v>
      </c>
      <c r="AX155" s="203">
        <f>K155/T14B!K$158</f>
        <v>9.3085106382978719E-3</v>
      </c>
      <c r="AY155" s="203">
        <f>L155/T14B!L$158</f>
        <v>9.4991364421416237E-3</v>
      </c>
      <c r="AZ155" s="204">
        <f>M155/T14B!M$158</f>
        <v>8.5106382978723406E-3</v>
      </c>
      <c r="BB155" s="198" t="s">
        <v>1</v>
      </c>
      <c r="BC155" s="202">
        <f>C155/$C155</f>
        <v>1</v>
      </c>
      <c r="BD155" s="203">
        <f t="shared" ref="BD155:BD157" si="841">D155/$C155</f>
        <v>0.59459459459459463</v>
      </c>
      <c r="BE155" s="203">
        <f t="shared" ref="BE155:BE157" si="842">E155/$C155</f>
        <v>0.12741312741312741</v>
      </c>
      <c r="BF155" s="203">
        <f t="shared" ref="BF155:BF157" si="843">F155/$C155</f>
        <v>3.0888030888030889E-2</v>
      </c>
      <c r="BG155" s="203">
        <f t="shared" ref="BG155:BG157" si="844">G155/$C155</f>
        <v>7.7220077220077222E-3</v>
      </c>
      <c r="BH155" s="203">
        <f t="shared" ref="BH155:BH157" si="845">H155/$C155</f>
        <v>4.633204633204633E-2</v>
      </c>
      <c r="BI155" s="203">
        <f t="shared" ref="BI155:BI157" si="846">I155/$C155</f>
        <v>4.2471042471042469E-2</v>
      </c>
      <c r="BJ155" s="203">
        <f t="shared" ref="BJ155:BJ157" si="847">J155/$C155</f>
        <v>5.019305019305019E-2</v>
      </c>
      <c r="BK155" s="203">
        <f t="shared" ref="BK155:BK157" si="848">K155/$C155</f>
        <v>2.7027027027027029E-2</v>
      </c>
      <c r="BL155" s="203">
        <f t="shared" ref="BL155:BL157" si="849">L155/$C155</f>
        <v>4.2471042471042469E-2</v>
      </c>
      <c r="BM155" s="204">
        <f t="shared" ref="BM155:BM157" si="850">M155/$C155</f>
        <v>3.0888030888030889E-2</v>
      </c>
    </row>
    <row r="156" spans="2:65">
      <c r="B156" s="198" t="s">
        <v>0</v>
      </c>
      <c r="C156" s="188">
        <f>T14C!C129</f>
        <v>106969</v>
      </c>
      <c r="D156" s="189">
        <f>T14C!D129</f>
        <v>64232</v>
      </c>
      <c r="E156" s="189">
        <f>T14C!E129</f>
        <v>15479</v>
      </c>
      <c r="F156" s="189">
        <f>T14C!F129</f>
        <v>3804</v>
      </c>
      <c r="G156" s="189">
        <f>T14C!G129</f>
        <v>462</v>
      </c>
      <c r="H156" s="189">
        <f>T14C!H129</f>
        <v>4453</v>
      </c>
      <c r="I156" s="189">
        <f>T14C!I129</f>
        <v>3986</v>
      </c>
      <c r="J156" s="189">
        <f>T14C!J129</f>
        <v>4849</v>
      </c>
      <c r="K156" s="189">
        <f>T14C!K129</f>
        <v>1827</v>
      </c>
      <c r="L156" s="189">
        <f>T14C!L129</f>
        <v>4615</v>
      </c>
      <c r="M156" s="190">
        <f>T14C!M129</f>
        <v>3262</v>
      </c>
      <c r="O156" s="198" t="s">
        <v>0</v>
      </c>
      <c r="P156" s="199">
        <f t="shared" ref="P156:Z156" si="851">C42-C156</f>
        <v>13699</v>
      </c>
      <c r="Q156" s="200">
        <f t="shared" si="851"/>
        <v>2843</v>
      </c>
      <c r="R156" s="200">
        <f t="shared" si="851"/>
        <v>4089</v>
      </c>
      <c r="S156" s="200">
        <f t="shared" si="851"/>
        <v>1217</v>
      </c>
      <c r="T156" s="200">
        <f t="shared" si="851"/>
        <v>404</v>
      </c>
      <c r="U156" s="200">
        <f t="shared" si="851"/>
        <v>-2552</v>
      </c>
      <c r="V156" s="200">
        <f t="shared" si="851"/>
        <v>5205</v>
      </c>
      <c r="W156" s="200">
        <f t="shared" si="851"/>
        <v>679</v>
      </c>
      <c r="X156" s="200">
        <f t="shared" si="851"/>
        <v>-308</v>
      </c>
      <c r="Y156" s="200">
        <f t="shared" si="851"/>
        <v>-1112</v>
      </c>
      <c r="Z156" s="201">
        <f t="shared" si="851"/>
        <v>3234</v>
      </c>
      <c r="AB156" s="198" t="s">
        <v>0</v>
      </c>
      <c r="AC156" s="202">
        <f t="shared" ref="AC156:AC158" si="852">P156/C156</f>
        <v>0.12806514036777011</v>
      </c>
      <c r="AD156" s="203">
        <f t="shared" si="831"/>
        <v>4.4261427325943452E-2</v>
      </c>
      <c r="AE156" s="203">
        <f t="shared" si="832"/>
        <v>0.26416435170230634</v>
      </c>
      <c r="AF156" s="203">
        <f t="shared" si="833"/>
        <v>0.31992639327024186</v>
      </c>
      <c r="AG156" s="203">
        <f t="shared" si="834"/>
        <v>0.87445887445887449</v>
      </c>
      <c r="AH156" s="203">
        <f t="shared" si="835"/>
        <v>-0.57309678868178759</v>
      </c>
      <c r="AI156" s="203">
        <f t="shared" si="836"/>
        <v>1.3058203712995484</v>
      </c>
      <c r="AJ156" s="203">
        <f t="shared" si="837"/>
        <v>0.14002887193235719</v>
      </c>
      <c r="AK156" s="203">
        <f t="shared" si="838"/>
        <v>-0.16858237547892721</v>
      </c>
      <c r="AL156" s="203">
        <f t="shared" si="839"/>
        <v>-0.24095341278439869</v>
      </c>
      <c r="AM156" s="204">
        <f t="shared" si="840"/>
        <v>0.99141630901287559</v>
      </c>
      <c r="AO156" s="198" t="s">
        <v>0</v>
      </c>
      <c r="AP156" s="202">
        <f>T14A!C156/T14C!C$158</f>
        <v>0.27828536939430676</v>
      </c>
      <c r="AQ156" s="203">
        <f>T14A!D156/T14C!D$158</f>
        <v>0.29869513862408276</v>
      </c>
      <c r="AR156" s="203">
        <f>T14A!E156/T14C!E$158</f>
        <v>0.32258669556518837</v>
      </c>
      <c r="AS156" s="203">
        <f>T14A!F156/T14C!F$158</f>
        <v>0.200136791708318</v>
      </c>
      <c r="AT156" s="203">
        <f>T14A!G156/T14C!G$158</f>
        <v>6.3865081559303288E-2</v>
      </c>
      <c r="AU156" s="203">
        <f>T14A!H156/T14C!H$158</f>
        <v>0.17792072878376219</v>
      </c>
      <c r="AV156" s="203">
        <f>T14A!I156/T14C!I$158</f>
        <v>0.20068472459973818</v>
      </c>
      <c r="AW156" s="203">
        <f>T14A!J156/T14C!J$158</f>
        <v>0.37755976018064313</v>
      </c>
      <c r="AX156" s="203">
        <f>T14A!K156/T14C!K$158</f>
        <v>0.19150943396226416</v>
      </c>
      <c r="AY156" s="203">
        <f>T14A!L156/T14C!L$158</f>
        <v>0.30333902984093597</v>
      </c>
      <c r="AZ156" s="204">
        <f>T14A!M156/T14C!M$158</f>
        <v>0.25823305889803672</v>
      </c>
      <c r="BB156" s="198" t="s">
        <v>0</v>
      </c>
      <c r="BC156" s="202">
        <f t="shared" ref="BC156:BC157" si="853">C156/$C156</f>
        <v>1</v>
      </c>
      <c r="BD156" s="203">
        <f t="shared" si="841"/>
        <v>0.60047303424356591</v>
      </c>
      <c r="BE156" s="203">
        <f t="shared" si="842"/>
        <v>0.1447054754181118</v>
      </c>
      <c r="BF156" s="203">
        <f t="shared" si="843"/>
        <v>3.5561704792977405E-2</v>
      </c>
      <c r="BG156" s="203">
        <f t="shared" si="844"/>
        <v>4.3190083108190225E-3</v>
      </c>
      <c r="BH156" s="203">
        <f t="shared" si="845"/>
        <v>4.1628883134366031E-2</v>
      </c>
      <c r="BI156" s="203">
        <f t="shared" si="846"/>
        <v>3.7263132309360653E-2</v>
      </c>
      <c r="BJ156" s="203">
        <f t="shared" si="847"/>
        <v>4.5330890257925194E-2</v>
      </c>
      <c r="BK156" s="203">
        <f t="shared" si="848"/>
        <v>1.7079714683693407E-2</v>
      </c>
      <c r="BL156" s="203">
        <f t="shared" si="849"/>
        <v>4.3143340594003869E-2</v>
      </c>
      <c r="BM156" s="204">
        <f t="shared" si="850"/>
        <v>3.0494816255176735E-2</v>
      </c>
    </row>
    <row r="157" spans="2:65">
      <c r="B157" s="198" t="s">
        <v>238</v>
      </c>
      <c r="C157" s="188">
        <f>T14D!C129</f>
        <v>3166625.7503156397</v>
      </c>
      <c r="D157" s="189">
        <f>T14D!D129</f>
        <v>1705905.0886520771</v>
      </c>
      <c r="E157" s="189">
        <f>T14D!E129</f>
        <v>437178.26955739339</v>
      </c>
      <c r="F157" s="189">
        <f>T14D!F129</f>
        <v>94007.583770223544</v>
      </c>
      <c r="G157" s="189">
        <f>T14D!G129</f>
        <v>7311.3960102565188</v>
      </c>
      <c r="H157" s="189">
        <f>T14D!H129</f>
        <v>174678.64769527497</v>
      </c>
      <c r="I157" s="189">
        <f>T14D!I129</f>
        <v>142596.21386385805</v>
      </c>
      <c r="J157" s="189">
        <f>T14D!J129</f>
        <v>231061.13654194112</v>
      </c>
      <c r="K157" s="189">
        <f>T14D!K129</f>
        <v>72117.336571510328</v>
      </c>
      <c r="L157" s="189">
        <f>T14D!L129</f>
        <v>205458.09599602767</v>
      </c>
      <c r="M157" s="190">
        <f>T14D!M129</f>
        <v>96311.981657077107</v>
      </c>
      <c r="O157" s="198" t="s">
        <v>238</v>
      </c>
      <c r="P157" s="199">
        <f t="shared" ref="P157:Z157" si="854">C43-C157</f>
        <v>87233.995320474263</v>
      </c>
      <c r="Q157" s="200">
        <f t="shared" si="854"/>
        <v>-66613.160274701659</v>
      </c>
      <c r="R157" s="200">
        <f t="shared" si="854"/>
        <v>33241.26648931927</v>
      </c>
      <c r="S157" s="200">
        <f t="shared" si="854"/>
        <v>16354.94189907836</v>
      </c>
      <c r="T157" s="200">
        <f t="shared" si="854"/>
        <v>13911.905165034656</v>
      </c>
      <c r="U157" s="200">
        <f t="shared" si="854"/>
        <v>-115329.78737778481</v>
      </c>
      <c r="V157" s="200">
        <f t="shared" si="854"/>
        <v>117938.77099395517</v>
      </c>
      <c r="W157" s="200">
        <f t="shared" si="854"/>
        <v>40652.3439653682</v>
      </c>
      <c r="X157" s="200">
        <f t="shared" si="854"/>
        <v>-3.2337094681424787</v>
      </c>
      <c r="Y157" s="200">
        <f t="shared" si="854"/>
        <v>-20095.962115149305</v>
      </c>
      <c r="Z157" s="201">
        <f t="shared" si="854"/>
        <v>67176.910284822268</v>
      </c>
      <c r="AB157" s="198" t="s">
        <v>238</v>
      </c>
      <c r="AC157" s="202">
        <f t="shared" si="852"/>
        <v>2.7547933415175141E-2</v>
      </c>
      <c r="AD157" s="203">
        <f t="shared" si="831"/>
        <v>-3.9048573521365204E-2</v>
      </c>
      <c r="AE157" s="203">
        <f t="shared" si="832"/>
        <v>7.6035953303381906E-2</v>
      </c>
      <c r="AF157" s="203">
        <f t="shared" si="833"/>
        <v>0.17397470760501249</v>
      </c>
      <c r="AG157" s="203">
        <f t="shared" si="834"/>
        <v>1.9027700244274635</v>
      </c>
      <c r="AH157" s="203">
        <f t="shared" si="835"/>
        <v>-0.66023975396796286</v>
      </c>
      <c r="AI157" s="203">
        <f t="shared" si="836"/>
        <v>0.82708206479139579</v>
      </c>
      <c r="AJ157" s="203">
        <f t="shared" si="837"/>
        <v>0.17593760930016536</v>
      </c>
      <c r="AK157" s="203">
        <f t="shared" si="838"/>
        <v>-4.483955761366738E-5</v>
      </c>
      <c r="AL157" s="203">
        <f t="shared" si="839"/>
        <v>-9.7810514682944591E-2</v>
      </c>
      <c r="AM157" s="204">
        <f t="shared" si="840"/>
        <v>0.69749276392223458</v>
      </c>
      <c r="AO157" s="198" t="s">
        <v>238</v>
      </c>
      <c r="AP157" s="202">
        <f>C157/T14D!C$158</f>
        <v>0.200421096406173</v>
      </c>
      <c r="AQ157" s="203">
        <f>D157/T14D!D$158</f>
        <v>0.28697144917752676</v>
      </c>
      <c r="AR157" s="203">
        <f>E157/T14D!E$158</f>
        <v>0.21658825657108449</v>
      </c>
      <c r="AS157" s="203">
        <f>F157/T14D!F$158</f>
        <v>0.11821037452853839</v>
      </c>
      <c r="AT157" s="203">
        <f>G157/T14D!G$158</f>
        <v>1.6287158964883901E-2</v>
      </c>
      <c r="AU157" s="203">
        <f>H157/T14D!H$158</f>
        <v>7.7570459904497652E-2</v>
      </c>
      <c r="AV157" s="203">
        <f>I157/T14D!I$158</f>
        <v>0.12251721795934488</v>
      </c>
      <c r="AW157" s="203">
        <f>J157/T14D!J$158</f>
        <v>0.28149976503218582</v>
      </c>
      <c r="AX157" s="203">
        <f>K157/T14D!K$158</f>
        <v>0.11485986341794291</v>
      </c>
      <c r="AY157" s="203">
        <f>L157/T14D!L$158</f>
        <v>0.21310823979819746</v>
      </c>
      <c r="AZ157" s="204">
        <f>M157/T14D!M$158</f>
        <v>0.12603668954922947</v>
      </c>
      <c r="BB157" s="198" t="s">
        <v>238</v>
      </c>
      <c r="BC157" s="202">
        <f t="shared" si="853"/>
        <v>1</v>
      </c>
      <c r="BD157" s="203">
        <f t="shared" si="841"/>
        <v>0.53871383079672031</v>
      </c>
      <c r="BE157" s="203">
        <f t="shared" si="842"/>
        <v>0.13805807949165347</v>
      </c>
      <c r="BF157" s="203">
        <f t="shared" si="843"/>
        <v>2.9686988985311306E-2</v>
      </c>
      <c r="BG157" s="203">
        <f t="shared" si="844"/>
        <v>2.3088917310571801E-3</v>
      </c>
      <c r="BH157" s="203">
        <f t="shared" si="845"/>
        <v>5.5162390970219174E-2</v>
      </c>
      <c r="BI157" s="203">
        <f t="shared" si="846"/>
        <v>4.503096516841136E-2</v>
      </c>
      <c r="BJ157" s="203">
        <f t="shared" si="847"/>
        <v>7.2967617508608223E-2</v>
      </c>
      <c r="BK157" s="203">
        <f t="shared" si="848"/>
        <v>2.2774190023662218E-2</v>
      </c>
      <c r="BL157" s="203">
        <f t="shared" si="849"/>
        <v>6.4882342340438631E-2</v>
      </c>
      <c r="BM157" s="204">
        <f t="shared" si="850"/>
        <v>3.041470298391814E-2</v>
      </c>
    </row>
    <row r="158" spans="2:65">
      <c r="B158" s="198" t="s">
        <v>239</v>
      </c>
      <c r="C158" s="169">
        <f>T14E!C129</f>
        <v>29.603209811399935</v>
      </c>
      <c r="D158" s="170">
        <f>T14E!D129</f>
        <v>26.55849247496695</v>
      </c>
      <c r="E158" s="170">
        <f>T14E!E129</f>
        <v>28.243314785024445</v>
      </c>
      <c r="F158" s="170">
        <f>T14E!F129</f>
        <v>24.712824334969387</v>
      </c>
      <c r="G158" s="170">
        <f>T14E!G129</f>
        <v>15.825532489732725</v>
      </c>
      <c r="H158" s="170">
        <f>T14E!H129</f>
        <v>39.227183403385354</v>
      </c>
      <c r="I158" s="170">
        <f>T14E!I129</f>
        <v>35.77426338782189</v>
      </c>
      <c r="J158" s="170">
        <f>T14E!J129</f>
        <v>47.651296461526321</v>
      </c>
      <c r="K158" s="170">
        <f>T14E!K129</f>
        <v>39.473090624800399</v>
      </c>
      <c r="L158" s="170">
        <f>T14E!L129</f>
        <v>44.519630768370028</v>
      </c>
      <c r="M158" s="171">
        <f>T14E!M129</f>
        <v>29.525438889355335</v>
      </c>
      <c r="O158" s="198" t="s">
        <v>239</v>
      </c>
      <c r="P158" s="205">
        <f t="shared" ref="P158:Z158" si="855">C44-C158</f>
        <v>-2.6378192717695939</v>
      </c>
      <c r="Q158" s="206">
        <f t="shared" si="855"/>
        <v>-2.1188066251365285</v>
      </c>
      <c r="R158" s="206">
        <f t="shared" si="855"/>
        <v>-4.2030686665293189</v>
      </c>
      <c r="S158" s="206">
        <f t="shared" si="855"/>
        <v>-2.7326359921488539</v>
      </c>
      <c r="T158" s="206">
        <f t="shared" si="855"/>
        <v>8.6817436942062738</v>
      </c>
      <c r="U158" s="206">
        <f t="shared" si="855"/>
        <v>-8.0073726103868523</v>
      </c>
      <c r="V158" s="206">
        <f t="shared" si="855"/>
        <v>-7.4275127776800964</v>
      </c>
      <c r="W158" s="206">
        <f t="shared" si="855"/>
        <v>1.5009250484789831</v>
      </c>
      <c r="X158" s="206">
        <f t="shared" si="855"/>
        <v>8.0016314700265809</v>
      </c>
      <c r="Y158" s="206">
        <f t="shared" si="855"/>
        <v>8.3956229800965332</v>
      </c>
      <c r="Z158" s="207">
        <f t="shared" si="855"/>
        <v>-4.3578138982993977</v>
      </c>
      <c r="AB158" s="198" t="s">
        <v>239</v>
      </c>
      <c r="AC158" s="202">
        <f t="shared" si="852"/>
        <v>-8.9105853337356447E-2</v>
      </c>
      <c r="AD158" s="203">
        <f t="shared" si="831"/>
        <v>-7.9778874013035073E-2</v>
      </c>
      <c r="AE158" s="203">
        <f t="shared" si="832"/>
        <v>-0.14881640836145504</v>
      </c>
      <c r="AF158" s="203">
        <f t="shared" si="833"/>
        <v>-0.11057562482982133</v>
      </c>
      <c r="AG158" s="203">
        <f t="shared" si="834"/>
        <v>0.54859093681927029</v>
      </c>
      <c r="AH158" s="203">
        <f t="shared" si="835"/>
        <v>-0.20412815592811098</v>
      </c>
      <c r="AI158" s="203">
        <f t="shared" si="836"/>
        <v>-0.20762168314019111</v>
      </c>
      <c r="AJ158" s="203">
        <f t="shared" si="837"/>
        <v>3.1498094699077717E-2</v>
      </c>
      <c r="AK158" s="203">
        <f t="shared" si="838"/>
        <v>0.20271104550904526</v>
      </c>
      <c r="AL158" s="203">
        <f t="shared" si="839"/>
        <v>0.1885824935022011</v>
      </c>
      <c r="AM158" s="204">
        <f t="shared" si="840"/>
        <v>-0.14759522846146411</v>
      </c>
      <c r="AO158" s="198"/>
      <c r="AP158" s="202"/>
      <c r="AQ158" s="203"/>
      <c r="AR158" s="203"/>
      <c r="AS158" s="203"/>
      <c r="AT158" s="203"/>
      <c r="AU158" s="203"/>
      <c r="AV158" s="203"/>
      <c r="AW158" s="203"/>
      <c r="AX158" s="203"/>
      <c r="AY158" s="203"/>
      <c r="AZ158" s="204"/>
      <c r="BB158" s="198"/>
      <c r="BC158" s="202"/>
      <c r="BD158" s="203"/>
      <c r="BE158" s="203"/>
      <c r="BF158" s="203"/>
      <c r="BG158" s="203"/>
      <c r="BH158" s="203"/>
      <c r="BI158" s="203"/>
      <c r="BJ158" s="203"/>
      <c r="BK158" s="203"/>
      <c r="BL158" s="203"/>
      <c r="BM158" s="204"/>
    </row>
    <row r="159" spans="2:65">
      <c r="B159" s="172"/>
      <c r="C159" s="188"/>
      <c r="D159" s="189"/>
      <c r="E159" s="189"/>
      <c r="F159" s="189"/>
      <c r="G159" s="189"/>
      <c r="H159" s="189"/>
      <c r="I159" s="189"/>
      <c r="J159" s="189"/>
      <c r="K159" s="189"/>
      <c r="L159" s="189"/>
      <c r="M159" s="190"/>
      <c r="O159" s="172"/>
      <c r="P159" s="199"/>
      <c r="Q159" s="200"/>
      <c r="R159" s="200"/>
      <c r="S159" s="200"/>
      <c r="T159" s="200"/>
      <c r="U159" s="200"/>
      <c r="V159" s="200"/>
      <c r="W159" s="200"/>
      <c r="X159" s="200"/>
      <c r="Y159" s="200"/>
      <c r="Z159" s="201"/>
      <c r="AB159" s="172"/>
      <c r="AC159" s="188"/>
      <c r="AD159" s="189"/>
      <c r="AE159" s="189"/>
      <c r="AF159" s="189"/>
      <c r="AG159" s="189"/>
      <c r="AH159" s="189"/>
      <c r="AI159" s="189"/>
      <c r="AJ159" s="189"/>
      <c r="AK159" s="189"/>
      <c r="AL159" s="189"/>
      <c r="AM159" s="190"/>
      <c r="AO159" s="172"/>
      <c r="AP159" s="188"/>
      <c r="AQ159" s="189"/>
      <c r="AR159" s="189"/>
      <c r="AS159" s="189"/>
      <c r="AT159" s="189"/>
      <c r="AU159" s="189"/>
      <c r="AV159" s="189"/>
      <c r="AW159" s="189"/>
      <c r="AX159" s="189"/>
      <c r="AY159" s="189"/>
      <c r="AZ159" s="190"/>
      <c r="BB159" s="172"/>
      <c r="BC159" s="188"/>
      <c r="BD159" s="189"/>
      <c r="BE159" s="189"/>
      <c r="BF159" s="189"/>
      <c r="BG159" s="189"/>
      <c r="BH159" s="189"/>
      <c r="BI159" s="189"/>
      <c r="BJ159" s="189"/>
      <c r="BK159" s="189"/>
      <c r="BL159" s="189"/>
      <c r="BM159" s="190"/>
    </row>
    <row r="160" spans="2:65">
      <c r="B160" s="172" t="s">
        <v>244</v>
      </c>
      <c r="C160" s="188"/>
      <c r="D160" s="189"/>
      <c r="E160" s="189"/>
      <c r="F160" s="189"/>
      <c r="G160" s="189"/>
      <c r="H160" s="189"/>
      <c r="I160" s="189"/>
      <c r="J160" s="189"/>
      <c r="K160" s="189"/>
      <c r="L160" s="189"/>
      <c r="M160" s="190"/>
      <c r="O160" s="172" t="s">
        <v>244</v>
      </c>
      <c r="P160" s="199"/>
      <c r="Q160" s="200"/>
      <c r="R160" s="200"/>
      <c r="S160" s="200"/>
      <c r="T160" s="200"/>
      <c r="U160" s="200"/>
      <c r="V160" s="200"/>
      <c r="W160" s="200"/>
      <c r="X160" s="200"/>
      <c r="Y160" s="200"/>
      <c r="Z160" s="201"/>
      <c r="AB160" s="172" t="s">
        <v>244</v>
      </c>
      <c r="AC160" s="188"/>
      <c r="AD160" s="189"/>
      <c r="AE160" s="189"/>
      <c r="AF160" s="189"/>
      <c r="AG160" s="189"/>
      <c r="AH160" s="189"/>
      <c r="AI160" s="189"/>
      <c r="AJ160" s="189"/>
      <c r="AK160" s="189"/>
      <c r="AL160" s="189"/>
      <c r="AM160" s="190"/>
      <c r="AO160" s="172" t="s">
        <v>244</v>
      </c>
      <c r="AP160" s="188"/>
      <c r="AQ160" s="189"/>
      <c r="AR160" s="189"/>
      <c r="AS160" s="189"/>
      <c r="AT160" s="189"/>
      <c r="AU160" s="189"/>
      <c r="AV160" s="189"/>
      <c r="AW160" s="189"/>
      <c r="AX160" s="189"/>
      <c r="AY160" s="189"/>
      <c r="AZ160" s="190"/>
      <c r="BB160" s="172" t="s">
        <v>244</v>
      </c>
      <c r="BC160" s="188"/>
      <c r="BD160" s="189"/>
      <c r="BE160" s="189"/>
      <c r="BF160" s="189"/>
      <c r="BG160" s="189"/>
      <c r="BH160" s="189"/>
      <c r="BI160" s="189"/>
      <c r="BJ160" s="189"/>
      <c r="BK160" s="189"/>
      <c r="BL160" s="189"/>
      <c r="BM160" s="190"/>
    </row>
    <row r="161" spans="2:65">
      <c r="B161" s="198" t="s">
        <v>1</v>
      </c>
      <c r="C161" s="188">
        <f>T14B!C155</f>
        <v>37</v>
      </c>
      <c r="D161" s="189">
        <f>T14B!D155</f>
        <v>25</v>
      </c>
      <c r="E161" s="189">
        <f>T14B!E155</f>
        <v>7</v>
      </c>
      <c r="F161" s="189">
        <f>T14B!F155</f>
        <v>1</v>
      </c>
      <c r="G161" s="189">
        <f>T14B!G155</f>
        <v>0</v>
      </c>
      <c r="H161" s="189">
        <f>T14B!H155</f>
        <v>0</v>
      </c>
      <c r="I161" s="189">
        <f>T14B!I155</f>
        <v>4</v>
      </c>
      <c r="J161" s="189">
        <f>T14B!J155</f>
        <v>0</v>
      </c>
      <c r="K161" s="189">
        <f>T14B!K155</f>
        <v>0</v>
      </c>
      <c r="L161" s="189">
        <f>T14B!L155</f>
        <v>0</v>
      </c>
      <c r="M161" s="190">
        <f>T14B!M155</f>
        <v>0</v>
      </c>
      <c r="O161" s="198" t="s">
        <v>1</v>
      </c>
      <c r="P161" s="199">
        <f t="shared" ref="P161:Z161" si="856">C47-C161</f>
        <v>7</v>
      </c>
      <c r="Q161" s="200">
        <f t="shared" si="856"/>
        <v>6</v>
      </c>
      <c r="R161" s="200">
        <f t="shared" si="856"/>
        <v>-1</v>
      </c>
      <c r="S161" s="200">
        <f t="shared" si="856"/>
        <v>-1</v>
      </c>
      <c r="T161" s="200">
        <f t="shared" si="856"/>
        <v>0</v>
      </c>
      <c r="U161" s="200">
        <f t="shared" si="856"/>
        <v>0</v>
      </c>
      <c r="V161" s="200">
        <f t="shared" si="856"/>
        <v>2</v>
      </c>
      <c r="W161" s="200">
        <f t="shared" si="856"/>
        <v>1</v>
      </c>
      <c r="X161" s="200">
        <f t="shared" si="856"/>
        <v>0</v>
      </c>
      <c r="Y161" s="200">
        <f t="shared" si="856"/>
        <v>0</v>
      </c>
      <c r="Z161" s="201">
        <f t="shared" si="856"/>
        <v>0</v>
      </c>
      <c r="AB161" s="198" t="s">
        <v>1</v>
      </c>
      <c r="AC161" s="202">
        <f>P161/C161</f>
        <v>0.1891891891891892</v>
      </c>
      <c r="AD161" s="203">
        <f t="shared" ref="AD161:AD164" si="857">Q161/D161</f>
        <v>0.24</v>
      </c>
      <c r="AE161" s="203">
        <f t="shared" ref="AE161:AE164" si="858">R161/E161</f>
        <v>-0.14285714285714285</v>
      </c>
      <c r="AF161" s="203">
        <f t="shared" ref="AF161:AF163" si="859">S161/F161</f>
        <v>-1</v>
      </c>
      <c r="AG161" s="231" t="s">
        <v>120</v>
      </c>
      <c r="AH161" s="231" t="s">
        <v>120</v>
      </c>
      <c r="AI161" s="203">
        <f t="shared" ref="AI161:AI164" si="860">V161/I161</f>
        <v>0.5</v>
      </c>
      <c r="AJ161" s="231" t="s">
        <v>120</v>
      </c>
      <c r="AK161" s="231" t="s">
        <v>120</v>
      </c>
      <c r="AL161" s="231" t="s">
        <v>120</v>
      </c>
      <c r="AM161" s="232" t="s">
        <v>120</v>
      </c>
      <c r="AO161" s="198" t="s">
        <v>1</v>
      </c>
      <c r="AP161" s="202">
        <f>C161/T14B!C$158</f>
        <v>1.8920024544896708E-3</v>
      </c>
      <c r="AQ161" s="203">
        <f>D161/T14B!D$158</f>
        <v>2.9932950191570882E-3</v>
      </c>
      <c r="AR161" s="203">
        <f>E161/T14B!E$158</f>
        <v>2.8089887640449437E-3</v>
      </c>
      <c r="AS161" s="203">
        <f>F161/T14B!F$158</f>
        <v>5.3676865271068169E-4</v>
      </c>
      <c r="AT161" s="203">
        <f>G161/T14B!G$158</f>
        <v>0</v>
      </c>
      <c r="AU161" s="203">
        <f>H161/T14B!H$158</f>
        <v>0</v>
      </c>
      <c r="AV161" s="203">
        <f>I161/T14B!I$158</f>
        <v>5.263157894736842E-3</v>
      </c>
      <c r="AW161" s="203">
        <f>J161/T14B!J$158</f>
        <v>0</v>
      </c>
      <c r="AX161" s="203">
        <f>K161/T14B!K$158</f>
        <v>0</v>
      </c>
      <c r="AY161" s="203">
        <f>L161/T14B!L$158</f>
        <v>0</v>
      </c>
      <c r="AZ161" s="204">
        <f>M161/T14B!M$158</f>
        <v>0</v>
      </c>
      <c r="BB161" s="198" t="s">
        <v>1</v>
      </c>
      <c r="BC161" s="202">
        <f>C161/$C161</f>
        <v>1</v>
      </c>
      <c r="BD161" s="203">
        <f t="shared" ref="BD161:BD163" si="861">D161/$C161</f>
        <v>0.67567567567567566</v>
      </c>
      <c r="BE161" s="203">
        <f t="shared" ref="BE161:BE163" si="862">E161/$C161</f>
        <v>0.1891891891891892</v>
      </c>
      <c r="BF161" s="203">
        <f t="shared" ref="BF161:BF163" si="863">F161/$C161</f>
        <v>2.7027027027027029E-2</v>
      </c>
      <c r="BG161" s="203">
        <f t="shared" ref="BG161:BG163" si="864">G161/$C161</f>
        <v>0</v>
      </c>
      <c r="BH161" s="203">
        <f t="shared" ref="BH161:BH163" si="865">H161/$C161</f>
        <v>0</v>
      </c>
      <c r="BI161" s="203">
        <f t="shared" ref="BI161:BI163" si="866">I161/$C161</f>
        <v>0.10810810810810811</v>
      </c>
      <c r="BJ161" s="203">
        <f t="shared" ref="BJ161:BJ163" si="867">J161/$C161</f>
        <v>0</v>
      </c>
      <c r="BK161" s="203">
        <f t="shared" ref="BK161:BK163" si="868">K161/$C161</f>
        <v>0</v>
      </c>
      <c r="BL161" s="203">
        <f t="shared" ref="BL161:BL163" si="869">L161/$C161</f>
        <v>0</v>
      </c>
      <c r="BM161" s="204">
        <f t="shared" ref="BM161:BM163" si="870">M161/$C161</f>
        <v>0</v>
      </c>
    </row>
    <row r="162" spans="2:65">
      <c r="B162" s="198" t="s">
        <v>0</v>
      </c>
      <c r="C162" s="188">
        <f>T14C!C155</f>
        <v>59919</v>
      </c>
      <c r="D162" s="189">
        <f>T14C!D155</f>
        <v>41998</v>
      </c>
      <c r="E162" s="189">
        <f>T14C!E155</f>
        <v>10548</v>
      </c>
      <c r="F162" s="189">
        <f>T14C!F155</f>
        <v>1045</v>
      </c>
      <c r="G162" s="189">
        <f>T14C!G155</f>
        <v>0</v>
      </c>
      <c r="H162" s="189">
        <f>T14C!H155</f>
        <v>0</v>
      </c>
      <c r="I162" s="189">
        <f>T14C!I155</f>
        <v>6328</v>
      </c>
      <c r="J162" s="189">
        <f>T14C!J155</f>
        <v>0</v>
      </c>
      <c r="K162" s="189">
        <f>T14C!K155</f>
        <v>0</v>
      </c>
      <c r="L162" s="189">
        <f>T14C!L155</f>
        <v>0</v>
      </c>
      <c r="M162" s="190">
        <f>T14C!M155</f>
        <v>0</v>
      </c>
      <c r="O162" s="198" t="s">
        <v>0</v>
      </c>
      <c r="P162" s="199">
        <f t="shared" ref="P162:Z162" si="871">C48-C162</f>
        <v>30615</v>
      </c>
      <c r="Q162" s="200">
        <f t="shared" si="871"/>
        <v>19369</v>
      </c>
      <c r="R162" s="200">
        <f t="shared" si="871"/>
        <v>4819</v>
      </c>
      <c r="S162" s="200">
        <f t="shared" si="871"/>
        <v>-1045</v>
      </c>
      <c r="T162" s="200">
        <f t="shared" si="871"/>
        <v>0</v>
      </c>
      <c r="U162" s="200">
        <f t="shared" si="871"/>
        <v>0</v>
      </c>
      <c r="V162" s="200">
        <f t="shared" si="871"/>
        <v>5067</v>
      </c>
      <c r="W162" s="200">
        <f t="shared" si="871"/>
        <v>2405</v>
      </c>
      <c r="X162" s="200">
        <f t="shared" si="871"/>
        <v>0</v>
      </c>
      <c r="Y162" s="200">
        <f t="shared" si="871"/>
        <v>0</v>
      </c>
      <c r="Z162" s="201">
        <f t="shared" si="871"/>
        <v>0</v>
      </c>
      <c r="AB162" s="198" t="s">
        <v>0</v>
      </c>
      <c r="AC162" s="202">
        <f t="shared" ref="AC162:AC164" si="872">P162/C162</f>
        <v>0.51093976868772839</v>
      </c>
      <c r="AD162" s="203">
        <f t="shared" si="857"/>
        <v>0.46118862802990618</v>
      </c>
      <c r="AE162" s="203">
        <f t="shared" si="858"/>
        <v>0.45686386044747818</v>
      </c>
      <c r="AF162" s="203">
        <f t="shared" si="859"/>
        <v>-1</v>
      </c>
      <c r="AG162" s="231" t="s">
        <v>120</v>
      </c>
      <c r="AH162" s="231" t="s">
        <v>120</v>
      </c>
      <c r="AI162" s="203">
        <f t="shared" si="860"/>
        <v>0.80072692793931732</v>
      </c>
      <c r="AJ162" s="231" t="s">
        <v>120</v>
      </c>
      <c r="AK162" s="231" t="s">
        <v>120</v>
      </c>
      <c r="AL162" s="231" t="s">
        <v>120</v>
      </c>
      <c r="AM162" s="232" t="s">
        <v>120</v>
      </c>
      <c r="AO162" s="198" t="s">
        <v>0</v>
      </c>
      <c r="AP162" s="202">
        <f>T14A!C162/T14C!C$158</f>
        <v>0.15588236824442098</v>
      </c>
      <c r="AQ162" s="203">
        <f>T14A!D162/T14C!D$158</f>
        <v>0.19530138298564931</v>
      </c>
      <c r="AR162" s="203">
        <f>T14A!E162/T14C!E$158</f>
        <v>0.21982327442480826</v>
      </c>
      <c r="AS162" s="203">
        <f>T14A!F162/T14C!F$158</f>
        <v>5.4979744304729836E-2</v>
      </c>
      <c r="AT162" s="203">
        <f>T14A!G162/T14C!G$158</f>
        <v>0</v>
      </c>
      <c r="AU162" s="203">
        <f>T14A!H162/T14C!H$158</f>
        <v>0</v>
      </c>
      <c r="AV162" s="203">
        <f>T14A!I162/T14C!I$158</f>
        <v>0.31859832846641828</v>
      </c>
      <c r="AW162" s="203">
        <f>T14A!J162/T14C!J$158</f>
        <v>0</v>
      </c>
      <c r="AX162" s="203">
        <f>T14A!K162/T14C!K$158</f>
        <v>0</v>
      </c>
      <c r="AY162" s="203">
        <f>T14A!L162/T14C!L$158</f>
        <v>0</v>
      </c>
      <c r="AZ162" s="204">
        <f>T14A!M162/T14C!M$158</f>
        <v>0</v>
      </c>
      <c r="BB162" s="198" t="s">
        <v>0</v>
      </c>
      <c r="BC162" s="202">
        <f t="shared" ref="BC162:BC163" si="873">C162/$C162</f>
        <v>1</v>
      </c>
      <c r="BD162" s="203">
        <f t="shared" si="861"/>
        <v>0.7009128990804252</v>
      </c>
      <c r="BE162" s="203">
        <f t="shared" si="862"/>
        <v>0.17603765082861864</v>
      </c>
      <c r="BF162" s="203">
        <f t="shared" si="863"/>
        <v>1.7440210951451127E-2</v>
      </c>
      <c r="BG162" s="203">
        <f t="shared" si="864"/>
        <v>0</v>
      </c>
      <c r="BH162" s="203">
        <f t="shared" si="865"/>
        <v>0</v>
      </c>
      <c r="BI162" s="203">
        <f t="shared" si="866"/>
        <v>0.105609239139505</v>
      </c>
      <c r="BJ162" s="203">
        <f t="shared" si="867"/>
        <v>0</v>
      </c>
      <c r="BK162" s="203">
        <f t="shared" si="868"/>
        <v>0</v>
      </c>
      <c r="BL162" s="203">
        <f t="shared" si="869"/>
        <v>0</v>
      </c>
      <c r="BM162" s="204">
        <f t="shared" si="870"/>
        <v>0</v>
      </c>
    </row>
    <row r="163" spans="2:65">
      <c r="B163" s="198" t="s">
        <v>238</v>
      </c>
      <c r="C163" s="188">
        <f>T14D!C155</f>
        <v>1246783.49398729</v>
      </c>
      <c r="D163" s="189">
        <f>T14D!D155</f>
        <v>674418.81854772056</v>
      </c>
      <c r="E163" s="189">
        <f>T14D!E155</f>
        <v>209904.13885826399</v>
      </c>
      <c r="F163" s="189">
        <f>T14D!F155</f>
        <v>20449.534876578735</v>
      </c>
      <c r="G163" s="189">
        <f>T14D!G155</f>
        <v>0</v>
      </c>
      <c r="H163" s="189">
        <f>T14D!H155</f>
        <v>0</v>
      </c>
      <c r="I163" s="189">
        <f>T14D!I155</f>
        <v>342011.00170472648</v>
      </c>
      <c r="J163" s="189">
        <f>T14D!J155</f>
        <v>0</v>
      </c>
      <c r="K163" s="189">
        <f>T14D!K155</f>
        <v>0</v>
      </c>
      <c r="L163" s="189">
        <f>T14D!L155</f>
        <v>0</v>
      </c>
      <c r="M163" s="190">
        <f>T14D!M155</f>
        <v>0</v>
      </c>
      <c r="O163" s="198" t="s">
        <v>238</v>
      </c>
      <c r="P163" s="199">
        <f t="shared" ref="P163:Z163" si="874">C49-C163</f>
        <v>250859.9638369882</v>
      </c>
      <c r="Q163" s="200">
        <f t="shared" si="874"/>
        <v>232912.87399296404</v>
      </c>
      <c r="R163" s="200">
        <f t="shared" si="874"/>
        <v>5477.3801954230585</v>
      </c>
      <c r="S163" s="200">
        <f t="shared" si="874"/>
        <v>-20449.534876578735</v>
      </c>
      <c r="T163" s="200">
        <f t="shared" si="874"/>
        <v>0</v>
      </c>
      <c r="U163" s="200">
        <f t="shared" si="874"/>
        <v>0</v>
      </c>
      <c r="V163" s="200">
        <f t="shared" si="874"/>
        <v>-58385.299737792462</v>
      </c>
      <c r="W163" s="200">
        <f t="shared" si="874"/>
        <v>91304.544262972558</v>
      </c>
      <c r="X163" s="200">
        <f t="shared" si="874"/>
        <v>0</v>
      </c>
      <c r="Y163" s="200">
        <f t="shared" si="874"/>
        <v>0</v>
      </c>
      <c r="Z163" s="201">
        <f t="shared" si="874"/>
        <v>0</v>
      </c>
      <c r="AB163" s="198" t="s">
        <v>238</v>
      </c>
      <c r="AC163" s="202">
        <f t="shared" si="872"/>
        <v>0.20120571458218675</v>
      </c>
      <c r="AD163" s="203">
        <f t="shared" si="857"/>
        <v>0.34535346225141489</v>
      </c>
      <c r="AE163" s="203">
        <f t="shared" si="858"/>
        <v>2.6094674574862069E-2</v>
      </c>
      <c r="AF163" s="203">
        <f t="shared" si="859"/>
        <v>-1</v>
      </c>
      <c r="AG163" s="231" t="s">
        <v>120</v>
      </c>
      <c r="AH163" s="231" t="s">
        <v>120</v>
      </c>
      <c r="AI163" s="203">
        <f t="shared" si="860"/>
        <v>-0.17071175911527875</v>
      </c>
      <c r="AJ163" s="231" t="s">
        <v>120</v>
      </c>
      <c r="AK163" s="231" t="s">
        <v>120</v>
      </c>
      <c r="AL163" s="231" t="s">
        <v>120</v>
      </c>
      <c r="AM163" s="232" t="s">
        <v>120</v>
      </c>
      <c r="AO163" s="198" t="s">
        <v>238</v>
      </c>
      <c r="AP163" s="202">
        <f>C163/T14D!C$158</f>
        <v>7.891103482031131E-2</v>
      </c>
      <c r="AQ163" s="203">
        <f>D163/T14D!D$158</f>
        <v>0.11345235265354642</v>
      </c>
      <c r="AR163" s="203">
        <f>E163/T14D!E$158</f>
        <v>0.10399137982863031</v>
      </c>
      <c r="AS163" s="203">
        <f>F163/T14D!F$158</f>
        <v>2.5714384730952562E-2</v>
      </c>
      <c r="AT163" s="203">
        <f>G163/T14D!G$158</f>
        <v>0</v>
      </c>
      <c r="AU163" s="203">
        <f>H163/T14D!H$158</f>
        <v>0</v>
      </c>
      <c r="AV163" s="203">
        <f>I163/T14D!I$158</f>
        <v>0.29385237731737734</v>
      </c>
      <c r="AW163" s="203">
        <f>J163/T14D!J$158</f>
        <v>0</v>
      </c>
      <c r="AX163" s="203">
        <f>K163/T14D!K$158</f>
        <v>0</v>
      </c>
      <c r="AY163" s="203">
        <f>L163/T14D!L$158</f>
        <v>0</v>
      </c>
      <c r="AZ163" s="204">
        <f>M163/T14D!M$158</f>
        <v>0</v>
      </c>
      <c r="BB163" s="198" t="s">
        <v>238</v>
      </c>
      <c r="BC163" s="202">
        <f t="shared" si="873"/>
        <v>1</v>
      </c>
      <c r="BD163" s="203">
        <f t="shared" si="861"/>
        <v>0.54092697072118578</v>
      </c>
      <c r="BE163" s="203">
        <f t="shared" si="862"/>
        <v>0.16835652691148301</v>
      </c>
      <c r="BF163" s="203">
        <f t="shared" si="863"/>
        <v>1.6401833177290364E-2</v>
      </c>
      <c r="BG163" s="203">
        <f t="shared" si="864"/>
        <v>0</v>
      </c>
      <c r="BH163" s="203">
        <f t="shared" si="865"/>
        <v>0</v>
      </c>
      <c r="BI163" s="203">
        <f t="shared" si="866"/>
        <v>0.27431466919004066</v>
      </c>
      <c r="BJ163" s="203">
        <f t="shared" si="867"/>
        <v>0</v>
      </c>
      <c r="BK163" s="203">
        <f t="shared" si="868"/>
        <v>0</v>
      </c>
      <c r="BL163" s="203">
        <f t="shared" si="869"/>
        <v>0</v>
      </c>
      <c r="BM163" s="204">
        <f t="shared" si="870"/>
        <v>0</v>
      </c>
    </row>
    <row r="164" spans="2:65">
      <c r="B164" s="198" t="s">
        <v>239</v>
      </c>
      <c r="C164" s="169">
        <f>T14E!C155</f>
        <v>20.80781545064654</v>
      </c>
      <c r="D164" s="170">
        <f>T14E!D155</f>
        <v>16.058355601402937</v>
      </c>
      <c r="E164" s="170">
        <f>T14E!E155</f>
        <v>19.899899398773606</v>
      </c>
      <c r="F164" s="170">
        <f>T14E!F155</f>
        <v>19.568932896247592</v>
      </c>
      <c r="G164" s="170" t="str">
        <f>T14E!G155</f>
        <v>-</v>
      </c>
      <c r="H164" s="170" t="str">
        <f>T14E!H155</f>
        <v>-</v>
      </c>
      <c r="I164" s="170">
        <f>T14E!I155</f>
        <v>54.047250585449824</v>
      </c>
      <c r="J164" s="170" t="str">
        <f>T14E!J155</f>
        <v>-</v>
      </c>
      <c r="K164" s="170" t="str">
        <f>T14E!K155</f>
        <v>-</v>
      </c>
      <c r="L164" s="170" t="str">
        <f>T14E!L155</f>
        <v>-</v>
      </c>
      <c r="M164" s="171" t="str">
        <f>T14E!M155</f>
        <v>-</v>
      </c>
      <c r="O164" s="198" t="s">
        <v>239</v>
      </c>
      <c r="P164" s="205">
        <f t="shared" ref="P164:V164" si="875">C50-C164</f>
        <v>-4.2654837539991135</v>
      </c>
      <c r="Q164" s="206">
        <f t="shared" si="875"/>
        <v>-1.2730199561752968</v>
      </c>
      <c r="R164" s="206">
        <f t="shared" si="875"/>
        <v>-5.8840525156027166</v>
      </c>
      <c r="S164" s="233" t="s">
        <v>120</v>
      </c>
      <c r="T164" s="233" t="s">
        <v>120</v>
      </c>
      <c r="U164" s="233" t="s">
        <v>120</v>
      </c>
      <c r="V164" s="206">
        <f t="shared" si="875"/>
        <v>-29.156886218013753</v>
      </c>
      <c r="W164" s="233" t="s">
        <v>120</v>
      </c>
      <c r="X164" s="233" t="s">
        <v>120</v>
      </c>
      <c r="Y164" s="233" t="s">
        <v>120</v>
      </c>
      <c r="Z164" s="234" t="s">
        <v>120</v>
      </c>
      <c r="AB164" s="198" t="s">
        <v>239</v>
      </c>
      <c r="AC164" s="202">
        <f t="shared" si="872"/>
        <v>-0.20499430918715575</v>
      </c>
      <c r="AD164" s="203">
        <f t="shared" si="857"/>
        <v>-7.9274614896688397E-2</v>
      </c>
      <c r="AE164" s="203">
        <f t="shared" si="858"/>
        <v>-0.29568252570992093</v>
      </c>
      <c r="AF164" s="231" t="s">
        <v>120</v>
      </c>
      <c r="AG164" s="231" t="s">
        <v>120</v>
      </c>
      <c r="AH164" s="231" t="s">
        <v>120</v>
      </c>
      <c r="AI164" s="203">
        <f t="shared" si="860"/>
        <v>-0.53947029501373267</v>
      </c>
      <c r="AJ164" s="231" t="s">
        <v>120</v>
      </c>
      <c r="AK164" s="231" t="s">
        <v>120</v>
      </c>
      <c r="AL164" s="231" t="s">
        <v>120</v>
      </c>
      <c r="AM164" s="232" t="s">
        <v>120</v>
      </c>
      <c r="AO164" s="198"/>
      <c r="AP164" s="202"/>
      <c r="AQ164" s="203"/>
      <c r="AR164" s="203"/>
      <c r="AS164" s="231"/>
      <c r="AT164" s="231"/>
      <c r="AU164" s="231"/>
      <c r="AV164" s="203"/>
      <c r="AW164" s="231"/>
      <c r="AX164" s="231"/>
      <c r="AY164" s="231"/>
      <c r="AZ164" s="232"/>
      <c r="BB164" s="198"/>
      <c r="BC164" s="202"/>
      <c r="BD164" s="203"/>
      <c r="BE164" s="203"/>
      <c r="BF164" s="231"/>
      <c r="BG164" s="231"/>
      <c r="BH164" s="231"/>
      <c r="BI164" s="203"/>
      <c r="BJ164" s="203"/>
      <c r="BK164" s="231"/>
      <c r="BL164" s="231"/>
      <c r="BM164" s="232"/>
    </row>
    <row r="165" spans="2:65">
      <c r="B165" s="172"/>
      <c r="C165" s="188"/>
      <c r="D165" s="189"/>
      <c r="E165" s="189"/>
      <c r="F165" s="189"/>
      <c r="G165" s="189"/>
      <c r="H165" s="189"/>
      <c r="I165" s="189"/>
      <c r="J165" s="189"/>
      <c r="K165" s="189"/>
      <c r="L165" s="189"/>
      <c r="M165" s="190"/>
      <c r="O165" s="172"/>
      <c r="P165" s="199"/>
      <c r="Q165" s="200"/>
      <c r="R165" s="200"/>
      <c r="S165" s="200"/>
      <c r="T165" s="200"/>
      <c r="U165" s="200"/>
      <c r="V165" s="200"/>
      <c r="W165" s="200"/>
      <c r="X165" s="200"/>
      <c r="Y165" s="200"/>
      <c r="Z165" s="201"/>
      <c r="AB165" s="172"/>
      <c r="AC165" s="188"/>
      <c r="AD165" s="189"/>
      <c r="AE165" s="189"/>
      <c r="AF165" s="189"/>
      <c r="AG165" s="189"/>
      <c r="AH165" s="189"/>
      <c r="AI165" s="189"/>
      <c r="AJ165" s="189"/>
      <c r="AK165" s="189"/>
      <c r="AL165" s="189"/>
      <c r="AM165" s="190"/>
      <c r="AO165" s="172"/>
      <c r="AP165" s="188"/>
      <c r="AQ165" s="189"/>
      <c r="AR165" s="189"/>
      <c r="AS165" s="189"/>
      <c r="AT165" s="189"/>
      <c r="AU165" s="189"/>
      <c r="AV165" s="189"/>
      <c r="AW165" s="189"/>
      <c r="AX165" s="189"/>
      <c r="AY165" s="189"/>
      <c r="AZ165" s="190"/>
      <c r="BB165" s="172"/>
      <c r="BC165" s="188"/>
      <c r="BD165" s="189"/>
      <c r="BE165" s="189"/>
      <c r="BF165" s="189"/>
      <c r="BG165" s="189"/>
      <c r="BH165" s="189"/>
      <c r="BI165" s="189"/>
      <c r="BJ165" s="189"/>
      <c r="BK165" s="189"/>
      <c r="BL165" s="189"/>
      <c r="BM165" s="190"/>
    </row>
    <row r="166" spans="2:65">
      <c r="B166" s="208" t="s">
        <v>313</v>
      </c>
      <c r="C166" s="209"/>
      <c r="D166" s="210"/>
      <c r="E166" s="210"/>
      <c r="F166" s="210"/>
      <c r="G166" s="210"/>
      <c r="H166" s="210"/>
      <c r="I166" s="210"/>
      <c r="J166" s="210"/>
      <c r="K166" s="210"/>
      <c r="L166" s="210"/>
      <c r="M166" s="211"/>
      <c r="O166" s="208" t="s">
        <v>313</v>
      </c>
      <c r="P166" s="212"/>
      <c r="Q166" s="213"/>
      <c r="R166" s="213"/>
      <c r="S166" s="213"/>
      <c r="T166" s="213"/>
      <c r="U166" s="213"/>
      <c r="V166" s="213"/>
      <c r="W166" s="213"/>
      <c r="X166" s="213"/>
      <c r="Y166" s="213"/>
      <c r="Z166" s="214"/>
      <c r="AB166" s="208" t="s">
        <v>313</v>
      </c>
      <c r="AC166" s="209"/>
      <c r="AD166" s="210"/>
      <c r="AE166" s="210"/>
      <c r="AF166" s="210"/>
      <c r="AG166" s="210"/>
      <c r="AH166" s="210"/>
      <c r="AI166" s="210"/>
      <c r="AJ166" s="210"/>
      <c r="AK166" s="210"/>
      <c r="AL166" s="210"/>
      <c r="AM166" s="211"/>
      <c r="AO166" s="208" t="s">
        <v>313</v>
      </c>
      <c r="AP166" s="209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1"/>
      <c r="BB166" s="208" t="s">
        <v>313</v>
      </c>
      <c r="BC166" s="209"/>
      <c r="BD166" s="210"/>
      <c r="BE166" s="210"/>
      <c r="BF166" s="210"/>
      <c r="BG166" s="210"/>
      <c r="BH166" s="210"/>
      <c r="BI166" s="210"/>
      <c r="BJ166" s="210"/>
      <c r="BK166" s="210"/>
      <c r="BL166" s="210"/>
      <c r="BM166" s="211"/>
    </row>
    <row r="167" spans="2:65">
      <c r="B167" s="215" t="s">
        <v>1</v>
      </c>
      <c r="C167" s="216">
        <f>C155+C161</f>
        <v>296</v>
      </c>
      <c r="D167" s="217">
        <f t="shared" ref="D167:M167" si="876">D155+D161</f>
        <v>179</v>
      </c>
      <c r="E167" s="217">
        <f t="shared" si="876"/>
        <v>40</v>
      </c>
      <c r="F167" s="217">
        <f t="shared" si="876"/>
        <v>9</v>
      </c>
      <c r="G167" s="217">
        <f t="shared" si="876"/>
        <v>2</v>
      </c>
      <c r="H167" s="217">
        <f t="shared" si="876"/>
        <v>12</v>
      </c>
      <c r="I167" s="217">
        <f t="shared" si="876"/>
        <v>15</v>
      </c>
      <c r="J167" s="217">
        <f t="shared" si="876"/>
        <v>13</v>
      </c>
      <c r="K167" s="217">
        <f t="shared" si="876"/>
        <v>7</v>
      </c>
      <c r="L167" s="217">
        <f t="shared" si="876"/>
        <v>11</v>
      </c>
      <c r="M167" s="218">
        <f t="shared" si="876"/>
        <v>8</v>
      </c>
      <c r="O167" s="215" t="s">
        <v>1</v>
      </c>
      <c r="P167" s="219">
        <f t="shared" ref="P167:Z167" si="877">C53-C167</f>
        <v>57</v>
      </c>
      <c r="Q167" s="220">
        <f t="shared" si="877"/>
        <v>25</v>
      </c>
      <c r="R167" s="220">
        <f t="shared" si="877"/>
        <v>9</v>
      </c>
      <c r="S167" s="220">
        <f t="shared" si="877"/>
        <v>3</v>
      </c>
      <c r="T167" s="220">
        <f t="shared" si="877"/>
        <v>1</v>
      </c>
      <c r="U167" s="220">
        <f t="shared" si="877"/>
        <v>-5</v>
      </c>
      <c r="V167" s="220">
        <f t="shared" si="877"/>
        <v>14</v>
      </c>
      <c r="W167" s="220">
        <f t="shared" si="877"/>
        <v>5</v>
      </c>
      <c r="X167" s="220">
        <f t="shared" si="877"/>
        <v>-2</v>
      </c>
      <c r="Y167" s="220">
        <f t="shared" si="877"/>
        <v>-2</v>
      </c>
      <c r="Z167" s="221">
        <f t="shared" si="877"/>
        <v>9</v>
      </c>
      <c r="AB167" s="215" t="s">
        <v>1</v>
      </c>
      <c r="AC167" s="222">
        <f>P167/C167</f>
        <v>0.19256756756756757</v>
      </c>
      <c r="AD167" s="223">
        <f t="shared" ref="AD167:AD170" si="878">Q167/D167</f>
        <v>0.13966480446927373</v>
      </c>
      <c r="AE167" s="223">
        <f t="shared" ref="AE167:AE170" si="879">R167/E167</f>
        <v>0.22500000000000001</v>
      </c>
      <c r="AF167" s="223">
        <f t="shared" ref="AF167:AF170" si="880">S167/F167</f>
        <v>0.33333333333333331</v>
      </c>
      <c r="AG167" s="223">
        <f t="shared" ref="AG167:AG170" si="881">T167/G167</f>
        <v>0.5</v>
      </c>
      <c r="AH167" s="223">
        <f t="shared" ref="AH167:AH170" si="882">U167/H167</f>
        <v>-0.41666666666666669</v>
      </c>
      <c r="AI167" s="223">
        <f t="shared" ref="AI167:AI170" si="883">V167/I167</f>
        <v>0.93333333333333335</v>
      </c>
      <c r="AJ167" s="223">
        <f t="shared" ref="AJ167:AJ170" si="884">W167/J167</f>
        <v>0.38461538461538464</v>
      </c>
      <c r="AK167" s="223">
        <f t="shared" ref="AK167:AK170" si="885">X167/K167</f>
        <v>-0.2857142857142857</v>
      </c>
      <c r="AL167" s="223">
        <f t="shared" ref="AL167:AL170" si="886">Y167/L167</f>
        <v>-0.18181818181818182</v>
      </c>
      <c r="AM167" s="224">
        <f t="shared" ref="AM167:AM170" si="887">Z167/M167</f>
        <v>1.125</v>
      </c>
      <c r="AO167" s="215" t="s">
        <v>1</v>
      </c>
      <c r="AP167" s="222">
        <f>C167/T14B!C$158</f>
        <v>1.5136019635917366E-2</v>
      </c>
      <c r="AQ167" s="223">
        <f>D167/T14B!D$158</f>
        <v>2.1431992337164751E-2</v>
      </c>
      <c r="AR167" s="223">
        <f>E167/T14B!E$158</f>
        <v>1.6051364365971106E-2</v>
      </c>
      <c r="AS167" s="223">
        <f>F167/T14B!F$158</f>
        <v>4.830917874396135E-3</v>
      </c>
      <c r="AT167" s="223">
        <f>G167/T14B!G$158</f>
        <v>2.7662517289073307E-3</v>
      </c>
      <c r="AU167" s="223">
        <f>H167/T14B!H$158</f>
        <v>6.7681895093062603E-3</v>
      </c>
      <c r="AV167" s="223">
        <f>I167/T14B!I$158</f>
        <v>1.9736842105263157E-2</v>
      </c>
      <c r="AW167" s="223">
        <f>J167/T14B!J$158</f>
        <v>1.7496635262449527E-2</v>
      </c>
      <c r="AX167" s="223">
        <f>K167/T14B!K$158</f>
        <v>9.3085106382978719E-3</v>
      </c>
      <c r="AY167" s="223">
        <f>L167/T14B!L$158</f>
        <v>9.4991364421416237E-3</v>
      </c>
      <c r="AZ167" s="224">
        <f>M167/T14B!M$158</f>
        <v>8.5106382978723406E-3</v>
      </c>
      <c r="BB167" s="215" t="s">
        <v>1</v>
      </c>
      <c r="BC167" s="222">
        <f>C167/$C167</f>
        <v>1</v>
      </c>
      <c r="BD167" s="223">
        <f t="shared" ref="BD167:BD169" si="888">D167/$C167</f>
        <v>0.60472972972972971</v>
      </c>
      <c r="BE167" s="223">
        <f t="shared" ref="BE167:BE169" si="889">E167/$C167</f>
        <v>0.13513513513513514</v>
      </c>
      <c r="BF167" s="223">
        <f t="shared" ref="BF167:BF169" si="890">F167/$C167</f>
        <v>3.0405405405405407E-2</v>
      </c>
      <c r="BG167" s="223">
        <f t="shared" ref="BG167:BG169" si="891">G167/$C167</f>
        <v>6.7567567567567571E-3</v>
      </c>
      <c r="BH167" s="223">
        <f t="shared" ref="BH167:BH169" si="892">H167/$C167</f>
        <v>4.0540540540540543E-2</v>
      </c>
      <c r="BI167" s="223">
        <f t="shared" ref="BI167:BI169" si="893">I167/$C167</f>
        <v>5.0675675675675678E-2</v>
      </c>
      <c r="BJ167" s="223">
        <f t="shared" ref="BJ167:BJ169" si="894">J167/$C167</f>
        <v>4.3918918918918921E-2</v>
      </c>
      <c r="BK167" s="223">
        <f t="shared" ref="BK167:BK169" si="895">K167/$C167</f>
        <v>2.364864864864865E-2</v>
      </c>
      <c r="BL167" s="223">
        <f t="shared" ref="BL167:BL169" si="896">L167/$C167</f>
        <v>3.7162162162162164E-2</v>
      </c>
      <c r="BM167" s="224">
        <f t="shared" ref="BM167:BM169" si="897">M167/$C167</f>
        <v>2.7027027027027029E-2</v>
      </c>
    </row>
    <row r="168" spans="2:65">
      <c r="B168" s="215" t="s">
        <v>0</v>
      </c>
      <c r="C168" s="216">
        <f t="shared" ref="C168:M168" si="898">C156+C162</f>
        <v>166888</v>
      </c>
      <c r="D168" s="217">
        <f t="shared" si="898"/>
        <v>106230</v>
      </c>
      <c r="E168" s="217">
        <f t="shared" si="898"/>
        <v>26027</v>
      </c>
      <c r="F168" s="217">
        <f t="shared" si="898"/>
        <v>4849</v>
      </c>
      <c r="G168" s="217">
        <f t="shared" si="898"/>
        <v>462</v>
      </c>
      <c r="H168" s="217">
        <f t="shared" si="898"/>
        <v>4453</v>
      </c>
      <c r="I168" s="217">
        <f t="shared" si="898"/>
        <v>10314</v>
      </c>
      <c r="J168" s="217">
        <f t="shared" si="898"/>
        <v>4849</v>
      </c>
      <c r="K168" s="217">
        <f t="shared" si="898"/>
        <v>1827</v>
      </c>
      <c r="L168" s="217">
        <f t="shared" si="898"/>
        <v>4615</v>
      </c>
      <c r="M168" s="218">
        <f t="shared" si="898"/>
        <v>3262</v>
      </c>
      <c r="O168" s="215" t="s">
        <v>0</v>
      </c>
      <c r="P168" s="219">
        <f t="shared" ref="P168:Z168" si="899">C54-C168</f>
        <v>44314</v>
      </c>
      <c r="Q168" s="220">
        <f t="shared" si="899"/>
        <v>22212</v>
      </c>
      <c r="R168" s="220">
        <f t="shared" si="899"/>
        <v>8908</v>
      </c>
      <c r="S168" s="220">
        <f t="shared" si="899"/>
        <v>172</v>
      </c>
      <c r="T168" s="220">
        <f t="shared" si="899"/>
        <v>404</v>
      </c>
      <c r="U168" s="220">
        <f t="shared" si="899"/>
        <v>-2552</v>
      </c>
      <c r="V168" s="220">
        <f t="shared" si="899"/>
        <v>10272</v>
      </c>
      <c r="W168" s="220">
        <f t="shared" si="899"/>
        <v>3084</v>
      </c>
      <c r="X168" s="220">
        <f t="shared" si="899"/>
        <v>-308</v>
      </c>
      <c r="Y168" s="220">
        <f t="shared" si="899"/>
        <v>-1112</v>
      </c>
      <c r="Z168" s="221">
        <f t="shared" si="899"/>
        <v>3234</v>
      </c>
      <c r="AB168" s="215" t="s">
        <v>0</v>
      </c>
      <c r="AC168" s="222">
        <f t="shared" ref="AC168:AC170" si="900">P168/C168</f>
        <v>0.26553137433488327</v>
      </c>
      <c r="AD168" s="223">
        <f t="shared" si="878"/>
        <v>0.20909347641909065</v>
      </c>
      <c r="AE168" s="223">
        <f t="shared" si="879"/>
        <v>0.34225996080992815</v>
      </c>
      <c r="AF168" s="223">
        <f t="shared" si="880"/>
        <v>3.5471231181686949E-2</v>
      </c>
      <c r="AG168" s="223">
        <f t="shared" si="881"/>
        <v>0.87445887445887449</v>
      </c>
      <c r="AH168" s="223">
        <f t="shared" si="882"/>
        <v>-0.57309678868178759</v>
      </c>
      <c r="AI168" s="223">
        <f t="shared" si="883"/>
        <v>0.99592786503781272</v>
      </c>
      <c r="AJ168" s="223">
        <f t="shared" si="884"/>
        <v>0.63600742421117751</v>
      </c>
      <c r="AK168" s="223">
        <f t="shared" si="885"/>
        <v>-0.16858237547892721</v>
      </c>
      <c r="AL168" s="223">
        <f t="shared" si="886"/>
        <v>-0.24095341278439869</v>
      </c>
      <c r="AM168" s="224">
        <f t="shared" si="887"/>
        <v>0.99141630901287559</v>
      </c>
      <c r="AO168" s="215" t="s">
        <v>0</v>
      </c>
      <c r="AP168" s="222">
        <f>T14A!C168/T14C!C$158</f>
        <v>0.43416773763872774</v>
      </c>
      <c r="AQ168" s="223">
        <f>T14A!D168/T14C!D$158</f>
        <v>0.49399652160973206</v>
      </c>
      <c r="AR168" s="223">
        <f>T14A!E168/T14C!E$158</f>
        <v>0.54240996998999669</v>
      </c>
      <c r="AS168" s="223">
        <f>T14A!F168/T14C!F$158</f>
        <v>0.25511653601304785</v>
      </c>
      <c r="AT168" s="223">
        <f>T14A!G168/T14C!G$158</f>
        <v>6.3865081559303288E-2</v>
      </c>
      <c r="AU168" s="223">
        <f>T14A!H168/T14C!H$158</f>
        <v>0.17792072878376219</v>
      </c>
      <c r="AV168" s="223">
        <f>T14A!I168/T14C!I$158</f>
        <v>0.51928305306615652</v>
      </c>
      <c r="AW168" s="223">
        <f>T14A!J168/T14C!J$158</f>
        <v>0.37755976018064313</v>
      </c>
      <c r="AX168" s="223">
        <f>T14A!K168/T14C!K$158</f>
        <v>0.19150943396226416</v>
      </c>
      <c r="AY168" s="223">
        <f>T14A!L168/T14C!L$158</f>
        <v>0.30333902984093597</v>
      </c>
      <c r="AZ168" s="224">
        <f>T14A!M168/T14C!M$158</f>
        <v>0.25823305889803672</v>
      </c>
      <c r="BB168" s="215" t="s">
        <v>0</v>
      </c>
      <c r="BC168" s="222">
        <f t="shared" ref="BC168:BC169" si="901">C168/$C168</f>
        <v>1</v>
      </c>
      <c r="BD168" s="223">
        <f t="shared" si="888"/>
        <v>0.6365346819423805</v>
      </c>
      <c r="BE168" s="223">
        <f t="shared" si="889"/>
        <v>0.15595489190355208</v>
      </c>
      <c r="BF168" s="223">
        <f t="shared" si="890"/>
        <v>2.9055414409663968E-2</v>
      </c>
      <c r="BG168" s="223">
        <f t="shared" si="891"/>
        <v>2.7683236661713243E-3</v>
      </c>
      <c r="BH168" s="223">
        <f t="shared" si="892"/>
        <v>2.6682565552945688E-2</v>
      </c>
      <c r="BI168" s="223">
        <f t="shared" si="893"/>
        <v>6.1801927040889701E-2</v>
      </c>
      <c r="BJ168" s="223">
        <f t="shared" si="894"/>
        <v>2.9055414409663968E-2</v>
      </c>
      <c r="BK168" s="223">
        <f t="shared" si="895"/>
        <v>1.094746177076842E-2</v>
      </c>
      <c r="BL168" s="223">
        <f t="shared" si="896"/>
        <v>2.7653276448875892E-2</v>
      </c>
      <c r="BM168" s="224">
        <f t="shared" si="897"/>
        <v>1.9546042855088444E-2</v>
      </c>
    </row>
    <row r="169" spans="2:65">
      <c r="B169" s="215" t="s">
        <v>238</v>
      </c>
      <c r="C169" s="216">
        <f t="shared" ref="C169:M169" si="902">C157+C163</f>
        <v>4413409.2443029294</v>
      </c>
      <c r="D169" s="217">
        <f t="shared" si="902"/>
        <v>2380323.9071997977</v>
      </c>
      <c r="E169" s="217">
        <f t="shared" si="902"/>
        <v>647082.40841565735</v>
      </c>
      <c r="F169" s="217">
        <f t="shared" si="902"/>
        <v>114457.11864680228</v>
      </c>
      <c r="G169" s="217">
        <f t="shared" si="902"/>
        <v>7311.3960102565188</v>
      </c>
      <c r="H169" s="217">
        <f t="shared" si="902"/>
        <v>174678.64769527497</v>
      </c>
      <c r="I169" s="217">
        <f t="shared" si="902"/>
        <v>484607.21556858451</v>
      </c>
      <c r="J169" s="217">
        <f t="shared" si="902"/>
        <v>231061.13654194112</v>
      </c>
      <c r="K169" s="217">
        <f t="shared" si="902"/>
        <v>72117.336571510328</v>
      </c>
      <c r="L169" s="217">
        <f t="shared" si="902"/>
        <v>205458.09599602767</v>
      </c>
      <c r="M169" s="218">
        <f t="shared" si="902"/>
        <v>96311.981657077107</v>
      </c>
      <c r="O169" s="215" t="s">
        <v>238</v>
      </c>
      <c r="P169" s="219">
        <f t="shared" ref="P169:Z169" si="903">C55-C169</f>
        <v>338093.95915746223</v>
      </c>
      <c r="Q169" s="220">
        <f t="shared" si="903"/>
        <v>166299.7137182625</v>
      </c>
      <c r="R169" s="220">
        <f t="shared" si="903"/>
        <v>38718.646684742416</v>
      </c>
      <c r="S169" s="220">
        <f t="shared" si="903"/>
        <v>-4094.5929775003751</v>
      </c>
      <c r="T169" s="220">
        <f t="shared" si="903"/>
        <v>13911.905165034656</v>
      </c>
      <c r="U169" s="220">
        <f t="shared" si="903"/>
        <v>-115329.78737778481</v>
      </c>
      <c r="V169" s="220">
        <f t="shared" si="903"/>
        <v>59553.471256162738</v>
      </c>
      <c r="W169" s="220">
        <f t="shared" si="903"/>
        <v>131956.88822834074</v>
      </c>
      <c r="X169" s="220">
        <f t="shared" si="903"/>
        <v>-3.2337094681424787</v>
      </c>
      <c r="Y169" s="220">
        <f t="shared" si="903"/>
        <v>-20095.962115149305</v>
      </c>
      <c r="Z169" s="221">
        <f t="shared" si="903"/>
        <v>67176.910284822268</v>
      </c>
      <c r="AB169" s="215" t="s">
        <v>238</v>
      </c>
      <c r="AC169" s="222">
        <f t="shared" si="900"/>
        <v>7.660607490544695E-2</v>
      </c>
      <c r="AD169" s="223">
        <f t="shared" si="878"/>
        <v>6.9864321076326424E-2</v>
      </c>
      <c r="AE169" s="223">
        <f t="shared" si="879"/>
        <v>5.9835727538232283E-2</v>
      </c>
      <c r="AF169" s="223">
        <f t="shared" si="880"/>
        <v>-3.5774035078898696E-2</v>
      </c>
      <c r="AG169" s="223">
        <f t="shared" si="881"/>
        <v>1.9027700244274635</v>
      </c>
      <c r="AH169" s="223">
        <f t="shared" si="882"/>
        <v>-0.66023975396796286</v>
      </c>
      <c r="AI169" s="223">
        <f t="shared" si="883"/>
        <v>0.1228901868212781</v>
      </c>
      <c r="AJ169" s="223">
        <f t="shared" si="884"/>
        <v>0.57109079528996676</v>
      </c>
      <c r="AK169" s="223">
        <f t="shared" si="885"/>
        <v>-4.483955761366738E-5</v>
      </c>
      <c r="AL169" s="223">
        <f t="shared" si="886"/>
        <v>-9.7810514682944591E-2</v>
      </c>
      <c r="AM169" s="224">
        <f t="shared" si="887"/>
        <v>0.69749276392223458</v>
      </c>
      <c r="AO169" s="215" t="s">
        <v>238</v>
      </c>
      <c r="AP169" s="222">
        <f>C169/T14D!C$158</f>
        <v>0.27933213122648431</v>
      </c>
      <c r="AQ169" s="223">
        <f>D169/T14D!D$158</f>
        <v>0.40042380183107318</v>
      </c>
      <c r="AR169" s="223">
        <f>E169/T14D!E$158</f>
        <v>0.32057963639971476</v>
      </c>
      <c r="AS169" s="223">
        <f>F169/T14D!F$158</f>
        <v>0.14392475925949094</v>
      </c>
      <c r="AT169" s="223">
        <f>G169/T14D!G$158</f>
        <v>1.6287158964883901E-2</v>
      </c>
      <c r="AU169" s="223">
        <f>H169/T14D!H$158</f>
        <v>7.7570459904497652E-2</v>
      </c>
      <c r="AV169" s="223">
        <f>I169/T14D!I$158</f>
        <v>0.41636959527672218</v>
      </c>
      <c r="AW169" s="223">
        <f>J169/T14D!J$158</f>
        <v>0.28149976503218582</v>
      </c>
      <c r="AX169" s="223">
        <f>K169/T14D!K$158</f>
        <v>0.11485986341794291</v>
      </c>
      <c r="AY169" s="223">
        <f>L169/T14D!L$158</f>
        <v>0.21310823979819746</v>
      </c>
      <c r="AZ169" s="224">
        <f>M169/T14D!M$158</f>
        <v>0.12603668954922947</v>
      </c>
      <c r="BB169" s="215" t="s">
        <v>238</v>
      </c>
      <c r="BC169" s="222">
        <f t="shared" si="901"/>
        <v>1</v>
      </c>
      <c r="BD169" s="223">
        <f t="shared" si="888"/>
        <v>0.53933904050988479</v>
      </c>
      <c r="BE169" s="223">
        <f t="shared" si="889"/>
        <v>0.1466173591880125</v>
      </c>
      <c r="BF169" s="223">
        <f t="shared" si="890"/>
        <v>2.5933946369136242E-2</v>
      </c>
      <c r="BG169" s="223">
        <f t="shared" si="891"/>
        <v>1.6566322327109071E-3</v>
      </c>
      <c r="BH169" s="223">
        <f t="shared" si="892"/>
        <v>3.9579073234769641E-2</v>
      </c>
      <c r="BI169" s="223">
        <f t="shared" si="893"/>
        <v>0.10980337166650522</v>
      </c>
      <c r="BJ169" s="223">
        <f t="shared" si="894"/>
        <v>5.2354341904777467E-2</v>
      </c>
      <c r="BK169" s="223">
        <f t="shared" si="895"/>
        <v>1.6340505169468101E-2</v>
      </c>
      <c r="BL169" s="223">
        <f t="shared" si="896"/>
        <v>4.6553148512398716E-2</v>
      </c>
      <c r="BM169" s="224">
        <f t="shared" si="897"/>
        <v>2.1822581212336448E-2</v>
      </c>
    </row>
    <row r="170" spans="2:65">
      <c r="B170" s="235" t="s">
        <v>239</v>
      </c>
      <c r="C170" s="236">
        <f>C169/C168</f>
        <v>26.445336059530518</v>
      </c>
      <c r="D170" s="237">
        <f t="shared" ref="D170" si="904">D169/D168</f>
        <v>22.407266376727833</v>
      </c>
      <c r="E170" s="237">
        <f t="shared" ref="E170" si="905">E169/E168</f>
        <v>24.861966742830806</v>
      </c>
      <c r="F170" s="237">
        <f t="shared" ref="F170" si="906">F169/F168</f>
        <v>23.604272766921486</v>
      </c>
      <c r="G170" s="237">
        <f t="shared" ref="G170" si="907">G169/G168</f>
        <v>15.825532489732725</v>
      </c>
      <c r="H170" s="237">
        <f t="shared" ref="H170" si="908">H169/H168</f>
        <v>39.227183403385354</v>
      </c>
      <c r="I170" s="237">
        <f t="shared" ref="I170" si="909">I169/I168</f>
        <v>46.985380605835225</v>
      </c>
      <c r="J170" s="237">
        <f t="shared" ref="J170" si="910">J169/J168</f>
        <v>47.651296461526321</v>
      </c>
      <c r="K170" s="237">
        <f t="shared" ref="K170" si="911">K169/K168</f>
        <v>39.473090624800399</v>
      </c>
      <c r="L170" s="237">
        <f t="shared" ref="L170" si="912">L169/L168</f>
        <v>44.519630768370028</v>
      </c>
      <c r="M170" s="238">
        <f t="shared" ref="M170" si="913">M169/M168</f>
        <v>29.525438889355335</v>
      </c>
      <c r="O170" s="235" t="s">
        <v>239</v>
      </c>
      <c r="P170" s="239">
        <f t="shared" ref="P170:Z170" si="914">C56-C170</f>
        <v>-3.9479013597625645</v>
      </c>
      <c r="Q170" s="240">
        <f t="shared" si="914"/>
        <v>-2.5802345575560643</v>
      </c>
      <c r="R170" s="240">
        <f t="shared" si="914"/>
        <v>-5.2311937329438791</v>
      </c>
      <c r="S170" s="240">
        <f t="shared" si="914"/>
        <v>-1.6240844241009533</v>
      </c>
      <c r="T170" s="240">
        <f t="shared" si="914"/>
        <v>8.6817436942062738</v>
      </c>
      <c r="U170" s="240">
        <f t="shared" si="914"/>
        <v>-8.0073726103868523</v>
      </c>
      <c r="V170" s="240">
        <f t="shared" si="914"/>
        <v>-20.55184874803151</v>
      </c>
      <c r="W170" s="240">
        <f t="shared" si="914"/>
        <v>-1.8907992006815135</v>
      </c>
      <c r="X170" s="240">
        <f t="shared" si="914"/>
        <v>8.0016314700265809</v>
      </c>
      <c r="Y170" s="240">
        <f t="shared" si="914"/>
        <v>8.3956229800965332</v>
      </c>
      <c r="Z170" s="241">
        <f t="shared" si="914"/>
        <v>-4.3578138982993977</v>
      </c>
      <c r="AB170" s="235" t="s">
        <v>239</v>
      </c>
      <c r="AC170" s="242">
        <f t="shared" si="900"/>
        <v>-0.14928535416889882</v>
      </c>
      <c r="AD170" s="243">
        <f t="shared" si="878"/>
        <v>-0.11515168848244219</v>
      </c>
      <c r="AE170" s="243">
        <f t="shared" si="879"/>
        <v>-0.21040948960533645</v>
      </c>
      <c r="AF170" s="243">
        <f t="shared" si="880"/>
        <v>-6.8804679565341656E-2</v>
      </c>
      <c r="AG170" s="243">
        <f t="shared" si="881"/>
        <v>0.54859093681927029</v>
      </c>
      <c r="AH170" s="243">
        <f t="shared" si="882"/>
        <v>-0.20412815592811098</v>
      </c>
      <c r="AI170" s="243">
        <f t="shared" si="883"/>
        <v>-0.43740943423323314</v>
      </c>
      <c r="AJ170" s="243">
        <f t="shared" si="884"/>
        <v>-3.9679910959151882E-2</v>
      </c>
      <c r="AK170" s="243">
        <f t="shared" si="885"/>
        <v>0.20271104550904526</v>
      </c>
      <c r="AL170" s="243">
        <f t="shared" si="886"/>
        <v>0.1885824935022011</v>
      </c>
      <c r="AM170" s="244">
        <f t="shared" si="887"/>
        <v>-0.14759522846146411</v>
      </c>
      <c r="AO170" s="235"/>
      <c r="AP170" s="242"/>
      <c r="AQ170" s="243"/>
      <c r="AR170" s="243"/>
      <c r="AS170" s="243"/>
      <c r="AT170" s="243"/>
      <c r="AU170" s="243"/>
      <c r="AV170" s="243"/>
      <c r="AW170" s="243"/>
      <c r="AX170" s="243"/>
      <c r="AY170" s="243"/>
      <c r="AZ170" s="244"/>
      <c r="BB170" s="235"/>
      <c r="BC170" s="242"/>
      <c r="BD170" s="243"/>
      <c r="BE170" s="243"/>
      <c r="BF170" s="243"/>
      <c r="BG170" s="243"/>
      <c r="BH170" s="243"/>
      <c r="BI170" s="243"/>
      <c r="BJ170" s="243"/>
      <c r="BK170" s="243"/>
      <c r="BL170" s="243"/>
      <c r="BM170" s="244"/>
    </row>
    <row r="171" spans="2:65">
      <c r="B171" s="183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O171" s="183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B171" s="183"/>
      <c r="AC171" s="98"/>
      <c r="AD171" s="98"/>
      <c r="AE171" s="98"/>
      <c r="AF171" s="98"/>
      <c r="AG171" s="98"/>
      <c r="AH171" s="98"/>
      <c r="AI171" s="98"/>
      <c r="AJ171" s="98"/>
      <c r="AK171" s="98"/>
      <c r="AL171" s="98"/>
      <c r="AM171" s="98"/>
      <c r="AO171" s="183"/>
      <c r="AP171" s="98"/>
      <c r="AQ171" s="98"/>
      <c r="AR171" s="98"/>
      <c r="AS171" s="98"/>
      <c r="AT171" s="98"/>
      <c r="AU171" s="98"/>
      <c r="AV171" s="98"/>
      <c r="AW171" s="98"/>
      <c r="AX171" s="98"/>
      <c r="AY171" s="98"/>
      <c r="AZ171" s="98"/>
      <c r="BB171" s="183"/>
      <c r="BC171" s="98"/>
      <c r="BD171" s="98"/>
      <c r="BE171" s="98"/>
      <c r="BF171" s="98"/>
      <c r="BG171" s="98"/>
      <c r="BH171" s="98"/>
      <c r="BI171" s="98"/>
      <c r="BJ171" s="98"/>
      <c r="BK171" s="98"/>
      <c r="BL171" s="98"/>
      <c r="BM171" s="98"/>
    </row>
    <row r="172" spans="2:65">
      <c r="B172" s="4" t="s">
        <v>178</v>
      </c>
      <c r="M172" s="424" t="s">
        <v>324</v>
      </c>
      <c r="O172" s="4" t="s">
        <v>178</v>
      </c>
      <c r="Z172" s="424" t="s">
        <v>324</v>
      </c>
      <c r="AB172" s="4" t="s">
        <v>178</v>
      </c>
      <c r="AM172" s="424" t="s">
        <v>324</v>
      </c>
      <c r="AO172" s="4" t="s">
        <v>178</v>
      </c>
      <c r="AZ172" s="424" t="s">
        <v>324</v>
      </c>
      <c r="BB172" s="4" t="s">
        <v>178</v>
      </c>
      <c r="BM172" s="424" t="s">
        <v>324</v>
      </c>
    </row>
  </sheetData>
  <hyperlinks>
    <hyperlink ref="B1" location="'List of tables'!A1" display="Return to List of tables"/>
    <hyperlink ref="M58" location="'List of tables'!A1" display="Return to List of tables"/>
    <hyperlink ref="Z58" location="'List of tables'!A1" display="Return to List of tables"/>
    <hyperlink ref="AM58" location="'List of tables'!A1" display="Return to List of tables"/>
    <hyperlink ref="AZ58" location="'List of tables'!A1" display="Return to List of tables"/>
    <hyperlink ref="BM58" location="'List of tables'!A1" display="Return to List of tables"/>
    <hyperlink ref="BM115" location="'List of tables'!A1" display="Return to List of tables"/>
    <hyperlink ref="AZ115" location="'List of tables'!A1" display="Return to List of tables"/>
    <hyperlink ref="AM115" location="'List of tables'!A1" display="Return to List of tables"/>
    <hyperlink ref="Z115" location="'List of tables'!A1" display="Return to List of tables"/>
    <hyperlink ref="M115" location="'List of tables'!A1" display="Return to List of tables"/>
    <hyperlink ref="M172" location="'List of tables'!A1" display="Return to List of tables"/>
    <hyperlink ref="Z172" location="'List of tables'!A1" display="Return to List of tables"/>
    <hyperlink ref="AM172" location="'List of tables'!A1" display="Return to List of tables"/>
    <hyperlink ref="AZ172" location="'List of tables'!A1" display="Return to List of tables"/>
    <hyperlink ref="BM172" location="'List of tables'!A1" display="Return to List of tables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62" orientation="portrait" r:id="rId1"/>
  <headerFooter>
    <oddFooter>&amp;L&amp;D&amp;CPage &amp;P of &amp;N&amp;R&amp;F</oddFooter>
  </headerFooter>
  <rowBreaks count="2" manualBreakCount="2">
    <brk id="58" min="1" max="64" man="1"/>
    <brk id="115" min="1" max="64" man="1"/>
  </rowBreaks>
  <colBreaks count="4" manualBreakCount="4">
    <brk id="14" max="1048575" man="1"/>
    <brk id="27" max="1048575" man="1"/>
    <brk id="40" max="1048575" man="1"/>
    <brk id="5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M160"/>
  <sheetViews>
    <sheetView zoomScale="80" zoomScaleNormal="80" workbookViewId="0">
      <selection activeCell="AC124" sqref="AC124"/>
    </sheetView>
  </sheetViews>
  <sheetFormatPr defaultColWidth="9.140625" defaultRowHeight="14.25"/>
  <cols>
    <col min="1" max="1" width="2.85546875" style="4" customWidth="1"/>
    <col min="2" max="2" width="35.28515625" style="4" bestFit="1" customWidth="1"/>
    <col min="3" max="13" width="9.140625" style="3"/>
    <col min="14" max="14" width="2.85546875" style="4" customWidth="1"/>
    <col min="15" max="15" width="35.28515625" style="4" bestFit="1" customWidth="1"/>
    <col min="16" max="26" width="9.140625" style="3"/>
    <col min="27" max="27" width="2.85546875" style="4" customWidth="1"/>
    <col min="28" max="28" width="35.28515625" style="4" bestFit="1" customWidth="1"/>
    <col min="29" max="39" width="9.140625" style="3"/>
    <col min="40" max="40" width="2.85546875" style="4" customWidth="1"/>
    <col min="41" max="16384" width="9.140625" style="4"/>
  </cols>
  <sheetData>
    <row r="1" spans="2:39">
      <c r="B1" s="417" t="s">
        <v>324</v>
      </c>
    </row>
    <row r="2" spans="2:39" ht="15">
      <c r="B2" s="5" t="s">
        <v>247</v>
      </c>
      <c r="O2" s="5" t="s">
        <v>253</v>
      </c>
      <c r="AB2" s="5" t="s">
        <v>259</v>
      </c>
    </row>
    <row r="3" spans="2:39" ht="71.25">
      <c r="B3" s="151" t="s">
        <v>92</v>
      </c>
      <c r="C3" s="152" t="s">
        <v>38</v>
      </c>
      <c r="D3" s="153" t="s">
        <v>45</v>
      </c>
      <c r="E3" s="154" t="s">
        <v>46</v>
      </c>
      <c r="F3" s="155" t="s">
        <v>47</v>
      </c>
      <c r="G3" s="156" t="s">
        <v>39</v>
      </c>
      <c r="H3" s="157" t="s">
        <v>48</v>
      </c>
      <c r="I3" s="158" t="s">
        <v>40</v>
      </c>
      <c r="J3" s="159" t="s">
        <v>41</v>
      </c>
      <c r="K3" s="160" t="s">
        <v>49</v>
      </c>
      <c r="L3" s="161" t="s">
        <v>42</v>
      </c>
      <c r="M3" s="162" t="s">
        <v>43</v>
      </c>
      <c r="O3" s="151" t="s">
        <v>92</v>
      </c>
      <c r="P3" s="152" t="s">
        <v>38</v>
      </c>
      <c r="Q3" s="153" t="s">
        <v>45</v>
      </c>
      <c r="R3" s="154" t="s">
        <v>46</v>
      </c>
      <c r="S3" s="155" t="s">
        <v>47</v>
      </c>
      <c r="T3" s="156" t="s">
        <v>39</v>
      </c>
      <c r="U3" s="157" t="s">
        <v>48</v>
      </c>
      <c r="V3" s="158" t="s">
        <v>40</v>
      </c>
      <c r="W3" s="159" t="s">
        <v>41</v>
      </c>
      <c r="X3" s="160" t="s">
        <v>49</v>
      </c>
      <c r="Y3" s="161" t="s">
        <v>42</v>
      </c>
      <c r="Z3" s="162" t="s">
        <v>43</v>
      </c>
      <c r="AB3" s="151" t="s">
        <v>92</v>
      </c>
      <c r="AC3" s="152" t="s">
        <v>38</v>
      </c>
      <c r="AD3" s="153" t="s">
        <v>45</v>
      </c>
      <c r="AE3" s="154" t="s">
        <v>46</v>
      </c>
      <c r="AF3" s="155" t="s">
        <v>47</v>
      </c>
      <c r="AG3" s="156" t="s">
        <v>39</v>
      </c>
      <c r="AH3" s="157" t="s">
        <v>48</v>
      </c>
      <c r="AI3" s="158" t="s">
        <v>40</v>
      </c>
      <c r="AJ3" s="159" t="s">
        <v>41</v>
      </c>
      <c r="AK3" s="160" t="s">
        <v>49</v>
      </c>
      <c r="AL3" s="161" t="s">
        <v>42</v>
      </c>
      <c r="AM3" s="162" t="s">
        <v>43</v>
      </c>
    </row>
    <row r="4" spans="2:39">
      <c r="B4" s="167" t="s">
        <v>2</v>
      </c>
      <c r="C4" s="185">
        <v>51</v>
      </c>
      <c r="D4" s="186">
        <v>2</v>
      </c>
      <c r="E4" s="186">
        <v>3</v>
      </c>
      <c r="F4" s="186">
        <v>7</v>
      </c>
      <c r="G4" s="186">
        <v>7</v>
      </c>
      <c r="H4" s="186">
        <v>9</v>
      </c>
      <c r="I4" s="186">
        <v>1</v>
      </c>
      <c r="J4" s="186">
        <v>9</v>
      </c>
      <c r="K4" s="186">
        <v>1</v>
      </c>
      <c r="L4" s="186">
        <v>11</v>
      </c>
      <c r="M4" s="187">
        <v>1</v>
      </c>
      <c r="O4" s="167" t="s">
        <v>2</v>
      </c>
      <c r="P4" s="185">
        <v>64</v>
      </c>
      <c r="Q4" s="186">
        <v>4</v>
      </c>
      <c r="R4" s="186">
        <v>11</v>
      </c>
      <c r="S4" s="186">
        <v>5</v>
      </c>
      <c r="T4" s="186">
        <v>8</v>
      </c>
      <c r="U4" s="186">
        <v>13</v>
      </c>
      <c r="V4" s="186">
        <v>1</v>
      </c>
      <c r="W4" s="186">
        <v>7</v>
      </c>
      <c r="X4" s="186">
        <v>0</v>
      </c>
      <c r="Y4" s="186">
        <v>13</v>
      </c>
      <c r="Z4" s="187">
        <v>2</v>
      </c>
      <c r="AB4" s="167" t="s">
        <v>2</v>
      </c>
      <c r="AC4" s="185">
        <v>58</v>
      </c>
      <c r="AD4" s="186">
        <v>4</v>
      </c>
      <c r="AE4" s="186">
        <v>3</v>
      </c>
      <c r="AF4" s="186">
        <v>6</v>
      </c>
      <c r="AG4" s="186">
        <v>7</v>
      </c>
      <c r="AH4" s="186">
        <v>10</v>
      </c>
      <c r="AI4" s="186">
        <v>3</v>
      </c>
      <c r="AJ4" s="186">
        <v>8</v>
      </c>
      <c r="AK4" s="186">
        <v>0</v>
      </c>
      <c r="AL4" s="186">
        <v>16</v>
      </c>
      <c r="AM4" s="187">
        <v>1</v>
      </c>
    </row>
    <row r="5" spans="2:39">
      <c r="B5" s="172" t="s">
        <v>3</v>
      </c>
      <c r="C5" s="188">
        <v>862</v>
      </c>
      <c r="D5" s="189">
        <v>260</v>
      </c>
      <c r="E5" s="189">
        <v>40</v>
      </c>
      <c r="F5" s="189">
        <v>211</v>
      </c>
      <c r="G5" s="189">
        <v>18</v>
      </c>
      <c r="H5" s="189">
        <v>81</v>
      </c>
      <c r="I5" s="189">
        <v>31</v>
      </c>
      <c r="J5" s="189">
        <v>30</v>
      </c>
      <c r="K5" s="189">
        <v>30</v>
      </c>
      <c r="L5" s="189">
        <v>103</v>
      </c>
      <c r="M5" s="190">
        <v>58</v>
      </c>
      <c r="O5" s="172" t="s">
        <v>3</v>
      </c>
      <c r="P5" s="188">
        <v>823</v>
      </c>
      <c r="Q5" s="189">
        <v>212</v>
      </c>
      <c r="R5" s="189">
        <v>33</v>
      </c>
      <c r="S5" s="189">
        <v>173</v>
      </c>
      <c r="T5" s="189">
        <v>35</v>
      </c>
      <c r="U5" s="189">
        <v>95</v>
      </c>
      <c r="V5" s="189">
        <v>53</v>
      </c>
      <c r="W5" s="189">
        <v>23</v>
      </c>
      <c r="X5" s="189">
        <v>26</v>
      </c>
      <c r="Y5" s="189">
        <v>90</v>
      </c>
      <c r="Z5" s="190">
        <v>83</v>
      </c>
      <c r="AB5" s="172" t="s">
        <v>3</v>
      </c>
      <c r="AC5" s="188">
        <v>757</v>
      </c>
      <c r="AD5" s="189">
        <v>202</v>
      </c>
      <c r="AE5" s="189">
        <v>25</v>
      </c>
      <c r="AF5" s="189">
        <v>152</v>
      </c>
      <c r="AG5" s="189">
        <v>27</v>
      </c>
      <c r="AH5" s="189">
        <v>88</v>
      </c>
      <c r="AI5" s="189">
        <v>45</v>
      </c>
      <c r="AJ5" s="189">
        <v>29</v>
      </c>
      <c r="AK5" s="189">
        <v>33</v>
      </c>
      <c r="AL5" s="189">
        <v>88</v>
      </c>
      <c r="AM5" s="190">
        <v>68</v>
      </c>
    </row>
    <row r="6" spans="2:39">
      <c r="B6" s="172" t="s">
        <v>4</v>
      </c>
      <c r="C6" s="188">
        <v>521</v>
      </c>
      <c r="D6" s="189">
        <v>347</v>
      </c>
      <c r="E6" s="189">
        <v>80</v>
      </c>
      <c r="F6" s="189">
        <v>27</v>
      </c>
      <c r="G6" s="189">
        <v>4</v>
      </c>
      <c r="H6" s="189">
        <v>11</v>
      </c>
      <c r="I6" s="189">
        <v>19</v>
      </c>
      <c r="J6" s="189">
        <v>4</v>
      </c>
      <c r="K6" s="189">
        <v>13</v>
      </c>
      <c r="L6" s="189">
        <v>9</v>
      </c>
      <c r="M6" s="190">
        <v>7</v>
      </c>
      <c r="O6" s="172" t="s">
        <v>4</v>
      </c>
      <c r="P6" s="188">
        <v>471</v>
      </c>
      <c r="Q6" s="189">
        <v>295</v>
      </c>
      <c r="R6" s="189">
        <v>86</v>
      </c>
      <c r="S6" s="189">
        <v>14</v>
      </c>
      <c r="T6" s="189">
        <v>11</v>
      </c>
      <c r="U6" s="189">
        <v>13</v>
      </c>
      <c r="V6" s="189">
        <v>27</v>
      </c>
      <c r="W6" s="189">
        <v>1</v>
      </c>
      <c r="X6" s="189">
        <v>11</v>
      </c>
      <c r="Y6" s="189">
        <v>7</v>
      </c>
      <c r="Z6" s="190">
        <v>6</v>
      </c>
      <c r="AB6" s="172" t="s">
        <v>4</v>
      </c>
      <c r="AC6" s="188">
        <v>527</v>
      </c>
      <c r="AD6" s="189">
        <v>313</v>
      </c>
      <c r="AE6" s="189">
        <v>93</v>
      </c>
      <c r="AF6" s="189">
        <v>27</v>
      </c>
      <c r="AG6" s="189">
        <v>9</v>
      </c>
      <c r="AH6" s="189">
        <v>21</v>
      </c>
      <c r="AI6" s="189">
        <v>37</v>
      </c>
      <c r="AJ6" s="189">
        <v>4</v>
      </c>
      <c r="AK6" s="189">
        <v>10</v>
      </c>
      <c r="AL6" s="189">
        <v>7</v>
      </c>
      <c r="AM6" s="190">
        <v>6</v>
      </c>
    </row>
    <row r="7" spans="2:39">
      <c r="B7" s="172" t="s">
        <v>5</v>
      </c>
      <c r="C7" s="188">
        <v>1387</v>
      </c>
      <c r="D7" s="189">
        <v>369</v>
      </c>
      <c r="E7" s="189">
        <v>242</v>
      </c>
      <c r="F7" s="189">
        <v>158</v>
      </c>
      <c r="G7" s="189">
        <v>91</v>
      </c>
      <c r="H7" s="189">
        <v>81</v>
      </c>
      <c r="I7" s="189">
        <v>72</v>
      </c>
      <c r="J7" s="189">
        <v>86</v>
      </c>
      <c r="K7" s="189">
        <v>88</v>
      </c>
      <c r="L7" s="189">
        <v>110</v>
      </c>
      <c r="M7" s="190">
        <v>90</v>
      </c>
      <c r="O7" s="172" t="s">
        <v>5</v>
      </c>
      <c r="P7" s="188">
        <v>1526</v>
      </c>
      <c r="Q7" s="189">
        <v>375</v>
      </c>
      <c r="R7" s="189">
        <v>239</v>
      </c>
      <c r="S7" s="189">
        <v>161</v>
      </c>
      <c r="T7" s="189">
        <v>122</v>
      </c>
      <c r="U7" s="189">
        <v>82</v>
      </c>
      <c r="V7" s="189">
        <v>85</v>
      </c>
      <c r="W7" s="189">
        <v>90</v>
      </c>
      <c r="X7" s="189">
        <v>118</v>
      </c>
      <c r="Y7" s="189">
        <v>135</v>
      </c>
      <c r="Z7" s="190">
        <v>119</v>
      </c>
      <c r="AB7" s="172" t="s">
        <v>5</v>
      </c>
      <c r="AC7" s="188">
        <v>1770</v>
      </c>
      <c r="AD7" s="189">
        <v>394</v>
      </c>
      <c r="AE7" s="189">
        <v>323</v>
      </c>
      <c r="AF7" s="189">
        <v>155</v>
      </c>
      <c r="AG7" s="189">
        <v>137</v>
      </c>
      <c r="AH7" s="189">
        <v>136</v>
      </c>
      <c r="AI7" s="189">
        <v>118</v>
      </c>
      <c r="AJ7" s="189">
        <v>91</v>
      </c>
      <c r="AK7" s="189">
        <v>124</v>
      </c>
      <c r="AL7" s="189">
        <v>148</v>
      </c>
      <c r="AM7" s="190">
        <v>144</v>
      </c>
    </row>
    <row r="8" spans="2:39">
      <c r="B8" s="172" t="s">
        <v>6</v>
      </c>
      <c r="C8" s="188">
        <v>66</v>
      </c>
      <c r="D8" s="189">
        <v>32</v>
      </c>
      <c r="E8" s="189">
        <v>1</v>
      </c>
      <c r="F8" s="189">
        <v>2</v>
      </c>
      <c r="G8" s="189">
        <v>1</v>
      </c>
      <c r="H8" s="189">
        <v>5</v>
      </c>
      <c r="I8" s="191">
        <v>0</v>
      </c>
      <c r="J8" s="189">
        <v>5</v>
      </c>
      <c r="K8" s="189">
        <v>10</v>
      </c>
      <c r="L8" s="189">
        <v>9</v>
      </c>
      <c r="M8" s="190">
        <v>1</v>
      </c>
      <c r="O8" s="172" t="s">
        <v>6</v>
      </c>
      <c r="P8" s="188">
        <v>64</v>
      </c>
      <c r="Q8" s="189">
        <v>24</v>
      </c>
      <c r="R8" s="189">
        <v>3</v>
      </c>
      <c r="S8" s="189">
        <v>3</v>
      </c>
      <c r="T8" s="189">
        <v>7</v>
      </c>
      <c r="U8" s="189">
        <v>5</v>
      </c>
      <c r="V8" s="191">
        <v>0</v>
      </c>
      <c r="W8" s="189">
        <v>3</v>
      </c>
      <c r="X8" s="189">
        <v>9</v>
      </c>
      <c r="Y8" s="189">
        <v>9</v>
      </c>
      <c r="Z8" s="190">
        <v>1</v>
      </c>
      <c r="AB8" s="172" t="s">
        <v>6</v>
      </c>
      <c r="AC8" s="188">
        <v>45</v>
      </c>
      <c r="AD8" s="189">
        <v>12</v>
      </c>
      <c r="AE8" s="189">
        <v>1</v>
      </c>
      <c r="AF8" s="189">
        <v>1</v>
      </c>
      <c r="AG8" s="189">
        <v>3</v>
      </c>
      <c r="AH8" s="189">
        <v>5</v>
      </c>
      <c r="AI8" s="191">
        <v>2</v>
      </c>
      <c r="AJ8" s="189">
        <v>2</v>
      </c>
      <c r="AK8" s="189">
        <v>6</v>
      </c>
      <c r="AL8" s="189">
        <v>12</v>
      </c>
      <c r="AM8" s="190">
        <v>1</v>
      </c>
    </row>
    <row r="9" spans="2:39">
      <c r="B9" s="172" t="s">
        <v>7</v>
      </c>
      <c r="C9" s="188">
        <v>503</v>
      </c>
      <c r="D9" s="189">
        <v>254</v>
      </c>
      <c r="E9" s="189">
        <v>90</v>
      </c>
      <c r="F9" s="189">
        <v>43</v>
      </c>
      <c r="G9" s="189">
        <v>15</v>
      </c>
      <c r="H9" s="189">
        <v>12</v>
      </c>
      <c r="I9" s="189">
        <v>10</v>
      </c>
      <c r="J9" s="189">
        <v>22</v>
      </c>
      <c r="K9" s="189">
        <v>11</v>
      </c>
      <c r="L9" s="189">
        <v>29</v>
      </c>
      <c r="M9" s="190">
        <v>17</v>
      </c>
      <c r="O9" s="172" t="s">
        <v>7</v>
      </c>
      <c r="P9" s="188">
        <v>608</v>
      </c>
      <c r="Q9" s="189">
        <v>317</v>
      </c>
      <c r="R9" s="189">
        <v>97</v>
      </c>
      <c r="S9" s="189">
        <v>58</v>
      </c>
      <c r="T9" s="189">
        <v>25</v>
      </c>
      <c r="U9" s="189">
        <v>19</v>
      </c>
      <c r="V9" s="189">
        <v>13</v>
      </c>
      <c r="W9" s="189">
        <v>19</v>
      </c>
      <c r="X9" s="189">
        <v>13</v>
      </c>
      <c r="Y9" s="189">
        <v>30</v>
      </c>
      <c r="Z9" s="190">
        <v>17</v>
      </c>
      <c r="AB9" s="172" t="s">
        <v>7</v>
      </c>
      <c r="AC9" s="188">
        <v>613</v>
      </c>
      <c r="AD9" s="189">
        <v>343</v>
      </c>
      <c r="AE9" s="189">
        <v>66</v>
      </c>
      <c r="AF9" s="189">
        <v>44</v>
      </c>
      <c r="AG9" s="189">
        <v>29</v>
      </c>
      <c r="AH9" s="189">
        <v>21</v>
      </c>
      <c r="AI9" s="189">
        <v>23</v>
      </c>
      <c r="AJ9" s="189">
        <v>26</v>
      </c>
      <c r="AK9" s="189">
        <v>26</v>
      </c>
      <c r="AL9" s="189">
        <v>21</v>
      </c>
      <c r="AM9" s="190">
        <v>14</v>
      </c>
    </row>
    <row r="10" spans="2:39">
      <c r="B10" s="172" t="s">
        <v>8</v>
      </c>
      <c r="C10" s="188">
        <v>209</v>
      </c>
      <c r="D10" s="189">
        <v>58</v>
      </c>
      <c r="E10" s="189">
        <v>58</v>
      </c>
      <c r="F10" s="189">
        <v>21</v>
      </c>
      <c r="G10" s="189">
        <v>2</v>
      </c>
      <c r="H10" s="189">
        <v>3</v>
      </c>
      <c r="I10" s="189">
        <v>4</v>
      </c>
      <c r="J10" s="189">
        <v>30</v>
      </c>
      <c r="K10" s="191">
        <v>0</v>
      </c>
      <c r="L10" s="189">
        <v>19</v>
      </c>
      <c r="M10" s="190">
        <v>14</v>
      </c>
      <c r="O10" s="172" t="s">
        <v>8</v>
      </c>
      <c r="P10" s="188">
        <v>225</v>
      </c>
      <c r="Q10" s="189">
        <v>66</v>
      </c>
      <c r="R10" s="189">
        <v>67</v>
      </c>
      <c r="S10" s="189">
        <v>16</v>
      </c>
      <c r="T10" s="189">
        <v>4</v>
      </c>
      <c r="U10" s="189">
        <v>5</v>
      </c>
      <c r="V10" s="189">
        <v>4</v>
      </c>
      <c r="W10" s="189">
        <v>27</v>
      </c>
      <c r="X10" s="191">
        <v>3</v>
      </c>
      <c r="Y10" s="189">
        <v>13</v>
      </c>
      <c r="Z10" s="190">
        <v>20</v>
      </c>
      <c r="AB10" s="172" t="s">
        <v>8</v>
      </c>
      <c r="AC10" s="188">
        <v>281</v>
      </c>
      <c r="AD10" s="189">
        <v>92</v>
      </c>
      <c r="AE10" s="189">
        <v>90</v>
      </c>
      <c r="AF10" s="189">
        <v>11</v>
      </c>
      <c r="AG10" s="189">
        <v>8</v>
      </c>
      <c r="AH10" s="189">
        <v>8</v>
      </c>
      <c r="AI10" s="189">
        <v>11</v>
      </c>
      <c r="AJ10" s="189">
        <v>23</v>
      </c>
      <c r="AK10" s="191">
        <v>3</v>
      </c>
      <c r="AL10" s="189">
        <v>16</v>
      </c>
      <c r="AM10" s="190">
        <v>19</v>
      </c>
    </row>
    <row r="11" spans="2:39">
      <c r="B11" s="172" t="s">
        <v>9</v>
      </c>
      <c r="C11" s="188">
        <v>372</v>
      </c>
      <c r="D11" s="189">
        <v>134</v>
      </c>
      <c r="E11" s="189">
        <v>49</v>
      </c>
      <c r="F11" s="189">
        <v>36</v>
      </c>
      <c r="G11" s="189">
        <v>9</v>
      </c>
      <c r="H11" s="189">
        <v>54</v>
      </c>
      <c r="I11" s="189">
        <v>22</v>
      </c>
      <c r="J11" s="189">
        <v>7</v>
      </c>
      <c r="K11" s="189">
        <v>7</v>
      </c>
      <c r="L11" s="189">
        <v>15</v>
      </c>
      <c r="M11" s="190">
        <v>39</v>
      </c>
      <c r="O11" s="172" t="s">
        <v>9</v>
      </c>
      <c r="P11" s="188">
        <v>345</v>
      </c>
      <c r="Q11" s="189">
        <v>115</v>
      </c>
      <c r="R11" s="189">
        <v>42</v>
      </c>
      <c r="S11" s="189">
        <v>33</v>
      </c>
      <c r="T11" s="189">
        <v>14</v>
      </c>
      <c r="U11" s="189">
        <v>61</v>
      </c>
      <c r="V11" s="189">
        <v>34</v>
      </c>
      <c r="W11" s="189">
        <v>6</v>
      </c>
      <c r="X11" s="189">
        <v>6</v>
      </c>
      <c r="Y11" s="189">
        <v>11</v>
      </c>
      <c r="Z11" s="190">
        <v>23</v>
      </c>
      <c r="AB11" s="172" t="s">
        <v>9</v>
      </c>
      <c r="AC11" s="188">
        <v>255</v>
      </c>
      <c r="AD11" s="189">
        <v>75</v>
      </c>
      <c r="AE11" s="189">
        <v>38</v>
      </c>
      <c r="AF11" s="189">
        <v>31</v>
      </c>
      <c r="AG11" s="189">
        <v>5</v>
      </c>
      <c r="AH11" s="189">
        <v>48</v>
      </c>
      <c r="AI11" s="189">
        <v>31</v>
      </c>
      <c r="AJ11" s="189">
        <v>2</v>
      </c>
      <c r="AK11" s="189">
        <v>6</v>
      </c>
      <c r="AL11" s="189">
        <v>5</v>
      </c>
      <c r="AM11" s="190">
        <v>14</v>
      </c>
    </row>
    <row r="12" spans="2:39">
      <c r="B12" s="172" t="s">
        <v>10</v>
      </c>
      <c r="C12" s="188">
        <v>115</v>
      </c>
      <c r="D12" s="189">
        <v>45</v>
      </c>
      <c r="E12" s="189">
        <v>20</v>
      </c>
      <c r="F12" s="189">
        <v>11</v>
      </c>
      <c r="G12" s="189">
        <v>6</v>
      </c>
      <c r="H12" s="189">
        <v>8</v>
      </c>
      <c r="I12" s="189">
        <v>2</v>
      </c>
      <c r="J12" s="189">
        <v>5</v>
      </c>
      <c r="K12" s="189">
        <v>5</v>
      </c>
      <c r="L12" s="189">
        <v>7</v>
      </c>
      <c r="M12" s="190">
        <v>6</v>
      </c>
      <c r="O12" s="172" t="s">
        <v>10</v>
      </c>
      <c r="P12" s="188">
        <v>109</v>
      </c>
      <c r="Q12" s="189">
        <v>38</v>
      </c>
      <c r="R12" s="189">
        <v>22</v>
      </c>
      <c r="S12" s="189">
        <v>10</v>
      </c>
      <c r="T12" s="189">
        <v>7</v>
      </c>
      <c r="U12" s="189">
        <v>12</v>
      </c>
      <c r="V12" s="189">
        <v>3</v>
      </c>
      <c r="W12" s="189">
        <v>4</v>
      </c>
      <c r="X12" s="189">
        <v>2</v>
      </c>
      <c r="Y12" s="189">
        <v>5</v>
      </c>
      <c r="Z12" s="190">
        <v>6</v>
      </c>
      <c r="AB12" s="172" t="s">
        <v>10</v>
      </c>
      <c r="AC12" s="188">
        <v>151</v>
      </c>
      <c r="AD12" s="189">
        <v>56</v>
      </c>
      <c r="AE12" s="189">
        <v>39</v>
      </c>
      <c r="AF12" s="189">
        <v>9</v>
      </c>
      <c r="AG12" s="189">
        <v>7</v>
      </c>
      <c r="AH12" s="189">
        <v>7</v>
      </c>
      <c r="AI12" s="189">
        <v>4</v>
      </c>
      <c r="AJ12" s="189">
        <v>7</v>
      </c>
      <c r="AK12" s="189">
        <v>7</v>
      </c>
      <c r="AL12" s="189">
        <v>5</v>
      </c>
      <c r="AM12" s="190">
        <v>10</v>
      </c>
    </row>
    <row r="13" spans="2:39">
      <c r="B13" s="172" t="s">
        <v>11</v>
      </c>
      <c r="C13" s="188">
        <v>139</v>
      </c>
      <c r="D13" s="189">
        <v>21</v>
      </c>
      <c r="E13" s="189">
        <v>9</v>
      </c>
      <c r="F13" s="189">
        <v>14</v>
      </c>
      <c r="G13" s="189">
        <v>4</v>
      </c>
      <c r="H13" s="189">
        <v>46</v>
      </c>
      <c r="I13" s="189">
        <v>10</v>
      </c>
      <c r="J13" s="189">
        <v>6</v>
      </c>
      <c r="K13" s="189">
        <v>1</v>
      </c>
      <c r="L13" s="189">
        <v>1</v>
      </c>
      <c r="M13" s="190">
        <v>27</v>
      </c>
      <c r="O13" s="172" t="s">
        <v>11</v>
      </c>
      <c r="P13" s="188">
        <v>155</v>
      </c>
      <c r="Q13" s="189">
        <v>39</v>
      </c>
      <c r="R13" s="189">
        <v>10</v>
      </c>
      <c r="S13" s="189">
        <v>19</v>
      </c>
      <c r="T13" s="189">
        <v>6</v>
      </c>
      <c r="U13" s="189">
        <v>55</v>
      </c>
      <c r="V13" s="189">
        <v>8</v>
      </c>
      <c r="W13" s="189">
        <v>3</v>
      </c>
      <c r="X13" s="189">
        <v>0</v>
      </c>
      <c r="Y13" s="189">
        <v>0</v>
      </c>
      <c r="Z13" s="190">
        <v>15</v>
      </c>
      <c r="AB13" s="172" t="s">
        <v>11</v>
      </c>
      <c r="AC13" s="188">
        <v>96</v>
      </c>
      <c r="AD13" s="189">
        <v>9</v>
      </c>
      <c r="AE13" s="189">
        <v>2</v>
      </c>
      <c r="AF13" s="189">
        <v>13</v>
      </c>
      <c r="AG13" s="189">
        <v>2</v>
      </c>
      <c r="AH13" s="189">
        <v>41</v>
      </c>
      <c r="AI13" s="189">
        <v>11</v>
      </c>
      <c r="AJ13" s="189">
        <v>3</v>
      </c>
      <c r="AK13" s="189">
        <v>2</v>
      </c>
      <c r="AL13" s="189">
        <v>1</v>
      </c>
      <c r="AM13" s="190">
        <v>12</v>
      </c>
    </row>
    <row r="14" spans="2:39">
      <c r="B14" s="172" t="s">
        <v>12</v>
      </c>
      <c r="C14" s="188">
        <v>97</v>
      </c>
      <c r="D14" s="191">
        <v>0</v>
      </c>
      <c r="E14" s="189">
        <v>2</v>
      </c>
      <c r="F14" s="189">
        <v>11</v>
      </c>
      <c r="G14" s="189">
        <v>4</v>
      </c>
      <c r="H14" s="189">
        <v>46</v>
      </c>
      <c r="I14" s="189">
        <v>1</v>
      </c>
      <c r="J14" s="189">
        <v>9</v>
      </c>
      <c r="K14" s="189">
        <v>6</v>
      </c>
      <c r="L14" s="189">
        <v>7</v>
      </c>
      <c r="M14" s="190">
        <v>11</v>
      </c>
      <c r="O14" s="172" t="s">
        <v>12</v>
      </c>
      <c r="P14" s="188">
        <v>92</v>
      </c>
      <c r="Q14" s="191">
        <v>2</v>
      </c>
      <c r="R14" s="189">
        <v>0</v>
      </c>
      <c r="S14" s="189">
        <v>6</v>
      </c>
      <c r="T14" s="189">
        <v>6</v>
      </c>
      <c r="U14" s="189">
        <v>44</v>
      </c>
      <c r="V14" s="189">
        <v>2</v>
      </c>
      <c r="W14" s="189">
        <v>5</v>
      </c>
      <c r="X14" s="189">
        <v>4</v>
      </c>
      <c r="Y14" s="189">
        <v>10</v>
      </c>
      <c r="Z14" s="190">
        <v>13</v>
      </c>
      <c r="AB14" s="172" t="s">
        <v>12</v>
      </c>
      <c r="AC14" s="188">
        <v>95</v>
      </c>
      <c r="AD14" s="191">
        <v>2</v>
      </c>
      <c r="AE14" s="189">
        <v>2</v>
      </c>
      <c r="AF14" s="189">
        <v>5</v>
      </c>
      <c r="AG14" s="189">
        <v>6</v>
      </c>
      <c r="AH14" s="189">
        <v>49</v>
      </c>
      <c r="AI14" s="189">
        <v>4</v>
      </c>
      <c r="AJ14" s="189">
        <v>7</v>
      </c>
      <c r="AK14" s="189">
        <v>6</v>
      </c>
      <c r="AL14" s="189">
        <v>7</v>
      </c>
      <c r="AM14" s="190">
        <v>7</v>
      </c>
    </row>
    <row r="15" spans="2:39">
      <c r="B15" s="172" t="s">
        <v>44</v>
      </c>
      <c r="C15" s="188">
        <v>37</v>
      </c>
      <c r="D15" s="189">
        <v>33</v>
      </c>
      <c r="E15" s="189">
        <v>1</v>
      </c>
      <c r="F15" s="191">
        <v>0</v>
      </c>
      <c r="G15" s="191">
        <v>0</v>
      </c>
      <c r="H15" s="191">
        <v>0</v>
      </c>
      <c r="I15" s="189">
        <v>2</v>
      </c>
      <c r="J15" s="191">
        <v>0</v>
      </c>
      <c r="K15" s="191">
        <v>0</v>
      </c>
      <c r="L15" s="191">
        <v>0</v>
      </c>
      <c r="M15" s="190">
        <v>1</v>
      </c>
      <c r="O15" s="172" t="s">
        <v>44</v>
      </c>
      <c r="P15" s="188">
        <v>13</v>
      </c>
      <c r="Q15" s="189">
        <v>11</v>
      </c>
      <c r="R15" s="189">
        <v>2</v>
      </c>
      <c r="S15" s="191">
        <v>0</v>
      </c>
      <c r="T15" s="191">
        <v>0</v>
      </c>
      <c r="U15" s="191">
        <v>0</v>
      </c>
      <c r="V15" s="189">
        <v>0</v>
      </c>
      <c r="W15" s="191">
        <v>0</v>
      </c>
      <c r="X15" s="191">
        <v>0</v>
      </c>
      <c r="Y15" s="191">
        <v>0</v>
      </c>
      <c r="Z15" s="190">
        <v>0</v>
      </c>
      <c r="AB15" s="172" t="s">
        <v>44</v>
      </c>
      <c r="AC15" s="188">
        <v>11</v>
      </c>
      <c r="AD15" s="189">
        <v>9</v>
      </c>
      <c r="AE15" s="189">
        <v>0</v>
      </c>
      <c r="AF15" s="191">
        <v>0</v>
      </c>
      <c r="AG15" s="191">
        <v>0</v>
      </c>
      <c r="AH15" s="191">
        <v>0</v>
      </c>
      <c r="AI15" s="189">
        <v>1</v>
      </c>
      <c r="AJ15" s="191">
        <v>1</v>
      </c>
      <c r="AK15" s="191">
        <v>0</v>
      </c>
      <c r="AL15" s="191">
        <v>0</v>
      </c>
      <c r="AM15" s="190">
        <v>0</v>
      </c>
    </row>
    <row r="16" spans="2:39">
      <c r="B16" s="172" t="s">
        <v>14</v>
      </c>
      <c r="C16" s="188">
        <v>1179</v>
      </c>
      <c r="D16" s="189">
        <v>676</v>
      </c>
      <c r="E16" s="189">
        <v>190</v>
      </c>
      <c r="F16" s="189">
        <v>110</v>
      </c>
      <c r="G16" s="189">
        <v>22</v>
      </c>
      <c r="H16" s="189">
        <v>51</v>
      </c>
      <c r="I16" s="189">
        <v>35</v>
      </c>
      <c r="J16" s="189">
        <v>13</v>
      </c>
      <c r="K16" s="189">
        <v>16</v>
      </c>
      <c r="L16" s="189">
        <v>42</v>
      </c>
      <c r="M16" s="190">
        <v>24</v>
      </c>
      <c r="O16" s="172" t="s">
        <v>14</v>
      </c>
      <c r="P16" s="188">
        <v>1275</v>
      </c>
      <c r="Q16" s="189">
        <v>622</v>
      </c>
      <c r="R16" s="189">
        <v>250</v>
      </c>
      <c r="S16" s="189">
        <v>95</v>
      </c>
      <c r="T16" s="189">
        <v>29</v>
      </c>
      <c r="U16" s="189">
        <v>65</v>
      </c>
      <c r="V16" s="189">
        <v>72</v>
      </c>
      <c r="W16" s="189">
        <v>17</v>
      </c>
      <c r="X16" s="189">
        <v>26</v>
      </c>
      <c r="Y16" s="189">
        <v>40</v>
      </c>
      <c r="Z16" s="190">
        <v>59</v>
      </c>
      <c r="AB16" s="172" t="s">
        <v>14</v>
      </c>
      <c r="AC16" s="188">
        <v>1120</v>
      </c>
      <c r="AD16" s="189">
        <v>539</v>
      </c>
      <c r="AE16" s="189">
        <v>199</v>
      </c>
      <c r="AF16" s="189">
        <v>72</v>
      </c>
      <c r="AG16" s="189">
        <v>24</v>
      </c>
      <c r="AH16" s="189">
        <v>73</v>
      </c>
      <c r="AI16" s="189">
        <v>66</v>
      </c>
      <c r="AJ16" s="189">
        <v>16</v>
      </c>
      <c r="AK16" s="189">
        <v>49</v>
      </c>
      <c r="AL16" s="189">
        <v>40</v>
      </c>
      <c r="AM16" s="190">
        <v>42</v>
      </c>
    </row>
    <row r="17" spans="2:39">
      <c r="B17" s="172" t="s">
        <v>15</v>
      </c>
      <c r="C17" s="188">
        <v>247</v>
      </c>
      <c r="D17" s="189">
        <v>89</v>
      </c>
      <c r="E17" s="189">
        <v>33</v>
      </c>
      <c r="F17" s="189">
        <v>25</v>
      </c>
      <c r="G17" s="189">
        <v>8</v>
      </c>
      <c r="H17" s="189">
        <v>36</v>
      </c>
      <c r="I17" s="189">
        <v>21</v>
      </c>
      <c r="J17" s="189">
        <v>8</v>
      </c>
      <c r="K17" s="189">
        <v>7</v>
      </c>
      <c r="L17" s="189">
        <v>7</v>
      </c>
      <c r="M17" s="190">
        <v>13</v>
      </c>
      <c r="O17" s="172" t="s">
        <v>15</v>
      </c>
      <c r="P17" s="188">
        <v>259</v>
      </c>
      <c r="Q17" s="189">
        <v>81</v>
      </c>
      <c r="R17" s="189">
        <v>31</v>
      </c>
      <c r="S17" s="189">
        <v>24</v>
      </c>
      <c r="T17" s="189">
        <v>16</v>
      </c>
      <c r="U17" s="189">
        <v>49</v>
      </c>
      <c r="V17" s="189">
        <v>26</v>
      </c>
      <c r="W17" s="189">
        <v>11</v>
      </c>
      <c r="X17" s="189">
        <v>8</v>
      </c>
      <c r="Y17" s="189">
        <v>4</v>
      </c>
      <c r="Z17" s="190">
        <v>9</v>
      </c>
      <c r="AB17" s="172" t="s">
        <v>15</v>
      </c>
      <c r="AC17" s="188">
        <v>290</v>
      </c>
      <c r="AD17" s="189">
        <v>72</v>
      </c>
      <c r="AE17" s="189">
        <v>41</v>
      </c>
      <c r="AF17" s="189">
        <v>27</v>
      </c>
      <c r="AG17" s="189">
        <v>14</v>
      </c>
      <c r="AH17" s="189">
        <v>69</v>
      </c>
      <c r="AI17" s="189">
        <v>29</v>
      </c>
      <c r="AJ17" s="189">
        <v>5</v>
      </c>
      <c r="AK17" s="189">
        <v>10</v>
      </c>
      <c r="AL17" s="189">
        <v>13</v>
      </c>
      <c r="AM17" s="190">
        <v>10</v>
      </c>
    </row>
    <row r="18" spans="2:39">
      <c r="B18" s="172" t="s">
        <v>16</v>
      </c>
      <c r="C18" s="188">
        <v>2097</v>
      </c>
      <c r="D18" s="189">
        <v>845</v>
      </c>
      <c r="E18" s="189">
        <v>366</v>
      </c>
      <c r="F18" s="189">
        <v>207</v>
      </c>
      <c r="G18" s="189">
        <v>104</v>
      </c>
      <c r="H18" s="189">
        <v>99</v>
      </c>
      <c r="I18" s="189">
        <v>45</v>
      </c>
      <c r="J18" s="189">
        <v>109</v>
      </c>
      <c r="K18" s="189">
        <v>83</v>
      </c>
      <c r="L18" s="189">
        <v>158</v>
      </c>
      <c r="M18" s="190">
        <v>81</v>
      </c>
      <c r="O18" s="172" t="s">
        <v>16</v>
      </c>
      <c r="P18" s="188">
        <v>2186</v>
      </c>
      <c r="Q18" s="189">
        <v>793</v>
      </c>
      <c r="R18" s="189">
        <v>377</v>
      </c>
      <c r="S18" s="189">
        <v>213</v>
      </c>
      <c r="T18" s="189">
        <v>106</v>
      </c>
      <c r="U18" s="189">
        <v>166</v>
      </c>
      <c r="V18" s="189">
        <v>65</v>
      </c>
      <c r="W18" s="189">
        <v>96</v>
      </c>
      <c r="X18" s="189">
        <v>101</v>
      </c>
      <c r="Y18" s="189">
        <v>163</v>
      </c>
      <c r="Z18" s="190">
        <v>106</v>
      </c>
      <c r="AB18" s="172" t="s">
        <v>16</v>
      </c>
      <c r="AC18" s="188">
        <v>2475</v>
      </c>
      <c r="AD18" s="189">
        <v>897</v>
      </c>
      <c r="AE18" s="189">
        <v>396</v>
      </c>
      <c r="AF18" s="189">
        <v>212</v>
      </c>
      <c r="AG18" s="189">
        <v>137</v>
      </c>
      <c r="AH18" s="189">
        <v>239</v>
      </c>
      <c r="AI18" s="189">
        <v>82</v>
      </c>
      <c r="AJ18" s="189">
        <v>118</v>
      </c>
      <c r="AK18" s="189">
        <v>109</v>
      </c>
      <c r="AL18" s="189">
        <v>170</v>
      </c>
      <c r="AM18" s="190">
        <v>115</v>
      </c>
    </row>
    <row r="19" spans="2:39">
      <c r="B19" s="172" t="s">
        <v>17</v>
      </c>
      <c r="C19" s="188">
        <v>279</v>
      </c>
      <c r="D19" s="189">
        <v>70</v>
      </c>
      <c r="E19" s="189">
        <v>48</v>
      </c>
      <c r="F19" s="189">
        <v>41</v>
      </c>
      <c r="G19" s="189">
        <v>14</v>
      </c>
      <c r="H19" s="189">
        <v>10</v>
      </c>
      <c r="I19" s="189">
        <v>8</v>
      </c>
      <c r="J19" s="189">
        <v>22</v>
      </c>
      <c r="K19" s="189">
        <v>18</v>
      </c>
      <c r="L19" s="189">
        <v>27</v>
      </c>
      <c r="M19" s="190">
        <v>21</v>
      </c>
      <c r="O19" s="172" t="s">
        <v>17</v>
      </c>
      <c r="P19" s="188">
        <v>316</v>
      </c>
      <c r="Q19" s="189">
        <v>71</v>
      </c>
      <c r="R19" s="189">
        <v>53</v>
      </c>
      <c r="S19" s="189">
        <v>50</v>
      </c>
      <c r="T19" s="189">
        <v>19</v>
      </c>
      <c r="U19" s="189">
        <v>24</v>
      </c>
      <c r="V19" s="189">
        <v>8</v>
      </c>
      <c r="W19" s="189">
        <v>17</v>
      </c>
      <c r="X19" s="189">
        <v>20</v>
      </c>
      <c r="Y19" s="189">
        <v>28</v>
      </c>
      <c r="Z19" s="190">
        <v>26</v>
      </c>
      <c r="AB19" s="172" t="s">
        <v>17</v>
      </c>
      <c r="AC19" s="188">
        <v>243</v>
      </c>
      <c r="AD19" s="189">
        <v>57</v>
      </c>
      <c r="AE19" s="189">
        <v>24</v>
      </c>
      <c r="AF19" s="189">
        <v>39</v>
      </c>
      <c r="AG19" s="189">
        <v>13</v>
      </c>
      <c r="AH19" s="189">
        <v>20</v>
      </c>
      <c r="AI19" s="189">
        <v>10</v>
      </c>
      <c r="AJ19" s="189">
        <v>20</v>
      </c>
      <c r="AK19" s="189">
        <v>20</v>
      </c>
      <c r="AL19" s="189">
        <v>23</v>
      </c>
      <c r="AM19" s="190">
        <v>17</v>
      </c>
    </row>
    <row r="20" spans="2:39">
      <c r="B20" s="172" t="s">
        <v>18</v>
      </c>
      <c r="C20" s="188">
        <v>452</v>
      </c>
      <c r="D20" s="189">
        <v>130</v>
      </c>
      <c r="E20" s="189">
        <v>89</v>
      </c>
      <c r="F20" s="189">
        <v>46</v>
      </c>
      <c r="G20" s="189">
        <v>34</v>
      </c>
      <c r="H20" s="189">
        <v>10</v>
      </c>
      <c r="I20" s="189">
        <v>16</v>
      </c>
      <c r="J20" s="189">
        <v>20</v>
      </c>
      <c r="K20" s="189">
        <v>46</v>
      </c>
      <c r="L20" s="189">
        <v>39</v>
      </c>
      <c r="M20" s="190">
        <v>22</v>
      </c>
      <c r="O20" s="172" t="s">
        <v>18</v>
      </c>
      <c r="P20" s="188">
        <v>470</v>
      </c>
      <c r="Q20" s="189">
        <v>119</v>
      </c>
      <c r="R20" s="189">
        <v>91</v>
      </c>
      <c r="S20" s="189">
        <v>49</v>
      </c>
      <c r="T20" s="189">
        <v>34</v>
      </c>
      <c r="U20" s="189">
        <v>14</v>
      </c>
      <c r="V20" s="189">
        <v>15</v>
      </c>
      <c r="W20" s="189">
        <v>27</v>
      </c>
      <c r="X20" s="189">
        <v>45</v>
      </c>
      <c r="Y20" s="189">
        <v>47</v>
      </c>
      <c r="Z20" s="190">
        <v>29</v>
      </c>
      <c r="AB20" s="172" t="s">
        <v>18</v>
      </c>
      <c r="AC20" s="188">
        <v>517</v>
      </c>
      <c r="AD20" s="189">
        <v>117</v>
      </c>
      <c r="AE20" s="189">
        <v>86</v>
      </c>
      <c r="AF20" s="189">
        <v>42</v>
      </c>
      <c r="AG20" s="189">
        <v>31</v>
      </c>
      <c r="AH20" s="189">
        <v>38</v>
      </c>
      <c r="AI20" s="189">
        <v>23</v>
      </c>
      <c r="AJ20" s="189">
        <v>17</v>
      </c>
      <c r="AK20" s="189">
        <v>57</v>
      </c>
      <c r="AL20" s="189">
        <v>69</v>
      </c>
      <c r="AM20" s="190">
        <v>37</v>
      </c>
    </row>
    <row r="21" spans="2:39">
      <c r="B21" s="172" t="s">
        <v>19</v>
      </c>
      <c r="C21" s="188">
        <v>553</v>
      </c>
      <c r="D21" s="189">
        <v>134</v>
      </c>
      <c r="E21" s="189">
        <v>39</v>
      </c>
      <c r="F21" s="189">
        <v>89</v>
      </c>
      <c r="G21" s="189">
        <v>12</v>
      </c>
      <c r="H21" s="189">
        <v>167</v>
      </c>
      <c r="I21" s="189">
        <v>28</v>
      </c>
      <c r="J21" s="189">
        <v>28</v>
      </c>
      <c r="K21" s="189">
        <v>3</v>
      </c>
      <c r="L21" s="189">
        <v>11</v>
      </c>
      <c r="M21" s="190">
        <v>42</v>
      </c>
      <c r="O21" s="172" t="s">
        <v>19</v>
      </c>
      <c r="P21" s="188">
        <v>499</v>
      </c>
      <c r="Q21" s="189">
        <v>113</v>
      </c>
      <c r="R21" s="189">
        <v>34</v>
      </c>
      <c r="S21" s="189">
        <v>88</v>
      </c>
      <c r="T21" s="189">
        <v>7</v>
      </c>
      <c r="U21" s="189">
        <v>168</v>
      </c>
      <c r="V21" s="189">
        <v>16</v>
      </c>
      <c r="W21" s="189">
        <v>15</v>
      </c>
      <c r="X21" s="189">
        <v>5</v>
      </c>
      <c r="Y21" s="189">
        <v>19</v>
      </c>
      <c r="Z21" s="190">
        <v>34</v>
      </c>
      <c r="AB21" s="172" t="s">
        <v>19</v>
      </c>
      <c r="AC21" s="188">
        <v>364</v>
      </c>
      <c r="AD21" s="189">
        <v>100</v>
      </c>
      <c r="AE21" s="189">
        <v>25</v>
      </c>
      <c r="AF21" s="189">
        <v>60</v>
      </c>
      <c r="AG21" s="189">
        <v>2</v>
      </c>
      <c r="AH21" s="189">
        <v>97</v>
      </c>
      <c r="AI21" s="189">
        <v>25</v>
      </c>
      <c r="AJ21" s="189">
        <v>19</v>
      </c>
      <c r="AK21" s="189">
        <v>8</v>
      </c>
      <c r="AL21" s="189">
        <v>9</v>
      </c>
      <c r="AM21" s="190">
        <v>19</v>
      </c>
    </row>
    <row r="22" spans="2:39">
      <c r="B22" s="177" t="s">
        <v>20</v>
      </c>
      <c r="C22" s="192">
        <v>28</v>
      </c>
      <c r="D22" s="193">
        <v>8</v>
      </c>
      <c r="E22" s="193">
        <v>2</v>
      </c>
      <c r="F22" s="193">
        <v>3</v>
      </c>
      <c r="G22" s="194">
        <v>0</v>
      </c>
      <c r="H22" s="193">
        <v>11</v>
      </c>
      <c r="I22" s="193">
        <v>2</v>
      </c>
      <c r="J22" s="193">
        <v>2</v>
      </c>
      <c r="K22" s="194">
        <v>0</v>
      </c>
      <c r="L22" s="194">
        <v>0</v>
      </c>
      <c r="M22" s="195">
        <v>0</v>
      </c>
      <c r="O22" s="177" t="s">
        <v>20</v>
      </c>
      <c r="P22" s="192">
        <v>12</v>
      </c>
      <c r="Q22" s="193">
        <v>7</v>
      </c>
      <c r="R22" s="193">
        <v>0</v>
      </c>
      <c r="S22" s="193">
        <v>0</v>
      </c>
      <c r="T22" s="194">
        <v>0</v>
      </c>
      <c r="U22" s="193">
        <v>5</v>
      </c>
      <c r="V22" s="193">
        <v>0</v>
      </c>
      <c r="W22" s="193">
        <v>0</v>
      </c>
      <c r="X22" s="194">
        <v>0</v>
      </c>
      <c r="Y22" s="194">
        <v>0</v>
      </c>
      <c r="Z22" s="195">
        <v>0</v>
      </c>
      <c r="AB22" s="177" t="s">
        <v>20</v>
      </c>
      <c r="AC22" s="192">
        <v>8</v>
      </c>
      <c r="AD22" s="193">
        <v>3</v>
      </c>
      <c r="AE22" s="193">
        <v>0</v>
      </c>
      <c r="AF22" s="193">
        <v>0</v>
      </c>
      <c r="AG22" s="194">
        <v>1</v>
      </c>
      <c r="AH22" s="193">
        <v>4</v>
      </c>
      <c r="AI22" s="193">
        <v>0</v>
      </c>
      <c r="AJ22" s="193">
        <v>0</v>
      </c>
      <c r="AK22" s="194">
        <v>0</v>
      </c>
      <c r="AL22" s="194">
        <v>0</v>
      </c>
      <c r="AM22" s="195">
        <v>0</v>
      </c>
    </row>
    <row r="23" spans="2:39">
      <c r="B23" s="182" t="s">
        <v>21</v>
      </c>
      <c r="C23" s="196">
        <f t="shared" ref="C23:M23" si="0">SUM(C2:C22)</f>
        <v>9194</v>
      </c>
      <c r="D23" s="196">
        <f t="shared" si="0"/>
        <v>3507</v>
      </c>
      <c r="E23" s="196">
        <f t="shared" si="0"/>
        <v>1362</v>
      </c>
      <c r="F23" s="196">
        <f t="shared" si="0"/>
        <v>1062</v>
      </c>
      <c r="G23" s="196">
        <f t="shared" si="0"/>
        <v>355</v>
      </c>
      <c r="H23" s="196">
        <f t="shared" si="0"/>
        <v>740</v>
      </c>
      <c r="I23" s="196">
        <f t="shared" si="0"/>
        <v>329</v>
      </c>
      <c r="J23" s="196">
        <f t="shared" si="0"/>
        <v>415</v>
      </c>
      <c r="K23" s="196">
        <f t="shared" si="0"/>
        <v>345</v>
      </c>
      <c r="L23" s="196">
        <f t="shared" si="0"/>
        <v>604</v>
      </c>
      <c r="M23" s="197">
        <f t="shared" si="0"/>
        <v>475</v>
      </c>
      <c r="O23" s="182" t="s">
        <v>21</v>
      </c>
      <c r="P23" s="196">
        <f t="shared" ref="P23:Z23" si="1">SUM(P2:P22)</f>
        <v>9512</v>
      </c>
      <c r="Q23" s="196">
        <f t="shared" si="1"/>
        <v>3304</v>
      </c>
      <c r="R23" s="196">
        <f t="shared" si="1"/>
        <v>1448</v>
      </c>
      <c r="S23" s="196">
        <f t="shared" si="1"/>
        <v>1017</v>
      </c>
      <c r="T23" s="196">
        <f t="shared" si="1"/>
        <v>456</v>
      </c>
      <c r="U23" s="196">
        <f t="shared" si="1"/>
        <v>895</v>
      </c>
      <c r="V23" s="196">
        <f t="shared" si="1"/>
        <v>432</v>
      </c>
      <c r="W23" s="196">
        <f t="shared" si="1"/>
        <v>371</v>
      </c>
      <c r="X23" s="196">
        <f t="shared" si="1"/>
        <v>397</v>
      </c>
      <c r="Y23" s="196">
        <f t="shared" si="1"/>
        <v>624</v>
      </c>
      <c r="Z23" s="197">
        <f t="shared" si="1"/>
        <v>568</v>
      </c>
      <c r="AB23" s="182" t="s">
        <v>21</v>
      </c>
      <c r="AC23" s="196">
        <f t="shared" ref="AC23:AM23" si="2">SUM(AC2:AC22)</f>
        <v>9676</v>
      </c>
      <c r="AD23" s="196">
        <f t="shared" si="2"/>
        <v>3296</v>
      </c>
      <c r="AE23" s="196">
        <f t="shared" si="2"/>
        <v>1453</v>
      </c>
      <c r="AF23" s="196">
        <f t="shared" si="2"/>
        <v>906</v>
      </c>
      <c r="AG23" s="196">
        <f t="shared" si="2"/>
        <v>462</v>
      </c>
      <c r="AH23" s="196">
        <f t="shared" si="2"/>
        <v>974</v>
      </c>
      <c r="AI23" s="196">
        <f t="shared" si="2"/>
        <v>525</v>
      </c>
      <c r="AJ23" s="196">
        <f t="shared" si="2"/>
        <v>398</v>
      </c>
      <c r="AK23" s="196">
        <f t="shared" si="2"/>
        <v>476</v>
      </c>
      <c r="AL23" s="196">
        <f t="shared" si="2"/>
        <v>650</v>
      </c>
      <c r="AM23" s="197">
        <f t="shared" si="2"/>
        <v>536</v>
      </c>
    </row>
    <row r="24" spans="2:39">
      <c r="B24" s="183" t="s">
        <v>179</v>
      </c>
      <c r="C24" s="98">
        <f t="shared" ref="C24:M24" si="3">C23/C$158</f>
        <v>0.4701370423399468</v>
      </c>
      <c r="D24" s="98">
        <f t="shared" si="3"/>
        <v>0.4198994252873563</v>
      </c>
      <c r="E24" s="98">
        <f t="shared" si="3"/>
        <v>0.5465489566613162</v>
      </c>
      <c r="F24" s="98">
        <f t="shared" si="3"/>
        <v>0.57004830917874394</v>
      </c>
      <c r="G24" s="98">
        <f t="shared" si="3"/>
        <v>0.49100968188105115</v>
      </c>
      <c r="H24" s="98">
        <f t="shared" si="3"/>
        <v>0.41737168640721939</v>
      </c>
      <c r="I24" s="98">
        <f t="shared" si="3"/>
        <v>0.43289473684210528</v>
      </c>
      <c r="J24" s="98">
        <f t="shared" si="3"/>
        <v>0.55854643337819654</v>
      </c>
      <c r="K24" s="98">
        <f t="shared" si="3"/>
        <v>0.45877659574468083</v>
      </c>
      <c r="L24" s="98">
        <f t="shared" si="3"/>
        <v>0.52158894645941278</v>
      </c>
      <c r="M24" s="98">
        <f t="shared" si="3"/>
        <v>0.50531914893617025</v>
      </c>
      <c r="O24" s="183" t="s">
        <v>179</v>
      </c>
      <c r="P24" s="98">
        <f t="shared" ref="P24:Z24" si="4">P23/P$158</f>
        <v>0.44004441154700225</v>
      </c>
      <c r="Q24" s="98">
        <f t="shared" si="4"/>
        <v>0.38770241727294064</v>
      </c>
      <c r="R24" s="98">
        <f t="shared" si="4"/>
        <v>0.49589041095890413</v>
      </c>
      <c r="S24" s="98">
        <f t="shared" si="4"/>
        <v>0.48520992366412213</v>
      </c>
      <c r="T24" s="98">
        <f t="shared" si="4"/>
        <v>0.50779510022271712</v>
      </c>
      <c r="U24" s="98">
        <f t="shared" si="4"/>
        <v>0.42619047619047618</v>
      </c>
      <c r="V24" s="98">
        <f t="shared" si="4"/>
        <v>0.41379310344827586</v>
      </c>
      <c r="W24" s="98">
        <f t="shared" si="4"/>
        <v>0.46144278606965172</v>
      </c>
      <c r="X24" s="98">
        <f t="shared" si="4"/>
        <v>0.48592411260709917</v>
      </c>
      <c r="Y24" s="98">
        <f t="shared" si="4"/>
        <v>0.4667165295437547</v>
      </c>
      <c r="Z24" s="98">
        <f t="shared" si="4"/>
        <v>0.52690166975881259</v>
      </c>
      <c r="AB24" s="183" t="s">
        <v>179</v>
      </c>
      <c r="AC24" s="98">
        <f t="shared" ref="AC24:AM24" si="5">AC23/AC$158</f>
        <v>0.41160456014973629</v>
      </c>
      <c r="AD24" s="98">
        <f t="shared" si="5"/>
        <v>0.3450947544759711</v>
      </c>
      <c r="AE24" s="98">
        <f t="shared" si="5"/>
        <v>0.46347687400318976</v>
      </c>
      <c r="AF24" s="98">
        <f t="shared" si="5"/>
        <v>0.3977172958735733</v>
      </c>
      <c r="AG24" s="98">
        <f t="shared" si="5"/>
        <v>0.51735722284434493</v>
      </c>
      <c r="AH24" s="98">
        <f t="shared" si="5"/>
        <v>0.41874462596732587</v>
      </c>
      <c r="AI24" s="98">
        <f t="shared" si="5"/>
        <v>0.45103092783505155</v>
      </c>
      <c r="AJ24" s="98">
        <f t="shared" si="5"/>
        <v>0.52506596306068598</v>
      </c>
      <c r="AK24" s="98">
        <f t="shared" si="5"/>
        <v>0.53125</v>
      </c>
      <c r="AL24" s="98">
        <f t="shared" si="5"/>
        <v>0.48725637181409298</v>
      </c>
      <c r="AM24" s="98">
        <f t="shared" si="5"/>
        <v>0.45694799658994034</v>
      </c>
    </row>
    <row r="26" spans="2:39">
      <c r="B26" s="4" t="s">
        <v>178</v>
      </c>
      <c r="M26" s="424" t="s">
        <v>324</v>
      </c>
      <c r="O26" s="4" t="s">
        <v>178</v>
      </c>
      <c r="Z26" s="424" t="s">
        <v>324</v>
      </c>
      <c r="AB26" s="4" t="s">
        <v>178</v>
      </c>
      <c r="AM26" s="424" t="s">
        <v>324</v>
      </c>
    </row>
    <row r="28" spans="2:39" ht="15">
      <c r="B28" s="5" t="s">
        <v>248</v>
      </c>
      <c r="O28" s="5" t="s">
        <v>254</v>
      </c>
      <c r="AB28" s="5" t="s">
        <v>260</v>
      </c>
    </row>
    <row r="29" spans="2:39" ht="71.25">
      <c r="B29" s="151" t="s">
        <v>92</v>
      </c>
      <c r="C29" s="152" t="s">
        <v>38</v>
      </c>
      <c r="D29" s="153" t="s">
        <v>45</v>
      </c>
      <c r="E29" s="154" t="s">
        <v>46</v>
      </c>
      <c r="F29" s="155" t="s">
        <v>47</v>
      </c>
      <c r="G29" s="156" t="s">
        <v>39</v>
      </c>
      <c r="H29" s="157" t="s">
        <v>48</v>
      </c>
      <c r="I29" s="158" t="s">
        <v>40</v>
      </c>
      <c r="J29" s="159" t="s">
        <v>41</v>
      </c>
      <c r="K29" s="160" t="s">
        <v>49</v>
      </c>
      <c r="L29" s="161" t="s">
        <v>42</v>
      </c>
      <c r="M29" s="162" t="s">
        <v>43</v>
      </c>
      <c r="O29" s="151" t="s">
        <v>92</v>
      </c>
      <c r="P29" s="152" t="s">
        <v>38</v>
      </c>
      <c r="Q29" s="153" t="s">
        <v>45</v>
      </c>
      <c r="R29" s="154" t="s">
        <v>46</v>
      </c>
      <c r="S29" s="155" t="s">
        <v>47</v>
      </c>
      <c r="T29" s="156" t="s">
        <v>39</v>
      </c>
      <c r="U29" s="157" t="s">
        <v>48</v>
      </c>
      <c r="V29" s="158" t="s">
        <v>40</v>
      </c>
      <c r="W29" s="159" t="s">
        <v>41</v>
      </c>
      <c r="X29" s="160" t="s">
        <v>49</v>
      </c>
      <c r="Y29" s="161" t="s">
        <v>42</v>
      </c>
      <c r="Z29" s="162" t="s">
        <v>43</v>
      </c>
      <c r="AB29" s="151" t="s">
        <v>92</v>
      </c>
      <c r="AC29" s="152" t="s">
        <v>38</v>
      </c>
      <c r="AD29" s="153" t="s">
        <v>45</v>
      </c>
      <c r="AE29" s="154" t="s">
        <v>46</v>
      </c>
      <c r="AF29" s="155" t="s">
        <v>47</v>
      </c>
      <c r="AG29" s="156" t="s">
        <v>39</v>
      </c>
      <c r="AH29" s="157" t="s">
        <v>48</v>
      </c>
      <c r="AI29" s="158" t="s">
        <v>40</v>
      </c>
      <c r="AJ29" s="159" t="s">
        <v>41</v>
      </c>
      <c r="AK29" s="160" t="s">
        <v>49</v>
      </c>
      <c r="AL29" s="161" t="s">
        <v>42</v>
      </c>
      <c r="AM29" s="162" t="s">
        <v>43</v>
      </c>
    </row>
    <row r="30" spans="2:39">
      <c r="B30" s="167" t="s">
        <v>2</v>
      </c>
      <c r="C30" s="185">
        <v>76</v>
      </c>
      <c r="D30" s="186">
        <v>7</v>
      </c>
      <c r="E30" s="186">
        <v>2</v>
      </c>
      <c r="F30" s="186">
        <v>8</v>
      </c>
      <c r="G30" s="186">
        <v>14</v>
      </c>
      <c r="H30" s="186">
        <v>10</v>
      </c>
      <c r="I30" s="186">
        <v>5</v>
      </c>
      <c r="J30" s="186">
        <v>11</v>
      </c>
      <c r="K30" s="186">
        <v>2</v>
      </c>
      <c r="L30" s="186">
        <v>11</v>
      </c>
      <c r="M30" s="187">
        <v>6</v>
      </c>
      <c r="O30" s="167" t="s">
        <v>2</v>
      </c>
      <c r="P30" s="185">
        <v>75</v>
      </c>
      <c r="Q30" s="186">
        <v>6</v>
      </c>
      <c r="R30" s="186">
        <v>4</v>
      </c>
      <c r="S30" s="186">
        <v>10</v>
      </c>
      <c r="T30" s="186">
        <v>12</v>
      </c>
      <c r="U30" s="186">
        <v>6</v>
      </c>
      <c r="V30" s="186">
        <v>5</v>
      </c>
      <c r="W30" s="186">
        <v>9</v>
      </c>
      <c r="X30" s="186">
        <v>4</v>
      </c>
      <c r="Y30" s="186">
        <v>14</v>
      </c>
      <c r="Z30" s="187">
        <v>5</v>
      </c>
      <c r="AB30" s="167" t="s">
        <v>2</v>
      </c>
      <c r="AC30" s="185">
        <v>76</v>
      </c>
      <c r="AD30" s="186">
        <v>11</v>
      </c>
      <c r="AE30" s="186">
        <v>3</v>
      </c>
      <c r="AF30" s="186">
        <v>8</v>
      </c>
      <c r="AG30" s="186">
        <v>13</v>
      </c>
      <c r="AH30" s="186">
        <v>10</v>
      </c>
      <c r="AI30" s="186">
        <v>5</v>
      </c>
      <c r="AJ30" s="186">
        <v>9</v>
      </c>
      <c r="AK30" s="186">
        <v>5</v>
      </c>
      <c r="AL30" s="186">
        <v>9</v>
      </c>
      <c r="AM30" s="187">
        <v>3</v>
      </c>
    </row>
    <row r="31" spans="2:39">
      <c r="B31" s="172" t="s">
        <v>3</v>
      </c>
      <c r="C31" s="188">
        <v>670</v>
      </c>
      <c r="D31" s="189">
        <v>191</v>
      </c>
      <c r="E31" s="189">
        <v>31</v>
      </c>
      <c r="F31" s="189">
        <v>163</v>
      </c>
      <c r="G31" s="189">
        <v>15</v>
      </c>
      <c r="H31" s="189">
        <v>65</v>
      </c>
      <c r="I31" s="189">
        <v>50</v>
      </c>
      <c r="J31" s="189">
        <v>9</v>
      </c>
      <c r="K31" s="189">
        <v>33</v>
      </c>
      <c r="L31" s="189">
        <v>66</v>
      </c>
      <c r="M31" s="190">
        <v>47</v>
      </c>
      <c r="O31" s="172" t="s">
        <v>3</v>
      </c>
      <c r="P31" s="188">
        <v>767</v>
      </c>
      <c r="Q31" s="189">
        <v>186</v>
      </c>
      <c r="R31" s="189">
        <v>32</v>
      </c>
      <c r="S31" s="189">
        <v>196</v>
      </c>
      <c r="T31" s="189">
        <v>32</v>
      </c>
      <c r="U31" s="189">
        <v>55</v>
      </c>
      <c r="V31" s="189">
        <v>62</v>
      </c>
      <c r="W31" s="189">
        <v>20</v>
      </c>
      <c r="X31" s="189">
        <v>23</v>
      </c>
      <c r="Y31" s="189">
        <v>91</v>
      </c>
      <c r="Z31" s="190">
        <v>70</v>
      </c>
      <c r="AB31" s="172" t="s">
        <v>3</v>
      </c>
      <c r="AC31" s="188">
        <v>782</v>
      </c>
      <c r="AD31" s="189">
        <v>153</v>
      </c>
      <c r="AE31" s="189">
        <v>34</v>
      </c>
      <c r="AF31" s="189">
        <v>225</v>
      </c>
      <c r="AG31" s="189">
        <v>28</v>
      </c>
      <c r="AH31" s="189">
        <v>81</v>
      </c>
      <c r="AI31" s="189">
        <v>52</v>
      </c>
      <c r="AJ31" s="189">
        <v>14</v>
      </c>
      <c r="AK31" s="189">
        <v>25</v>
      </c>
      <c r="AL31" s="189">
        <v>106</v>
      </c>
      <c r="AM31" s="190">
        <v>64</v>
      </c>
    </row>
    <row r="32" spans="2:39">
      <c r="B32" s="172" t="s">
        <v>4</v>
      </c>
      <c r="C32" s="188">
        <v>709</v>
      </c>
      <c r="D32" s="189">
        <v>545</v>
      </c>
      <c r="E32" s="189">
        <v>71</v>
      </c>
      <c r="F32" s="189">
        <v>21</v>
      </c>
      <c r="G32" s="189">
        <v>6</v>
      </c>
      <c r="H32" s="189">
        <v>7</v>
      </c>
      <c r="I32" s="189">
        <v>13</v>
      </c>
      <c r="J32" s="189">
        <v>5</v>
      </c>
      <c r="K32" s="189">
        <v>23</v>
      </c>
      <c r="L32" s="189">
        <v>12</v>
      </c>
      <c r="M32" s="190">
        <v>6</v>
      </c>
      <c r="O32" s="172" t="s">
        <v>4</v>
      </c>
      <c r="P32" s="188">
        <v>751</v>
      </c>
      <c r="Q32" s="189">
        <v>551</v>
      </c>
      <c r="R32" s="189">
        <v>95</v>
      </c>
      <c r="S32" s="189">
        <v>22</v>
      </c>
      <c r="T32" s="189">
        <v>8</v>
      </c>
      <c r="U32" s="189">
        <v>10</v>
      </c>
      <c r="V32" s="189">
        <v>24</v>
      </c>
      <c r="W32" s="189">
        <v>7</v>
      </c>
      <c r="X32" s="189">
        <v>16</v>
      </c>
      <c r="Y32" s="189">
        <v>11</v>
      </c>
      <c r="Z32" s="190">
        <v>7</v>
      </c>
      <c r="AB32" s="172" t="s">
        <v>4</v>
      </c>
      <c r="AC32" s="188">
        <v>1019</v>
      </c>
      <c r="AD32" s="189">
        <v>761</v>
      </c>
      <c r="AE32" s="189">
        <v>134</v>
      </c>
      <c r="AF32" s="189">
        <v>35</v>
      </c>
      <c r="AG32" s="189">
        <v>13</v>
      </c>
      <c r="AH32" s="189">
        <v>15</v>
      </c>
      <c r="AI32" s="189">
        <v>26</v>
      </c>
      <c r="AJ32" s="189">
        <v>5</v>
      </c>
      <c r="AK32" s="189">
        <v>16</v>
      </c>
      <c r="AL32" s="189">
        <v>8</v>
      </c>
      <c r="AM32" s="190">
        <v>6</v>
      </c>
    </row>
    <row r="33" spans="2:39">
      <c r="B33" s="172" t="s">
        <v>5</v>
      </c>
      <c r="C33" s="188">
        <v>1180</v>
      </c>
      <c r="D33" s="189">
        <v>427</v>
      </c>
      <c r="E33" s="189">
        <v>198</v>
      </c>
      <c r="F33" s="189">
        <v>102</v>
      </c>
      <c r="G33" s="189">
        <v>80</v>
      </c>
      <c r="H33" s="189">
        <v>50</v>
      </c>
      <c r="I33" s="189">
        <v>53</v>
      </c>
      <c r="J33" s="189">
        <v>71</v>
      </c>
      <c r="K33" s="189">
        <v>55</v>
      </c>
      <c r="L33" s="189">
        <v>109</v>
      </c>
      <c r="M33" s="190">
        <v>35</v>
      </c>
      <c r="O33" s="172" t="s">
        <v>5</v>
      </c>
      <c r="P33" s="188">
        <v>1533</v>
      </c>
      <c r="Q33" s="189">
        <v>494</v>
      </c>
      <c r="R33" s="189">
        <v>292</v>
      </c>
      <c r="S33" s="189">
        <v>143</v>
      </c>
      <c r="T33" s="189">
        <v>95</v>
      </c>
      <c r="U33" s="189">
        <v>103</v>
      </c>
      <c r="V33" s="189">
        <v>82</v>
      </c>
      <c r="W33" s="189">
        <v>87</v>
      </c>
      <c r="X33" s="189">
        <v>77</v>
      </c>
      <c r="Y33" s="189">
        <v>126</v>
      </c>
      <c r="Z33" s="190">
        <v>34</v>
      </c>
      <c r="AB33" s="172" t="s">
        <v>5</v>
      </c>
      <c r="AC33" s="188">
        <v>1798</v>
      </c>
      <c r="AD33" s="189">
        <v>595</v>
      </c>
      <c r="AE33" s="189">
        <v>319</v>
      </c>
      <c r="AF33" s="189">
        <v>171</v>
      </c>
      <c r="AG33" s="189">
        <v>93</v>
      </c>
      <c r="AH33" s="189">
        <v>139</v>
      </c>
      <c r="AI33" s="189">
        <v>90</v>
      </c>
      <c r="AJ33" s="189">
        <v>111</v>
      </c>
      <c r="AK33" s="189">
        <v>67</v>
      </c>
      <c r="AL33" s="189">
        <v>123</v>
      </c>
      <c r="AM33" s="190">
        <v>90</v>
      </c>
    </row>
    <row r="34" spans="2:39">
      <c r="B34" s="172" t="s">
        <v>6</v>
      </c>
      <c r="C34" s="188">
        <v>96</v>
      </c>
      <c r="D34" s="189">
        <v>45</v>
      </c>
      <c r="E34" s="189">
        <v>7</v>
      </c>
      <c r="F34" s="189">
        <v>4</v>
      </c>
      <c r="G34" s="189">
        <v>10</v>
      </c>
      <c r="H34" s="189">
        <v>6</v>
      </c>
      <c r="I34" s="191">
        <v>0</v>
      </c>
      <c r="J34" s="189">
        <v>2</v>
      </c>
      <c r="K34" s="189">
        <v>8</v>
      </c>
      <c r="L34" s="189">
        <v>7</v>
      </c>
      <c r="M34" s="190">
        <v>7</v>
      </c>
      <c r="O34" s="172" t="s">
        <v>6</v>
      </c>
      <c r="P34" s="188">
        <v>95</v>
      </c>
      <c r="Q34" s="189">
        <v>44</v>
      </c>
      <c r="R34" s="189">
        <v>10</v>
      </c>
      <c r="S34" s="189">
        <v>5</v>
      </c>
      <c r="T34" s="189">
        <v>7</v>
      </c>
      <c r="U34" s="189">
        <v>6</v>
      </c>
      <c r="V34" s="191">
        <v>0</v>
      </c>
      <c r="W34" s="189">
        <v>1</v>
      </c>
      <c r="X34" s="189">
        <v>10</v>
      </c>
      <c r="Y34" s="189">
        <v>7</v>
      </c>
      <c r="Z34" s="190">
        <v>5</v>
      </c>
      <c r="AB34" s="172" t="s">
        <v>6</v>
      </c>
      <c r="AC34" s="188">
        <v>87</v>
      </c>
      <c r="AD34" s="189">
        <v>45</v>
      </c>
      <c r="AE34" s="189">
        <v>4</v>
      </c>
      <c r="AF34" s="189">
        <v>6</v>
      </c>
      <c r="AG34" s="189">
        <v>5</v>
      </c>
      <c r="AH34" s="189">
        <v>3</v>
      </c>
      <c r="AI34" s="191">
        <v>0</v>
      </c>
      <c r="AJ34" s="189">
        <v>5</v>
      </c>
      <c r="AK34" s="189">
        <v>9</v>
      </c>
      <c r="AL34" s="189">
        <v>6</v>
      </c>
      <c r="AM34" s="190">
        <v>4</v>
      </c>
    </row>
    <row r="35" spans="2:39">
      <c r="B35" s="172" t="s">
        <v>7</v>
      </c>
      <c r="C35" s="188">
        <v>239</v>
      </c>
      <c r="D35" s="189">
        <v>133</v>
      </c>
      <c r="E35" s="189">
        <v>20</v>
      </c>
      <c r="F35" s="189">
        <v>18</v>
      </c>
      <c r="G35" s="189">
        <v>13</v>
      </c>
      <c r="H35" s="189">
        <v>8</v>
      </c>
      <c r="I35" s="189">
        <v>2</v>
      </c>
      <c r="J35" s="189">
        <v>14</v>
      </c>
      <c r="K35" s="189">
        <v>8</v>
      </c>
      <c r="L35" s="189">
        <v>9</v>
      </c>
      <c r="M35" s="190">
        <v>14</v>
      </c>
      <c r="O35" s="172" t="s">
        <v>7</v>
      </c>
      <c r="P35" s="188">
        <v>330</v>
      </c>
      <c r="Q35" s="189">
        <v>163</v>
      </c>
      <c r="R35" s="189">
        <v>26</v>
      </c>
      <c r="S35" s="189">
        <v>22</v>
      </c>
      <c r="T35" s="189">
        <v>24</v>
      </c>
      <c r="U35" s="189">
        <v>10</v>
      </c>
      <c r="V35" s="189">
        <v>16</v>
      </c>
      <c r="W35" s="189">
        <v>20</v>
      </c>
      <c r="X35" s="189">
        <v>10</v>
      </c>
      <c r="Y35" s="189">
        <v>20</v>
      </c>
      <c r="Z35" s="190">
        <v>19</v>
      </c>
      <c r="AB35" s="172" t="s">
        <v>7</v>
      </c>
      <c r="AC35" s="188">
        <v>397</v>
      </c>
      <c r="AD35" s="189">
        <v>212</v>
      </c>
      <c r="AE35" s="189">
        <v>33</v>
      </c>
      <c r="AF35" s="189">
        <v>27</v>
      </c>
      <c r="AG35" s="189">
        <v>25</v>
      </c>
      <c r="AH35" s="189">
        <v>26</v>
      </c>
      <c r="AI35" s="189">
        <v>10</v>
      </c>
      <c r="AJ35" s="189">
        <v>14</v>
      </c>
      <c r="AK35" s="189">
        <v>15</v>
      </c>
      <c r="AL35" s="189">
        <v>14</v>
      </c>
      <c r="AM35" s="190">
        <v>21</v>
      </c>
    </row>
    <row r="36" spans="2:39">
      <c r="B36" s="172" t="s">
        <v>8</v>
      </c>
      <c r="C36" s="188">
        <v>200</v>
      </c>
      <c r="D36" s="189">
        <v>76</v>
      </c>
      <c r="E36" s="189">
        <v>43</v>
      </c>
      <c r="F36" s="189">
        <v>13</v>
      </c>
      <c r="G36" s="189">
        <v>2</v>
      </c>
      <c r="H36" s="189">
        <v>5</v>
      </c>
      <c r="I36" s="189">
        <v>14</v>
      </c>
      <c r="J36" s="189">
        <v>9</v>
      </c>
      <c r="K36" s="191">
        <v>2</v>
      </c>
      <c r="L36" s="189">
        <v>16</v>
      </c>
      <c r="M36" s="190">
        <v>20</v>
      </c>
      <c r="O36" s="172" t="s">
        <v>8</v>
      </c>
      <c r="P36" s="188">
        <v>241</v>
      </c>
      <c r="Q36" s="189">
        <v>75</v>
      </c>
      <c r="R36" s="189">
        <v>58</v>
      </c>
      <c r="S36" s="189">
        <v>17</v>
      </c>
      <c r="T36" s="189">
        <v>3</v>
      </c>
      <c r="U36" s="189">
        <v>5</v>
      </c>
      <c r="V36" s="189">
        <v>8</v>
      </c>
      <c r="W36" s="189">
        <v>11</v>
      </c>
      <c r="X36" s="191">
        <v>0</v>
      </c>
      <c r="Y36" s="189">
        <v>35</v>
      </c>
      <c r="Z36" s="190">
        <v>29</v>
      </c>
      <c r="AB36" s="172" t="s">
        <v>8</v>
      </c>
      <c r="AC36" s="188">
        <v>351</v>
      </c>
      <c r="AD36" s="189">
        <v>104</v>
      </c>
      <c r="AE36" s="189">
        <v>126</v>
      </c>
      <c r="AF36" s="189">
        <v>24</v>
      </c>
      <c r="AG36" s="189">
        <v>8</v>
      </c>
      <c r="AH36" s="189">
        <v>10</v>
      </c>
      <c r="AI36" s="189">
        <v>14</v>
      </c>
      <c r="AJ36" s="189">
        <v>6</v>
      </c>
      <c r="AK36" s="191">
        <v>2</v>
      </c>
      <c r="AL36" s="189">
        <v>26</v>
      </c>
      <c r="AM36" s="190">
        <v>31</v>
      </c>
    </row>
    <row r="37" spans="2:39">
      <c r="B37" s="172" t="s">
        <v>9</v>
      </c>
      <c r="C37" s="188">
        <v>458</v>
      </c>
      <c r="D37" s="189">
        <v>189</v>
      </c>
      <c r="E37" s="189">
        <v>42</v>
      </c>
      <c r="F37" s="189">
        <v>39</v>
      </c>
      <c r="G37" s="189">
        <v>10</v>
      </c>
      <c r="H37" s="189">
        <v>78</v>
      </c>
      <c r="I37" s="189">
        <v>40</v>
      </c>
      <c r="J37" s="189">
        <v>3</v>
      </c>
      <c r="K37" s="189">
        <v>18</v>
      </c>
      <c r="L37" s="189">
        <v>8</v>
      </c>
      <c r="M37" s="190">
        <v>31</v>
      </c>
      <c r="O37" s="172" t="s">
        <v>9</v>
      </c>
      <c r="P37" s="188">
        <v>488</v>
      </c>
      <c r="Q37" s="189">
        <v>180</v>
      </c>
      <c r="R37" s="189">
        <v>37</v>
      </c>
      <c r="S37" s="189">
        <v>63</v>
      </c>
      <c r="T37" s="189">
        <v>17</v>
      </c>
      <c r="U37" s="189">
        <v>79</v>
      </c>
      <c r="V37" s="189">
        <v>48</v>
      </c>
      <c r="W37" s="189">
        <v>11</v>
      </c>
      <c r="X37" s="189">
        <v>4</v>
      </c>
      <c r="Y37" s="189">
        <v>21</v>
      </c>
      <c r="Z37" s="190">
        <v>28</v>
      </c>
      <c r="AB37" s="172" t="s">
        <v>9</v>
      </c>
      <c r="AC37" s="188">
        <v>501</v>
      </c>
      <c r="AD37" s="189">
        <v>210</v>
      </c>
      <c r="AE37" s="189">
        <v>31</v>
      </c>
      <c r="AF37" s="189">
        <v>72</v>
      </c>
      <c r="AG37" s="189">
        <v>8</v>
      </c>
      <c r="AH37" s="189">
        <v>84</v>
      </c>
      <c r="AI37" s="189">
        <v>50</v>
      </c>
      <c r="AJ37" s="189">
        <v>7</v>
      </c>
      <c r="AK37" s="189">
        <v>8</v>
      </c>
      <c r="AL37" s="189">
        <v>10</v>
      </c>
      <c r="AM37" s="190">
        <v>21</v>
      </c>
    </row>
    <row r="38" spans="2:39">
      <c r="B38" s="172" t="s">
        <v>10</v>
      </c>
      <c r="C38" s="188">
        <v>76</v>
      </c>
      <c r="D38" s="189">
        <v>28</v>
      </c>
      <c r="E38" s="189">
        <v>12</v>
      </c>
      <c r="F38" s="189">
        <v>3</v>
      </c>
      <c r="G38" s="189">
        <v>4</v>
      </c>
      <c r="H38" s="189">
        <v>8</v>
      </c>
      <c r="I38" s="189">
        <v>7</v>
      </c>
      <c r="J38" s="189">
        <v>2</v>
      </c>
      <c r="K38" s="189">
        <v>4</v>
      </c>
      <c r="L38" s="189">
        <v>1</v>
      </c>
      <c r="M38" s="190">
        <v>7</v>
      </c>
      <c r="O38" s="172" t="s">
        <v>10</v>
      </c>
      <c r="P38" s="188">
        <v>83</v>
      </c>
      <c r="Q38" s="189">
        <v>31</v>
      </c>
      <c r="R38" s="189">
        <v>13</v>
      </c>
      <c r="S38" s="189">
        <v>3</v>
      </c>
      <c r="T38" s="189">
        <v>7</v>
      </c>
      <c r="U38" s="189">
        <v>12</v>
      </c>
      <c r="V38" s="189">
        <v>4</v>
      </c>
      <c r="W38" s="189">
        <v>3</v>
      </c>
      <c r="X38" s="189">
        <v>5</v>
      </c>
      <c r="Y38" s="189">
        <v>2</v>
      </c>
      <c r="Z38" s="190">
        <v>3</v>
      </c>
      <c r="AB38" s="172" t="s">
        <v>10</v>
      </c>
      <c r="AC38" s="188">
        <v>67</v>
      </c>
      <c r="AD38" s="189">
        <v>26</v>
      </c>
      <c r="AE38" s="189">
        <v>8</v>
      </c>
      <c r="AF38" s="189">
        <v>4</v>
      </c>
      <c r="AG38" s="189">
        <v>4</v>
      </c>
      <c r="AH38" s="189">
        <v>10</v>
      </c>
      <c r="AI38" s="189">
        <v>2</v>
      </c>
      <c r="AJ38" s="189">
        <v>2</v>
      </c>
      <c r="AK38" s="189">
        <v>4</v>
      </c>
      <c r="AL38" s="189">
        <v>4</v>
      </c>
      <c r="AM38" s="190">
        <v>3</v>
      </c>
    </row>
    <row r="39" spans="2:39">
      <c r="B39" s="172" t="s">
        <v>11</v>
      </c>
      <c r="C39" s="188">
        <v>170</v>
      </c>
      <c r="D39" s="189">
        <v>27</v>
      </c>
      <c r="E39" s="189">
        <v>3</v>
      </c>
      <c r="F39" s="189">
        <v>4</v>
      </c>
      <c r="G39" s="189">
        <v>3</v>
      </c>
      <c r="H39" s="189">
        <v>91</v>
      </c>
      <c r="I39" s="189">
        <v>9</v>
      </c>
      <c r="J39" s="189">
        <v>13</v>
      </c>
      <c r="K39" s="189">
        <v>0</v>
      </c>
      <c r="L39" s="189">
        <v>3</v>
      </c>
      <c r="M39" s="190">
        <v>17</v>
      </c>
      <c r="O39" s="172" t="s">
        <v>11</v>
      </c>
      <c r="P39" s="188">
        <v>132</v>
      </c>
      <c r="Q39" s="189">
        <v>13</v>
      </c>
      <c r="R39" s="189">
        <v>2</v>
      </c>
      <c r="S39" s="189">
        <v>8</v>
      </c>
      <c r="T39" s="189">
        <v>4</v>
      </c>
      <c r="U39" s="189">
        <v>78</v>
      </c>
      <c r="V39" s="189">
        <v>5</v>
      </c>
      <c r="W39" s="189">
        <v>6</v>
      </c>
      <c r="X39" s="189">
        <v>0</v>
      </c>
      <c r="Y39" s="189">
        <v>2</v>
      </c>
      <c r="Z39" s="190">
        <v>14</v>
      </c>
      <c r="AB39" s="172" t="s">
        <v>11</v>
      </c>
      <c r="AC39" s="188">
        <v>124</v>
      </c>
      <c r="AD39" s="189">
        <v>22</v>
      </c>
      <c r="AE39" s="189">
        <v>1</v>
      </c>
      <c r="AF39" s="189">
        <v>7</v>
      </c>
      <c r="AG39" s="189">
        <v>4</v>
      </c>
      <c r="AH39" s="189">
        <v>71</v>
      </c>
      <c r="AI39" s="189">
        <v>4</v>
      </c>
      <c r="AJ39" s="189">
        <v>2</v>
      </c>
      <c r="AK39" s="189">
        <v>0</v>
      </c>
      <c r="AL39" s="189">
        <v>2</v>
      </c>
      <c r="AM39" s="190">
        <v>11</v>
      </c>
    </row>
    <row r="40" spans="2:39">
      <c r="B40" s="172" t="s">
        <v>12</v>
      </c>
      <c r="C40" s="188">
        <v>120</v>
      </c>
      <c r="D40" s="191">
        <v>0</v>
      </c>
      <c r="E40" s="189">
        <v>0</v>
      </c>
      <c r="F40" s="189">
        <v>4</v>
      </c>
      <c r="G40" s="189">
        <v>7</v>
      </c>
      <c r="H40" s="189">
        <v>69</v>
      </c>
      <c r="I40" s="189">
        <v>1</v>
      </c>
      <c r="J40" s="189">
        <v>9</v>
      </c>
      <c r="K40" s="189">
        <v>7</v>
      </c>
      <c r="L40" s="189">
        <v>11</v>
      </c>
      <c r="M40" s="190">
        <v>12</v>
      </c>
      <c r="O40" s="172" t="s">
        <v>12</v>
      </c>
      <c r="P40" s="188">
        <v>131</v>
      </c>
      <c r="Q40" s="191">
        <v>1</v>
      </c>
      <c r="R40" s="189">
        <v>2</v>
      </c>
      <c r="S40" s="189">
        <v>7</v>
      </c>
      <c r="T40" s="189">
        <v>8</v>
      </c>
      <c r="U40" s="189">
        <v>78</v>
      </c>
      <c r="V40" s="189">
        <v>1</v>
      </c>
      <c r="W40" s="189">
        <v>10</v>
      </c>
      <c r="X40" s="189">
        <v>8</v>
      </c>
      <c r="Y40" s="189">
        <v>6</v>
      </c>
      <c r="Z40" s="190">
        <v>10</v>
      </c>
      <c r="AB40" s="172" t="s">
        <v>12</v>
      </c>
      <c r="AC40" s="188">
        <v>88</v>
      </c>
      <c r="AD40" s="191">
        <v>4</v>
      </c>
      <c r="AE40" s="189">
        <v>0</v>
      </c>
      <c r="AF40" s="189">
        <v>4</v>
      </c>
      <c r="AG40" s="189">
        <v>4</v>
      </c>
      <c r="AH40" s="189">
        <v>49</v>
      </c>
      <c r="AI40" s="189">
        <v>0</v>
      </c>
      <c r="AJ40" s="189">
        <v>5</v>
      </c>
      <c r="AK40" s="189">
        <v>5</v>
      </c>
      <c r="AL40" s="189">
        <v>5</v>
      </c>
      <c r="AM40" s="190">
        <v>12</v>
      </c>
    </row>
    <row r="41" spans="2:39">
      <c r="B41" s="172" t="s">
        <v>44</v>
      </c>
      <c r="C41" s="188">
        <v>43</v>
      </c>
      <c r="D41" s="189">
        <v>40</v>
      </c>
      <c r="E41" s="189">
        <v>2</v>
      </c>
      <c r="F41" s="191">
        <v>0</v>
      </c>
      <c r="G41" s="191">
        <v>0</v>
      </c>
      <c r="H41" s="191">
        <v>0</v>
      </c>
      <c r="I41" s="189">
        <v>0</v>
      </c>
      <c r="J41" s="191">
        <v>0</v>
      </c>
      <c r="K41" s="191">
        <v>0</v>
      </c>
      <c r="L41" s="191">
        <v>0</v>
      </c>
      <c r="M41" s="190">
        <v>1</v>
      </c>
      <c r="O41" s="172" t="s">
        <v>44</v>
      </c>
      <c r="P41" s="188">
        <v>29</v>
      </c>
      <c r="Q41" s="189">
        <v>29</v>
      </c>
      <c r="R41" s="189">
        <v>0</v>
      </c>
      <c r="S41" s="191">
        <v>0</v>
      </c>
      <c r="T41" s="191">
        <v>0</v>
      </c>
      <c r="U41" s="191">
        <v>0</v>
      </c>
      <c r="V41" s="189">
        <v>0</v>
      </c>
      <c r="W41" s="191">
        <v>0</v>
      </c>
      <c r="X41" s="191">
        <v>0</v>
      </c>
      <c r="Y41" s="191">
        <v>0</v>
      </c>
      <c r="Z41" s="190">
        <v>0</v>
      </c>
      <c r="AB41" s="172" t="s">
        <v>44</v>
      </c>
      <c r="AC41" s="188">
        <v>29</v>
      </c>
      <c r="AD41" s="189">
        <v>28</v>
      </c>
      <c r="AE41" s="189">
        <v>0</v>
      </c>
      <c r="AF41" s="191">
        <v>0</v>
      </c>
      <c r="AG41" s="191">
        <v>0</v>
      </c>
      <c r="AH41" s="191">
        <v>0</v>
      </c>
      <c r="AI41" s="189">
        <v>0</v>
      </c>
      <c r="AJ41" s="191">
        <v>0</v>
      </c>
      <c r="AK41" s="191">
        <v>1</v>
      </c>
      <c r="AL41" s="191">
        <v>0</v>
      </c>
      <c r="AM41" s="190">
        <v>0</v>
      </c>
    </row>
    <row r="42" spans="2:39">
      <c r="B42" s="172" t="s">
        <v>14</v>
      </c>
      <c r="C42" s="188">
        <v>1171</v>
      </c>
      <c r="D42" s="189">
        <v>702</v>
      </c>
      <c r="E42" s="189">
        <v>136</v>
      </c>
      <c r="F42" s="189">
        <v>82</v>
      </c>
      <c r="G42" s="189">
        <v>15</v>
      </c>
      <c r="H42" s="189">
        <v>58</v>
      </c>
      <c r="I42" s="189">
        <v>40</v>
      </c>
      <c r="J42" s="189">
        <v>9</v>
      </c>
      <c r="K42" s="189">
        <v>45</v>
      </c>
      <c r="L42" s="189">
        <v>56</v>
      </c>
      <c r="M42" s="190">
        <v>28</v>
      </c>
      <c r="O42" s="172" t="s">
        <v>14</v>
      </c>
      <c r="P42" s="188">
        <v>1607</v>
      </c>
      <c r="Q42" s="189">
        <v>908</v>
      </c>
      <c r="R42" s="189">
        <v>184</v>
      </c>
      <c r="S42" s="189">
        <v>158</v>
      </c>
      <c r="T42" s="189">
        <v>22</v>
      </c>
      <c r="U42" s="189">
        <v>86</v>
      </c>
      <c r="V42" s="189">
        <v>78</v>
      </c>
      <c r="W42" s="189">
        <v>16</v>
      </c>
      <c r="X42" s="189">
        <v>41</v>
      </c>
      <c r="Y42" s="189">
        <v>68</v>
      </c>
      <c r="Z42" s="190">
        <v>46</v>
      </c>
      <c r="AB42" s="172" t="s">
        <v>14</v>
      </c>
      <c r="AC42" s="188">
        <v>1971</v>
      </c>
      <c r="AD42" s="189">
        <v>1079</v>
      </c>
      <c r="AE42" s="189">
        <v>250</v>
      </c>
      <c r="AF42" s="189">
        <v>208</v>
      </c>
      <c r="AG42" s="189">
        <v>24</v>
      </c>
      <c r="AH42" s="189">
        <v>135</v>
      </c>
      <c r="AI42" s="189">
        <v>81</v>
      </c>
      <c r="AJ42" s="189">
        <v>12</v>
      </c>
      <c r="AK42" s="189">
        <v>52</v>
      </c>
      <c r="AL42" s="189">
        <v>80</v>
      </c>
      <c r="AM42" s="190">
        <v>50</v>
      </c>
    </row>
    <row r="43" spans="2:39">
      <c r="B43" s="172" t="s">
        <v>15</v>
      </c>
      <c r="C43" s="188">
        <v>301</v>
      </c>
      <c r="D43" s="189">
        <v>139</v>
      </c>
      <c r="E43" s="189">
        <v>37</v>
      </c>
      <c r="F43" s="189">
        <v>18</v>
      </c>
      <c r="G43" s="189">
        <v>12</v>
      </c>
      <c r="H43" s="189">
        <v>39</v>
      </c>
      <c r="I43" s="189">
        <v>18</v>
      </c>
      <c r="J43" s="189">
        <v>10</v>
      </c>
      <c r="K43" s="189">
        <v>13</v>
      </c>
      <c r="L43" s="189">
        <v>10</v>
      </c>
      <c r="M43" s="190">
        <v>5</v>
      </c>
      <c r="O43" s="172" t="s">
        <v>15</v>
      </c>
      <c r="P43" s="188">
        <v>300</v>
      </c>
      <c r="Q43" s="189">
        <v>105</v>
      </c>
      <c r="R43" s="189">
        <v>50</v>
      </c>
      <c r="S43" s="189">
        <v>19</v>
      </c>
      <c r="T43" s="189">
        <v>11</v>
      </c>
      <c r="U43" s="189">
        <v>38</v>
      </c>
      <c r="V43" s="189">
        <v>25</v>
      </c>
      <c r="W43" s="189">
        <v>17</v>
      </c>
      <c r="X43" s="189">
        <v>17</v>
      </c>
      <c r="Y43" s="189">
        <v>11</v>
      </c>
      <c r="Z43" s="190">
        <v>7</v>
      </c>
      <c r="AB43" s="172" t="s">
        <v>15</v>
      </c>
      <c r="AC43" s="188">
        <v>518</v>
      </c>
      <c r="AD43" s="189">
        <v>250</v>
      </c>
      <c r="AE43" s="189">
        <v>85</v>
      </c>
      <c r="AF43" s="189">
        <v>25</v>
      </c>
      <c r="AG43" s="189">
        <v>13</v>
      </c>
      <c r="AH43" s="189">
        <v>65</v>
      </c>
      <c r="AI43" s="189">
        <v>35</v>
      </c>
      <c r="AJ43" s="189">
        <v>12</v>
      </c>
      <c r="AK43" s="189">
        <v>12</v>
      </c>
      <c r="AL43" s="189">
        <v>12</v>
      </c>
      <c r="AM43" s="190">
        <v>9</v>
      </c>
    </row>
    <row r="44" spans="2:39">
      <c r="B44" s="172" t="s">
        <v>16</v>
      </c>
      <c r="C44" s="188">
        <v>897</v>
      </c>
      <c r="D44" s="189">
        <v>423</v>
      </c>
      <c r="E44" s="189">
        <v>142</v>
      </c>
      <c r="F44" s="189">
        <v>60</v>
      </c>
      <c r="G44" s="189">
        <v>60</v>
      </c>
      <c r="H44" s="189">
        <v>60</v>
      </c>
      <c r="I44" s="189">
        <v>21</v>
      </c>
      <c r="J44" s="189">
        <v>32</v>
      </c>
      <c r="K44" s="189">
        <v>26</v>
      </c>
      <c r="L44" s="189">
        <v>49</v>
      </c>
      <c r="M44" s="190">
        <v>24</v>
      </c>
      <c r="O44" s="172" t="s">
        <v>16</v>
      </c>
      <c r="P44" s="188">
        <v>1095</v>
      </c>
      <c r="Q44" s="189">
        <v>468</v>
      </c>
      <c r="R44" s="189">
        <v>189</v>
      </c>
      <c r="S44" s="189">
        <v>75</v>
      </c>
      <c r="T44" s="189">
        <v>62</v>
      </c>
      <c r="U44" s="189">
        <v>111</v>
      </c>
      <c r="V44" s="189">
        <v>28</v>
      </c>
      <c r="W44" s="189">
        <v>50</v>
      </c>
      <c r="X44" s="189">
        <v>33</v>
      </c>
      <c r="Y44" s="189">
        <v>56</v>
      </c>
      <c r="Z44" s="190">
        <v>23</v>
      </c>
      <c r="AB44" s="172" t="s">
        <v>16</v>
      </c>
      <c r="AC44" s="188">
        <v>926</v>
      </c>
      <c r="AD44" s="189">
        <v>306</v>
      </c>
      <c r="AE44" s="189">
        <v>144</v>
      </c>
      <c r="AF44" s="189">
        <v>94</v>
      </c>
      <c r="AG44" s="189">
        <v>43</v>
      </c>
      <c r="AH44" s="189">
        <v>159</v>
      </c>
      <c r="AI44" s="189">
        <v>31</v>
      </c>
      <c r="AJ44" s="189">
        <v>25</v>
      </c>
      <c r="AK44" s="189">
        <v>27</v>
      </c>
      <c r="AL44" s="189">
        <v>51</v>
      </c>
      <c r="AM44" s="190">
        <v>46</v>
      </c>
    </row>
    <row r="45" spans="2:39">
      <c r="B45" s="172" t="s">
        <v>17</v>
      </c>
      <c r="C45" s="188">
        <v>203</v>
      </c>
      <c r="D45" s="189">
        <v>53</v>
      </c>
      <c r="E45" s="189">
        <v>18</v>
      </c>
      <c r="F45" s="189">
        <v>34</v>
      </c>
      <c r="G45" s="189">
        <v>8</v>
      </c>
      <c r="H45" s="189">
        <v>10</v>
      </c>
      <c r="I45" s="189">
        <v>7</v>
      </c>
      <c r="J45" s="189">
        <v>11</v>
      </c>
      <c r="K45" s="189">
        <v>18</v>
      </c>
      <c r="L45" s="189">
        <v>16</v>
      </c>
      <c r="M45" s="190">
        <v>28</v>
      </c>
      <c r="O45" s="172" t="s">
        <v>17</v>
      </c>
      <c r="P45" s="188">
        <v>255</v>
      </c>
      <c r="Q45" s="189">
        <v>62</v>
      </c>
      <c r="R45" s="189">
        <v>23</v>
      </c>
      <c r="S45" s="189">
        <v>46</v>
      </c>
      <c r="T45" s="189">
        <v>10</v>
      </c>
      <c r="U45" s="189">
        <v>19</v>
      </c>
      <c r="V45" s="189">
        <v>9</v>
      </c>
      <c r="W45" s="189">
        <v>27</v>
      </c>
      <c r="X45" s="189">
        <v>17</v>
      </c>
      <c r="Y45" s="189">
        <v>20</v>
      </c>
      <c r="Z45" s="190">
        <v>22</v>
      </c>
      <c r="AB45" s="172" t="s">
        <v>17</v>
      </c>
      <c r="AC45" s="188">
        <v>295</v>
      </c>
      <c r="AD45" s="189">
        <v>77</v>
      </c>
      <c r="AE45" s="189">
        <v>29</v>
      </c>
      <c r="AF45" s="189">
        <v>48</v>
      </c>
      <c r="AG45" s="189">
        <v>20</v>
      </c>
      <c r="AH45" s="189">
        <v>32</v>
      </c>
      <c r="AI45" s="189">
        <v>11</v>
      </c>
      <c r="AJ45" s="189">
        <v>13</v>
      </c>
      <c r="AK45" s="189">
        <v>15</v>
      </c>
      <c r="AL45" s="189">
        <v>16</v>
      </c>
      <c r="AM45" s="190">
        <v>34</v>
      </c>
    </row>
    <row r="46" spans="2:39">
      <c r="B46" s="172" t="s">
        <v>18</v>
      </c>
      <c r="C46" s="188">
        <v>465</v>
      </c>
      <c r="D46" s="189">
        <v>172</v>
      </c>
      <c r="E46" s="189">
        <v>75</v>
      </c>
      <c r="F46" s="189">
        <v>42</v>
      </c>
      <c r="G46" s="189">
        <v>19</v>
      </c>
      <c r="H46" s="189">
        <v>13</v>
      </c>
      <c r="I46" s="189">
        <v>18</v>
      </c>
      <c r="J46" s="189">
        <v>11</v>
      </c>
      <c r="K46" s="189">
        <v>41</v>
      </c>
      <c r="L46" s="189">
        <v>46</v>
      </c>
      <c r="M46" s="190">
        <v>28</v>
      </c>
      <c r="O46" s="172" t="s">
        <v>18</v>
      </c>
      <c r="P46" s="188">
        <v>555</v>
      </c>
      <c r="Q46" s="189">
        <v>161</v>
      </c>
      <c r="R46" s="189">
        <v>104</v>
      </c>
      <c r="S46" s="189">
        <v>54</v>
      </c>
      <c r="T46" s="189">
        <v>27</v>
      </c>
      <c r="U46" s="189">
        <v>23</v>
      </c>
      <c r="V46" s="189">
        <v>19</v>
      </c>
      <c r="W46" s="189">
        <v>20</v>
      </c>
      <c r="X46" s="189">
        <v>48</v>
      </c>
      <c r="Y46" s="189">
        <v>62</v>
      </c>
      <c r="Z46" s="190">
        <v>37</v>
      </c>
      <c r="AB46" s="172" t="s">
        <v>18</v>
      </c>
      <c r="AC46" s="188">
        <v>657</v>
      </c>
      <c r="AD46" s="189">
        <v>197</v>
      </c>
      <c r="AE46" s="189">
        <v>135</v>
      </c>
      <c r="AF46" s="189">
        <v>62</v>
      </c>
      <c r="AG46" s="189">
        <v>24</v>
      </c>
      <c r="AH46" s="189">
        <v>30</v>
      </c>
      <c r="AI46" s="189">
        <v>26</v>
      </c>
      <c r="AJ46" s="189">
        <v>28</v>
      </c>
      <c r="AK46" s="189">
        <v>45</v>
      </c>
      <c r="AL46" s="189">
        <v>70</v>
      </c>
      <c r="AM46" s="190">
        <v>40</v>
      </c>
    </row>
    <row r="47" spans="2:39">
      <c r="B47" s="172" t="s">
        <v>19</v>
      </c>
      <c r="C47" s="188">
        <v>432</v>
      </c>
      <c r="D47" s="189">
        <v>115</v>
      </c>
      <c r="E47" s="189">
        <v>11</v>
      </c>
      <c r="F47" s="189">
        <v>30</v>
      </c>
      <c r="G47" s="189">
        <v>10</v>
      </c>
      <c r="H47" s="189">
        <v>195</v>
      </c>
      <c r="I47" s="189">
        <v>11</v>
      </c>
      <c r="J47" s="189">
        <v>10</v>
      </c>
      <c r="K47" s="189">
        <v>10</v>
      </c>
      <c r="L47" s="189">
        <v>9</v>
      </c>
      <c r="M47" s="190">
        <v>31</v>
      </c>
      <c r="O47" s="172" t="s">
        <v>19</v>
      </c>
      <c r="P47" s="188">
        <v>396</v>
      </c>
      <c r="Q47" s="189">
        <v>78</v>
      </c>
      <c r="R47" s="189">
        <v>17</v>
      </c>
      <c r="S47" s="189">
        <v>38</v>
      </c>
      <c r="T47" s="189">
        <v>10</v>
      </c>
      <c r="U47" s="189">
        <v>181</v>
      </c>
      <c r="V47" s="189">
        <v>17</v>
      </c>
      <c r="W47" s="189">
        <v>18</v>
      </c>
      <c r="X47" s="189">
        <v>8</v>
      </c>
      <c r="Y47" s="189">
        <v>10</v>
      </c>
      <c r="Z47" s="190">
        <v>19</v>
      </c>
      <c r="AB47" s="172" t="s">
        <v>19</v>
      </c>
      <c r="AC47" s="188">
        <v>319</v>
      </c>
      <c r="AD47" s="189">
        <v>70</v>
      </c>
      <c r="AE47" s="189">
        <v>13</v>
      </c>
      <c r="AF47" s="189">
        <v>32</v>
      </c>
      <c r="AG47" s="189">
        <v>6</v>
      </c>
      <c r="AH47" s="189">
        <v>148</v>
      </c>
      <c r="AI47" s="189">
        <v>13</v>
      </c>
      <c r="AJ47" s="189">
        <v>5</v>
      </c>
      <c r="AK47" s="189">
        <v>6</v>
      </c>
      <c r="AL47" s="189">
        <v>10</v>
      </c>
      <c r="AM47" s="190">
        <v>16</v>
      </c>
    </row>
    <row r="48" spans="2:39">
      <c r="B48" s="177" t="s">
        <v>20</v>
      </c>
      <c r="C48" s="192">
        <v>8</v>
      </c>
      <c r="D48" s="193">
        <v>5</v>
      </c>
      <c r="E48" s="193">
        <v>0</v>
      </c>
      <c r="F48" s="193">
        <v>0</v>
      </c>
      <c r="G48" s="194">
        <v>0</v>
      </c>
      <c r="H48" s="193">
        <v>2</v>
      </c>
      <c r="I48" s="193">
        <v>1</v>
      </c>
      <c r="J48" s="193">
        <v>0</v>
      </c>
      <c r="K48" s="194">
        <v>0</v>
      </c>
      <c r="L48" s="194">
        <v>0</v>
      </c>
      <c r="M48" s="195">
        <v>0</v>
      </c>
      <c r="O48" s="177" t="s">
        <v>20</v>
      </c>
      <c r="P48" s="192">
        <v>9</v>
      </c>
      <c r="Q48" s="193">
        <v>4</v>
      </c>
      <c r="R48" s="193">
        <v>0</v>
      </c>
      <c r="S48" s="193">
        <v>0</v>
      </c>
      <c r="T48" s="194">
        <v>0</v>
      </c>
      <c r="U48" s="193">
        <v>0</v>
      </c>
      <c r="V48" s="193">
        <v>3</v>
      </c>
      <c r="W48" s="193">
        <v>1</v>
      </c>
      <c r="X48" s="194">
        <v>0</v>
      </c>
      <c r="Y48" s="194">
        <v>1</v>
      </c>
      <c r="Z48" s="195">
        <v>0</v>
      </c>
      <c r="AB48" s="177" t="s">
        <v>20</v>
      </c>
      <c r="AC48" s="192">
        <v>17</v>
      </c>
      <c r="AD48" s="193">
        <v>12</v>
      </c>
      <c r="AE48" s="193">
        <v>0</v>
      </c>
      <c r="AF48" s="193">
        <v>1</v>
      </c>
      <c r="AG48" s="194">
        <v>0</v>
      </c>
      <c r="AH48" s="193">
        <v>2</v>
      </c>
      <c r="AI48" s="193">
        <v>1</v>
      </c>
      <c r="AJ48" s="193">
        <v>0</v>
      </c>
      <c r="AK48" s="194">
        <v>1</v>
      </c>
      <c r="AL48" s="194">
        <v>0</v>
      </c>
      <c r="AM48" s="195">
        <v>0</v>
      </c>
    </row>
    <row r="49" spans="2:39">
      <c r="B49" s="182" t="s">
        <v>21</v>
      </c>
      <c r="C49" s="196">
        <f t="shared" ref="C49:M49" si="6">SUM(C28:C48)</f>
        <v>7514</v>
      </c>
      <c r="D49" s="196">
        <f t="shared" si="6"/>
        <v>3317</v>
      </c>
      <c r="E49" s="196">
        <f t="shared" si="6"/>
        <v>850</v>
      </c>
      <c r="F49" s="196">
        <f t="shared" si="6"/>
        <v>645</v>
      </c>
      <c r="G49" s="196">
        <f t="shared" si="6"/>
        <v>288</v>
      </c>
      <c r="H49" s="196">
        <f t="shared" si="6"/>
        <v>774</v>
      </c>
      <c r="I49" s="196">
        <f t="shared" si="6"/>
        <v>310</v>
      </c>
      <c r="J49" s="196">
        <f t="shared" si="6"/>
        <v>231</v>
      </c>
      <c r="K49" s="196">
        <f t="shared" si="6"/>
        <v>313</v>
      </c>
      <c r="L49" s="196">
        <f t="shared" si="6"/>
        <v>439</v>
      </c>
      <c r="M49" s="197">
        <f t="shared" si="6"/>
        <v>347</v>
      </c>
      <c r="O49" s="182" t="s">
        <v>21</v>
      </c>
      <c r="P49" s="196">
        <f t="shared" ref="P49:Z49" si="7">SUM(P28:P48)</f>
        <v>8872</v>
      </c>
      <c r="Q49" s="196">
        <f t="shared" si="7"/>
        <v>3559</v>
      </c>
      <c r="R49" s="196">
        <f t="shared" si="7"/>
        <v>1138</v>
      </c>
      <c r="S49" s="196">
        <f t="shared" si="7"/>
        <v>886</v>
      </c>
      <c r="T49" s="196">
        <f t="shared" si="7"/>
        <v>359</v>
      </c>
      <c r="U49" s="196">
        <f t="shared" si="7"/>
        <v>900</v>
      </c>
      <c r="V49" s="196">
        <f t="shared" si="7"/>
        <v>434</v>
      </c>
      <c r="W49" s="196">
        <f t="shared" si="7"/>
        <v>334</v>
      </c>
      <c r="X49" s="196">
        <f t="shared" si="7"/>
        <v>321</v>
      </c>
      <c r="Y49" s="196">
        <f t="shared" si="7"/>
        <v>563</v>
      </c>
      <c r="Z49" s="197">
        <f t="shared" si="7"/>
        <v>378</v>
      </c>
      <c r="AB49" s="182" t="s">
        <v>21</v>
      </c>
      <c r="AC49" s="196">
        <f t="shared" ref="AC49:AM49" si="8">SUM(AC28:AC48)</f>
        <v>10022</v>
      </c>
      <c r="AD49" s="196">
        <f t="shared" si="8"/>
        <v>4162</v>
      </c>
      <c r="AE49" s="196">
        <f t="shared" si="8"/>
        <v>1349</v>
      </c>
      <c r="AF49" s="196">
        <f t="shared" si="8"/>
        <v>1053</v>
      </c>
      <c r="AG49" s="196">
        <f t="shared" si="8"/>
        <v>335</v>
      </c>
      <c r="AH49" s="196">
        <f t="shared" si="8"/>
        <v>1069</v>
      </c>
      <c r="AI49" s="196">
        <f t="shared" si="8"/>
        <v>451</v>
      </c>
      <c r="AJ49" s="196">
        <f t="shared" si="8"/>
        <v>275</v>
      </c>
      <c r="AK49" s="196">
        <f t="shared" si="8"/>
        <v>315</v>
      </c>
      <c r="AL49" s="196">
        <f t="shared" si="8"/>
        <v>552</v>
      </c>
      <c r="AM49" s="197">
        <f t="shared" si="8"/>
        <v>461</v>
      </c>
    </row>
    <row r="50" spans="2:39">
      <c r="B50" s="183" t="s">
        <v>180</v>
      </c>
      <c r="C50" s="98">
        <f t="shared" ref="C50:M50" si="9">C49/C$158</f>
        <v>0.38422990386582123</v>
      </c>
      <c r="D50" s="98">
        <f t="shared" si="9"/>
        <v>0.39715038314176243</v>
      </c>
      <c r="E50" s="98">
        <f t="shared" si="9"/>
        <v>0.34109149277688605</v>
      </c>
      <c r="F50" s="98">
        <f t="shared" si="9"/>
        <v>0.34621578099838968</v>
      </c>
      <c r="G50" s="98">
        <f t="shared" si="9"/>
        <v>0.39834024896265557</v>
      </c>
      <c r="H50" s="98">
        <f t="shared" si="9"/>
        <v>0.43654822335025378</v>
      </c>
      <c r="I50" s="98">
        <f t="shared" si="9"/>
        <v>0.40789473684210525</v>
      </c>
      <c r="J50" s="98">
        <f t="shared" si="9"/>
        <v>0.31090174966352624</v>
      </c>
      <c r="K50" s="98">
        <f t="shared" si="9"/>
        <v>0.41622340425531917</v>
      </c>
      <c r="L50" s="98">
        <f t="shared" si="9"/>
        <v>0.37910189982728842</v>
      </c>
      <c r="M50" s="98">
        <f t="shared" si="9"/>
        <v>0.36914893617021277</v>
      </c>
      <c r="O50" s="183" t="s">
        <v>180</v>
      </c>
      <c r="P50" s="98">
        <f t="shared" ref="P50:Z50" si="10">P49/P$158</f>
        <v>0.41043671354552186</v>
      </c>
      <c r="Q50" s="98">
        <f t="shared" si="10"/>
        <v>0.41762497066416332</v>
      </c>
      <c r="R50" s="98">
        <f t="shared" si="10"/>
        <v>0.38972602739726026</v>
      </c>
      <c r="S50" s="98">
        <f t="shared" si="10"/>
        <v>0.42270992366412213</v>
      </c>
      <c r="T50" s="98">
        <f t="shared" si="10"/>
        <v>0.39977728285077951</v>
      </c>
      <c r="U50" s="98">
        <f t="shared" si="10"/>
        <v>0.42857142857142855</v>
      </c>
      <c r="V50" s="98">
        <f t="shared" si="10"/>
        <v>0.41570881226053641</v>
      </c>
      <c r="W50" s="98">
        <f t="shared" si="10"/>
        <v>0.4154228855721393</v>
      </c>
      <c r="X50" s="98">
        <f t="shared" si="10"/>
        <v>0.39290085679314568</v>
      </c>
      <c r="Y50" s="98">
        <f t="shared" si="10"/>
        <v>0.42109199700822736</v>
      </c>
      <c r="Z50" s="98">
        <f t="shared" si="10"/>
        <v>0.35064935064935066</v>
      </c>
      <c r="AB50" s="183" t="s">
        <v>180</v>
      </c>
      <c r="AC50" s="98">
        <f t="shared" ref="AC50:AM50" si="11">AC49/AC$158</f>
        <v>0.42632295388803809</v>
      </c>
      <c r="AD50" s="98">
        <f t="shared" si="11"/>
        <v>0.43576588838865038</v>
      </c>
      <c r="AE50" s="98">
        <f t="shared" si="11"/>
        <v>0.4303030303030303</v>
      </c>
      <c r="AF50" s="98">
        <f t="shared" si="11"/>
        <v>0.46224758560140472</v>
      </c>
      <c r="AG50" s="98">
        <f t="shared" si="11"/>
        <v>0.37513997760358342</v>
      </c>
      <c r="AH50" s="98">
        <f t="shared" si="11"/>
        <v>0.45958727429062768</v>
      </c>
      <c r="AI50" s="98">
        <f t="shared" si="11"/>
        <v>0.38745704467353953</v>
      </c>
      <c r="AJ50" s="98">
        <f t="shared" si="11"/>
        <v>0.36279683377308708</v>
      </c>
      <c r="AK50" s="98">
        <f t="shared" si="11"/>
        <v>0.3515625</v>
      </c>
      <c r="AL50" s="98">
        <f t="shared" si="11"/>
        <v>0.41379310344827586</v>
      </c>
      <c r="AM50" s="98">
        <f t="shared" si="11"/>
        <v>0.39300937766410915</v>
      </c>
    </row>
    <row r="51" spans="2:39">
      <c r="B51" s="183" t="s">
        <v>181</v>
      </c>
      <c r="C51" s="98">
        <f t="shared" ref="C51:M51" si="12">C24+C50</f>
        <v>0.85436694620576803</v>
      </c>
      <c r="D51" s="98">
        <f t="shared" si="12"/>
        <v>0.81704980842911867</v>
      </c>
      <c r="E51" s="98">
        <f t="shared" si="12"/>
        <v>0.88764044943820219</v>
      </c>
      <c r="F51" s="98">
        <f t="shared" si="12"/>
        <v>0.91626409017713362</v>
      </c>
      <c r="G51" s="98">
        <f t="shared" si="12"/>
        <v>0.88934993084370673</v>
      </c>
      <c r="H51" s="98">
        <f t="shared" si="12"/>
        <v>0.85391990975747323</v>
      </c>
      <c r="I51" s="98">
        <f t="shared" si="12"/>
        <v>0.84078947368421053</v>
      </c>
      <c r="J51" s="98">
        <f t="shared" si="12"/>
        <v>0.86944818304172278</v>
      </c>
      <c r="K51" s="98">
        <f t="shared" si="12"/>
        <v>0.875</v>
      </c>
      <c r="L51" s="98">
        <f t="shared" si="12"/>
        <v>0.90069084628670115</v>
      </c>
      <c r="M51" s="98">
        <f t="shared" si="12"/>
        <v>0.87446808510638308</v>
      </c>
      <c r="N51" s="184"/>
      <c r="O51" s="183" t="s">
        <v>181</v>
      </c>
      <c r="P51" s="98">
        <f t="shared" ref="P51:Z51" si="13">P24+P50</f>
        <v>0.85048112509252416</v>
      </c>
      <c r="Q51" s="98">
        <f t="shared" si="13"/>
        <v>0.8053273879371039</v>
      </c>
      <c r="R51" s="98">
        <f t="shared" si="13"/>
        <v>0.88561643835616444</v>
      </c>
      <c r="S51" s="98">
        <f t="shared" si="13"/>
        <v>0.90791984732824427</v>
      </c>
      <c r="T51" s="98">
        <f t="shared" si="13"/>
        <v>0.90757238307349664</v>
      </c>
      <c r="U51" s="98">
        <f t="shared" si="13"/>
        <v>0.85476190476190472</v>
      </c>
      <c r="V51" s="98">
        <f t="shared" si="13"/>
        <v>0.82950191570881227</v>
      </c>
      <c r="W51" s="98">
        <f t="shared" si="13"/>
        <v>0.87686567164179108</v>
      </c>
      <c r="X51" s="98">
        <f t="shared" si="13"/>
        <v>0.87882496940024479</v>
      </c>
      <c r="Y51" s="98">
        <f t="shared" si="13"/>
        <v>0.88780852655198206</v>
      </c>
      <c r="Z51" s="98">
        <f t="shared" si="13"/>
        <v>0.87755102040816324</v>
      </c>
      <c r="AA51" s="184"/>
      <c r="AB51" s="183" t="s">
        <v>181</v>
      </c>
      <c r="AC51" s="98">
        <f t="shared" ref="AC51:AM51" si="14">AC24+AC50</f>
        <v>0.83792751403777443</v>
      </c>
      <c r="AD51" s="98">
        <f t="shared" si="14"/>
        <v>0.78086064286462142</v>
      </c>
      <c r="AE51" s="98">
        <f t="shared" si="14"/>
        <v>0.89377990430622001</v>
      </c>
      <c r="AF51" s="98">
        <f t="shared" si="14"/>
        <v>0.85996488147497807</v>
      </c>
      <c r="AG51" s="98">
        <f t="shared" si="14"/>
        <v>0.89249720044792835</v>
      </c>
      <c r="AH51" s="98">
        <f t="shared" si="14"/>
        <v>0.87833190025795349</v>
      </c>
      <c r="AI51" s="98">
        <f t="shared" si="14"/>
        <v>0.83848797250859108</v>
      </c>
      <c r="AJ51" s="98">
        <f t="shared" si="14"/>
        <v>0.88786279683377312</v>
      </c>
      <c r="AK51" s="98">
        <f t="shared" si="14"/>
        <v>0.8828125</v>
      </c>
      <c r="AL51" s="98">
        <f t="shared" si="14"/>
        <v>0.90104947526236878</v>
      </c>
      <c r="AM51" s="98">
        <f t="shared" si="14"/>
        <v>0.84995737425404949</v>
      </c>
    </row>
    <row r="53" spans="2:39">
      <c r="B53" s="4" t="s">
        <v>178</v>
      </c>
      <c r="M53" s="424" t="s">
        <v>324</v>
      </c>
      <c r="O53" s="4" t="s">
        <v>178</v>
      </c>
      <c r="Z53" s="424" t="s">
        <v>324</v>
      </c>
      <c r="AB53" s="4" t="s">
        <v>178</v>
      </c>
      <c r="AM53" s="424" t="s">
        <v>324</v>
      </c>
    </row>
    <row r="55" spans="2:39" ht="15">
      <c r="B55" s="5" t="s">
        <v>249</v>
      </c>
      <c r="O55" s="5" t="s">
        <v>255</v>
      </c>
      <c r="AB55" s="5" t="s">
        <v>261</v>
      </c>
    </row>
    <row r="56" spans="2:39" ht="71.25">
      <c r="B56" s="151" t="s">
        <v>92</v>
      </c>
      <c r="C56" s="152" t="s">
        <v>38</v>
      </c>
      <c r="D56" s="153" t="s">
        <v>45</v>
      </c>
      <c r="E56" s="154" t="s">
        <v>46</v>
      </c>
      <c r="F56" s="155" t="s">
        <v>47</v>
      </c>
      <c r="G56" s="156" t="s">
        <v>39</v>
      </c>
      <c r="H56" s="157" t="s">
        <v>48</v>
      </c>
      <c r="I56" s="158" t="s">
        <v>40</v>
      </c>
      <c r="J56" s="159" t="s">
        <v>41</v>
      </c>
      <c r="K56" s="160" t="s">
        <v>49</v>
      </c>
      <c r="L56" s="161" t="s">
        <v>42</v>
      </c>
      <c r="M56" s="162" t="s">
        <v>43</v>
      </c>
      <c r="O56" s="151" t="s">
        <v>92</v>
      </c>
      <c r="P56" s="152" t="s">
        <v>38</v>
      </c>
      <c r="Q56" s="153" t="s">
        <v>45</v>
      </c>
      <c r="R56" s="154" t="s">
        <v>46</v>
      </c>
      <c r="S56" s="155" t="s">
        <v>47</v>
      </c>
      <c r="T56" s="156" t="s">
        <v>39</v>
      </c>
      <c r="U56" s="157" t="s">
        <v>48</v>
      </c>
      <c r="V56" s="158" t="s">
        <v>40</v>
      </c>
      <c r="W56" s="159" t="s">
        <v>41</v>
      </c>
      <c r="X56" s="160" t="s">
        <v>49</v>
      </c>
      <c r="Y56" s="161" t="s">
        <v>42</v>
      </c>
      <c r="Z56" s="162" t="s">
        <v>43</v>
      </c>
      <c r="AB56" s="151" t="s">
        <v>92</v>
      </c>
      <c r="AC56" s="152" t="s">
        <v>38</v>
      </c>
      <c r="AD56" s="153" t="s">
        <v>45</v>
      </c>
      <c r="AE56" s="154" t="s">
        <v>46</v>
      </c>
      <c r="AF56" s="155" t="s">
        <v>47</v>
      </c>
      <c r="AG56" s="156" t="s">
        <v>39</v>
      </c>
      <c r="AH56" s="157" t="s">
        <v>48</v>
      </c>
      <c r="AI56" s="158" t="s">
        <v>40</v>
      </c>
      <c r="AJ56" s="159" t="s">
        <v>41</v>
      </c>
      <c r="AK56" s="160" t="s">
        <v>49</v>
      </c>
      <c r="AL56" s="161" t="s">
        <v>42</v>
      </c>
      <c r="AM56" s="162" t="s">
        <v>43</v>
      </c>
    </row>
    <row r="57" spans="2:39">
      <c r="B57" s="167" t="s">
        <v>2</v>
      </c>
      <c r="C57" s="185">
        <v>33</v>
      </c>
      <c r="D57" s="186">
        <v>4</v>
      </c>
      <c r="E57" s="186">
        <v>0</v>
      </c>
      <c r="F57" s="186">
        <v>4</v>
      </c>
      <c r="G57" s="186">
        <v>4</v>
      </c>
      <c r="H57" s="186">
        <v>6</v>
      </c>
      <c r="I57" s="186">
        <v>0</v>
      </c>
      <c r="J57" s="186">
        <v>1</v>
      </c>
      <c r="K57" s="186">
        <v>5</v>
      </c>
      <c r="L57" s="186">
        <v>6</v>
      </c>
      <c r="M57" s="187">
        <v>3</v>
      </c>
      <c r="O57" s="167" t="s">
        <v>2</v>
      </c>
      <c r="P57" s="185">
        <v>44</v>
      </c>
      <c r="Q57" s="186">
        <v>7</v>
      </c>
      <c r="R57" s="186">
        <v>2</v>
      </c>
      <c r="S57" s="186">
        <v>4</v>
      </c>
      <c r="T57" s="186">
        <v>4</v>
      </c>
      <c r="U57" s="186">
        <v>4</v>
      </c>
      <c r="V57" s="186">
        <v>3</v>
      </c>
      <c r="W57" s="186">
        <v>4</v>
      </c>
      <c r="X57" s="186">
        <v>4</v>
      </c>
      <c r="Y57" s="186">
        <v>7</v>
      </c>
      <c r="Z57" s="187">
        <v>5</v>
      </c>
      <c r="AB57" s="167" t="s">
        <v>2</v>
      </c>
      <c r="AC57" s="185">
        <v>55</v>
      </c>
      <c r="AD57" s="186">
        <v>9</v>
      </c>
      <c r="AE57" s="186">
        <v>2</v>
      </c>
      <c r="AF57" s="186">
        <v>4</v>
      </c>
      <c r="AG57" s="186">
        <v>5</v>
      </c>
      <c r="AH57" s="186">
        <v>8</v>
      </c>
      <c r="AI57" s="186">
        <v>0</v>
      </c>
      <c r="AJ57" s="186">
        <v>5</v>
      </c>
      <c r="AK57" s="186">
        <v>6</v>
      </c>
      <c r="AL57" s="186">
        <v>8</v>
      </c>
      <c r="AM57" s="187">
        <v>8</v>
      </c>
    </row>
    <row r="58" spans="2:39">
      <c r="B58" s="172" t="s">
        <v>3</v>
      </c>
      <c r="C58" s="188">
        <v>210</v>
      </c>
      <c r="D58" s="189">
        <v>61</v>
      </c>
      <c r="E58" s="189">
        <v>14</v>
      </c>
      <c r="F58" s="189">
        <v>33</v>
      </c>
      <c r="G58" s="189">
        <v>12</v>
      </c>
      <c r="H58" s="189">
        <v>20</v>
      </c>
      <c r="I58" s="189">
        <v>24</v>
      </c>
      <c r="J58" s="189">
        <v>3</v>
      </c>
      <c r="K58" s="189">
        <v>11</v>
      </c>
      <c r="L58" s="189">
        <v>13</v>
      </c>
      <c r="M58" s="190">
        <v>19</v>
      </c>
      <c r="O58" s="172" t="s">
        <v>3</v>
      </c>
      <c r="P58" s="188">
        <v>221</v>
      </c>
      <c r="Q58" s="189">
        <v>67</v>
      </c>
      <c r="R58" s="189">
        <v>12</v>
      </c>
      <c r="S58" s="189">
        <v>45</v>
      </c>
      <c r="T58" s="189">
        <v>5</v>
      </c>
      <c r="U58" s="189">
        <v>21</v>
      </c>
      <c r="V58" s="189">
        <v>25</v>
      </c>
      <c r="W58" s="189">
        <v>5</v>
      </c>
      <c r="X58" s="189">
        <v>10</v>
      </c>
      <c r="Y58" s="189">
        <v>15</v>
      </c>
      <c r="Z58" s="190">
        <v>16</v>
      </c>
      <c r="AB58" s="172" t="s">
        <v>3</v>
      </c>
      <c r="AC58" s="188">
        <v>266</v>
      </c>
      <c r="AD58" s="189">
        <v>84</v>
      </c>
      <c r="AE58" s="189">
        <v>8</v>
      </c>
      <c r="AF58" s="189">
        <v>67</v>
      </c>
      <c r="AG58" s="189">
        <v>7</v>
      </c>
      <c r="AH58" s="189">
        <v>17</v>
      </c>
      <c r="AI58" s="189">
        <v>26</v>
      </c>
      <c r="AJ58" s="189">
        <v>3</v>
      </c>
      <c r="AK58" s="189">
        <v>8</v>
      </c>
      <c r="AL58" s="189">
        <v>20</v>
      </c>
      <c r="AM58" s="190">
        <v>26</v>
      </c>
    </row>
    <row r="59" spans="2:39">
      <c r="B59" s="172" t="s">
        <v>4</v>
      </c>
      <c r="C59" s="188">
        <v>314</v>
      </c>
      <c r="D59" s="189">
        <v>278</v>
      </c>
      <c r="E59" s="189">
        <v>19</v>
      </c>
      <c r="F59" s="189">
        <v>2</v>
      </c>
      <c r="G59" s="189">
        <v>1</v>
      </c>
      <c r="H59" s="189">
        <v>4</v>
      </c>
      <c r="I59" s="189">
        <v>2</v>
      </c>
      <c r="J59" s="189">
        <v>1</v>
      </c>
      <c r="K59" s="189">
        <v>4</v>
      </c>
      <c r="L59" s="189">
        <v>1</v>
      </c>
      <c r="M59" s="190">
        <v>2</v>
      </c>
      <c r="O59" s="172" t="s">
        <v>4</v>
      </c>
      <c r="P59" s="188">
        <v>332</v>
      </c>
      <c r="Q59" s="189">
        <v>301</v>
      </c>
      <c r="R59" s="189">
        <v>20</v>
      </c>
      <c r="S59" s="189">
        <v>2</v>
      </c>
      <c r="T59" s="189">
        <v>0</v>
      </c>
      <c r="U59" s="189">
        <v>4</v>
      </c>
      <c r="V59" s="189">
        <v>0</v>
      </c>
      <c r="W59" s="189">
        <v>0</v>
      </c>
      <c r="X59" s="189">
        <v>1</v>
      </c>
      <c r="Y59" s="189">
        <v>4</v>
      </c>
      <c r="Z59" s="190">
        <v>0</v>
      </c>
      <c r="AB59" s="172" t="s">
        <v>4</v>
      </c>
      <c r="AC59" s="188">
        <v>461</v>
      </c>
      <c r="AD59" s="189">
        <v>411</v>
      </c>
      <c r="AE59" s="189">
        <v>26</v>
      </c>
      <c r="AF59" s="189">
        <v>8</v>
      </c>
      <c r="AG59" s="189">
        <v>1</v>
      </c>
      <c r="AH59" s="189">
        <v>5</v>
      </c>
      <c r="AI59" s="189">
        <v>4</v>
      </c>
      <c r="AJ59" s="189">
        <v>0</v>
      </c>
      <c r="AK59" s="189">
        <v>3</v>
      </c>
      <c r="AL59" s="189">
        <v>2</v>
      </c>
      <c r="AM59" s="190">
        <v>1</v>
      </c>
    </row>
    <row r="60" spans="2:39">
      <c r="B60" s="172" t="s">
        <v>5</v>
      </c>
      <c r="C60" s="188">
        <v>171</v>
      </c>
      <c r="D60" s="189">
        <v>75</v>
      </c>
      <c r="E60" s="189">
        <v>32</v>
      </c>
      <c r="F60" s="189">
        <v>2</v>
      </c>
      <c r="G60" s="189">
        <v>9</v>
      </c>
      <c r="H60" s="189">
        <v>12</v>
      </c>
      <c r="I60" s="189">
        <v>11</v>
      </c>
      <c r="J60" s="189">
        <v>3</v>
      </c>
      <c r="K60" s="189">
        <v>17</v>
      </c>
      <c r="L60" s="189">
        <v>7</v>
      </c>
      <c r="M60" s="190">
        <v>3</v>
      </c>
      <c r="O60" s="172" t="s">
        <v>5</v>
      </c>
      <c r="P60" s="188">
        <v>215</v>
      </c>
      <c r="Q60" s="189">
        <v>85</v>
      </c>
      <c r="R60" s="189">
        <v>51</v>
      </c>
      <c r="S60" s="189">
        <v>5</v>
      </c>
      <c r="T60" s="189">
        <v>9</v>
      </c>
      <c r="U60" s="189">
        <v>9</v>
      </c>
      <c r="V60" s="189">
        <v>24</v>
      </c>
      <c r="W60" s="189">
        <v>5</v>
      </c>
      <c r="X60" s="189">
        <v>16</v>
      </c>
      <c r="Y60" s="189">
        <v>9</v>
      </c>
      <c r="Z60" s="190">
        <v>2</v>
      </c>
      <c r="AB60" s="172" t="s">
        <v>5</v>
      </c>
      <c r="AC60" s="188">
        <v>168</v>
      </c>
      <c r="AD60" s="189">
        <v>56</v>
      </c>
      <c r="AE60" s="189">
        <v>28</v>
      </c>
      <c r="AF60" s="189">
        <v>14</v>
      </c>
      <c r="AG60" s="189">
        <v>7</v>
      </c>
      <c r="AH60" s="189">
        <v>17</v>
      </c>
      <c r="AI60" s="189">
        <v>20</v>
      </c>
      <c r="AJ60" s="189">
        <v>3</v>
      </c>
      <c r="AK60" s="189">
        <v>14</v>
      </c>
      <c r="AL60" s="189">
        <v>5</v>
      </c>
      <c r="AM60" s="190">
        <v>4</v>
      </c>
    </row>
    <row r="61" spans="2:39">
      <c r="B61" s="172" t="s">
        <v>6</v>
      </c>
      <c r="C61" s="188">
        <v>123</v>
      </c>
      <c r="D61" s="189">
        <v>55</v>
      </c>
      <c r="E61" s="189">
        <v>11</v>
      </c>
      <c r="F61" s="189">
        <v>13</v>
      </c>
      <c r="G61" s="189">
        <v>7</v>
      </c>
      <c r="H61" s="189">
        <v>4</v>
      </c>
      <c r="I61" s="191">
        <v>1</v>
      </c>
      <c r="J61" s="189">
        <v>4</v>
      </c>
      <c r="K61" s="189">
        <v>14</v>
      </c>
      <c r="L61" s="189">
        <v>5</v>
      </c>
      <c r="M61" s="190">
        <v>9</v>
      </c>
      <c r="O61" s="172" t="s">
        <v>6</v>
      </c>
      <c r="P61" s="188">
        <v>109</v>
      </c>
      <c r="Q61" s="189">
        <v>45</v>
      </c>
      <c r="R61" s="189">
        <v>17</v>
      </c>
      <c r="S61" s="189">
        <v>11</v>
      </c>
      <c r="T61" s="189">
        <v>4</v>
      </c>
      <c r="U61" s="189">
        <v>6</v>
      </c>
      <c r="V61" s="191">
        <v>1</v>
      </c>
      <c r="W61" s="189">
        <v>4</v>
      </c>
      <c r="X61" s="189">
        <v>13</v>
      </c>
      <c r="Y61" s="189">
        <v>5</v>
      </c>
      <c r="Z61" s="190">
        <v>3</v>
      </c>
      <c r="AB61" s="172" t="s">
        <v>6</v>
      </c>
      <c r="AC61" s="188">
        <v>123</v>
      </c>
      <c r="AD61" s="189">
        <v>57</v>
      </c>
      <c r="AE61" s="189">
        <v>23</v>
      </c>
      <c r="AF61" s="189">
        <v>10</v>
      </c>
      <c r="AG61" s="189">
        <v>4</v>
      </c>
      <c r="AH61" s="189">
        <v>4</v>
      </c>
      <c r="AI61" s="191">
        <v>0</v>
      </c>
      <c r="AJ61" s="189">
        <v>0</v>
      </c>
      <c r="AK61" s="189">
        <v>11</v>
      </c>
      <c r="AL61" s="189">
        <v>9</v>
      </c>
      <c r="AM61" s="190">
        <v>5</v>
      </c>
    </row>
    <row r="62" spans="2:39">
      <c r="B62" s="172" t="s">
        <v>7</v>
      </c>
      <c r="C62" s="188">
        <v>61</v>
      </c>
      <c r="D62" s="189">
        <v>22</v>
      </c>
      <c r="E62" s="189">
        <v>6</v>
      </c>
      <c r="F62" s="189">
        <v>8</v>
      </c>
      <c r="G62" s="189">
        <v>2</v>
      </c>
      <c r="H62" s="189">
        <v>4</v>
      </c>
      <c r="I62" s="189">
        <v>2</v>
      </c>
      <c r="J62" s="189">
        <v>6</v>
      </c>
      <c r="K62" s="189">
        <v>1</v>
      </c>
      <c r="L62" s="189">
        <v>7</v>
      </c>
      <c r="M62" s="190">
        <v>3</v>
      </c>
      <c r="O62" s="172" t="s">
        <v>7</v>
      </c>
      <c r="P62" s="188">
        <v>61</v>
      </c>
      <c r="Q62" s="189">
        <v>23</v>
      </c>
      <c r="R62" s="189">
        <v>7</v>
      </c>
      <c r="S62" s="189">
        <v>6</v>
      </c>
      <c r="T62" s="189">
        <v>2</v>
      </c>
      <c r="U62" s="189">
        <v>5</v>
      </c>
      <c r="V62" s="189">
        <v>0</v>
      </c>
      <c r="W62" s="189">
        <v>7</v>
      </c>
      <c r="X62" s="189">
        <v>2</v>
      </c>
      <c r="Y62" s="189">
        <v>6</v>
      </c>
      <c r="Z62" s="190">
        <v>3</v>
      </c>
      <c r="AB62" s="172" t="s">
        <v>7</v>
      </c>
      <c r="AC62" s="188">
        <v>71</v>
      </c>
      <c r="AD62" s="189">
        <v>28</v>
      </c>
      <c r="AE62" s="189">
        <v>4</v>
      </c>
      <c r="AF62" s="189">
        <v>9</v>
      </c>
      <c r="AG62" s="189">
        <v>1</v>
      </c>
      <c r="AH62" s="189">
        <v>7</v>
      </c>
      <c r="AI62" s="189">
        <v>0</v>
      </c>
      <c r="AJ62" s="189">
        <v>7</v>
      </c>
      <c r="AK62" s="189">
        <v>3</v>
      </c>
      <c r="AL62" s="189">
        <v>8</v>
      </c>
      <c r="AM62" s="190">
        <v>4</v>
      </c>
    </row>
    <row r="63" spans="2:39">
      <c r="B63" s="172" t="s">
        <v>8</v>
      </c>
      <c r="C63" s="188">
        <v>118</v>
      </c>
      <c r="D63" s="189">
        <v>33</v>
      </c>
      <c r="E63" s="189">
        <v>17</v>
      </c>
      <c r="F63" s="189">
        <v>10</v>
      </c>
      <c r="G63" s="189">
        <v>4</v>
      </c>
      <c r="H63" s="189">
        <v>3</v>
      </c>
      <c r="I63" s="189">
        <v>11</v>
      </c>
      <c r="J63" s="189">
        <v>18</v>
      </c>
      <c r="K63" s="191">
        <v>0</v>
      </c>
      <c r="L63" s="189">
        <v>10</v>
      </c>
      <c r="M63" s="190">
        <v>12</v>
      </c>
      <c r="O63" s="172" t="s">
        <v>8</v>
      </c>
      <c r="P63" s="188">
        <v>153</v>
      </c>
      <c r="Q63" s="189">
        <v>46</v>
      </c>
      <c r="R63" s="189">
        <v>22</v>
      </c>
      <c r="S63" s="189">
        <v>10</v>
      </c>
      <c r="T63" s="189">
        <v>6</v>
      </c>
      <c r="U63" s="189">
        <v>3</v>
      </c>
      <c r="V63" s="189">
        <v>9</v>
      </c>
      <c r="W63" s="189">
        <v>18</v>
      </c>
      <c r="X63" s="191">
        <v>0</v>
      </c>
      <c r="Y63" s="189">
        <v>28</v>
      </c>
      <c r="Z63" s="190">
        <v>11</v>
      </c>
      <c r="AB63" s="172" t="s">
        <v>8</v>
      </c>
      <c r="AC63" s="188">
        <v>157</v>
      </c>
      <c r="AD63" s="189">
        <v>52</v>
      </c>
      <c r="AE63" s="189">
        <v>26</v>
      </c>
      <c r="AF63" s="189">
        <v>11</v>
      </c>
      <c r="AG63" s="189">
        <v>8</v>
      </c>
      <c r="AH63" s="189">
        <v>3</v>
      </c>
      <c r="AI63" s="189">
        <v>14</v>
      </c>
      <c r="AJ63" s="189">
        <v>17</v>
      </c>
      <c r="AK63" s="191">
        <v>0</v>
      </c>
      <c r="AL63" s="189">
        <v>9</v>
      </c>
      <c r="AM63" s="190">
        <v>17</v>
      </c>
    </row>
    <row r="64" spans="2:39">
      <c r="B64" s="172" t="s">
        <v>9</v>
      </c>
      <c r="C64" s="188">
        <v>148</v>
      </c>
      <c r="D64" s="189">
        <v>89</v>
      </c>
      <c r="E64" s="189">
        <v>12</v>
      </c>
      <c r="F64" s="189">
        <v>9</v>
      </c>
      <c r="G64" s="189">
        <v>3</v>
      </c>
      <c r="H64" s="189">
        <v>18</v>
      </c>
      <c r="I64" s="189">
        <v>5</v>
      </c>
      <c r="J64" s="189">
        <v>0</v>
      </c>
      <c r="K64" s="189">
        <v>0</v>
      </c>
      <c r="L64" s="189">
        <v>3</v>
      </c>
      <c r="M64" s="190">
        <v>9</v>
      </c>
      <c r="O64" s="172" t="s">
        <v>9</v>
      </c>
      <c r="P64" s="188">
        <v>142</v>
      </c>
      <c r="Q64" s="189">
        <v>71</v>
      </c>
      <c r="R64" s="189">
        <v>7</v>
      </c>
      <c r="S64" s="189">
        <v>11</v>
      </c>
      <c r="T64" s="189">
        <v>2</v>
      </c>
      <c r="U64" s="189">
        <v>28</v>
      </c>
      <c r="V64" s="189">
        <v>7</v>
      </c>
      <c r="W64" s="189">
        <v>0</v>
      </c>
      <c r="X64" s="189">
        <v>1</v>
      </c>
      <c r="Y64" s="189">
        <v>6</v>
      </c>
      <c r="Z64" s="190">
        <v>9</v>
      </c>
      <c r="AB64" s="172" t="s">
        <v>9</v>
      </c>
      <c r="AC64" s="188">
        <v>236</v>
      </c>
      <c r="AD64" s="189">
        <v>133</v>
      </c>
      <c r="AE64" s="189">
        <v>14</v>
      </c>
      <c r="AF64" s="189">
        <v>27</v>
      </c>
      <c r="AG64" s="189">
        <v>7</v>
      </c>
      <c r="AH64" s="189">
        <v>24</v>
      </c>
      <c r="AI64" s="189">
        <v>10</v>
      </c>
      <c r="AJ64" s="189">
        <v>0</v>
      </c>
      <c r="AK64" s="189">
        <v>3</v>
      </c>
      <c r="AL64" s="189">
        <v>3</v>
      </c>
      <c r="AM64" s="190">
        <v>15</v>
      </c>
    </row>
    <row r="65" spans="2:39">
      <c r="B65" s="172" t="s">
        <v>10</v>
      </c>
      <c r="C65" s="188">
        <v>14</v>
      </c>
      <c r="D65" s="189">
        <v>7</v>
      </c>
      <c r="E65" s="189">
        <v>0</v>
      </c>
      <c r="F65" s="189">
        <v>0</v>
      </c>
      <c r="G65" s="189">
        <v>1</v>
      </c>
      <c r="H65" s="189">
        <v>4</v>
      </c>
      <c r="I65" s="189">
        <v>1</v>
      </c>
      <c r="J65" s="189">
        <v>0</v>
      </c>
      <c r="K65" s="189">
        <v>0</v>
      </c>
      <c r="L65" s="189">
        <v>0</v>
      </c>
      <c r="M65" s="190">
        <v>1</v>
      </c>
      <c r="O65" s="172" t="s">
        <v>10</v>
      </c>
      <c r="P65" s="188">
        <v>17</v>
      </c>
      <c r="Q65" s="189">
        <v>4</v>
      </c>
      <c r="R65" s="189">
        <v>2</v>
      </c>
      <c r="S65" s="189">
        <v>0</v>
      </c>
      <c r="T65" s="189">
        <v>2</v>
      </c>
      <c r="U65" s="189">
        <v>7</v>
      </c>
      <c r="V65" s="189">
        <v>1</v>
      </c>
      <c r="W65" s="189">
        <v>0</v>
      </c>
      <c r="X65" s="189">
        <v>0</v>
      </c>
      <c r="Y65" s="189">
        <v>0</v>
      </c>
      <c r="Z65" s="190">
        <v>1</v>
      </c>
      <c r="AB65" s="172" t="s">
        <v>10</v>
      </c>
      <c r="AC65" s="188">
        <v>17</v>
      </c>
      <c r="AD65" s="189">
        <v>7</v>
      </c>
      <c r="AE65" s="189">
        <v>1</v>
      </c>
      <c r="AF65" s="189">
        <v>0</v>
      </c>
      <c r="AG65" s="189">
        <v>0</v>
      </c>
      <c r="AH65" s="189">
        <v>7</v>
      </c>
      <c r="AI65" s="189">
        <v>1</v>
      </c>
      <c r="AJ65" s="189">
        <v>0</v>
      </c>
      <c r="AK65" s="189">
        <v>0</v>
      </c>
      <c r="AL65" s="189">
        <v>1</v>
      </c>
      <c r="AM65" s="190">
        <v>0</v>
      </c>
    </row>
    <row r="66" spans="2:39">
      <c r="B66" s="172" t="s">
        <v>11</v>
      </c>
      <c r="C66" s="188">
        <v>58</v>
      </c>
      <c r="D66" s="189">
        <v>9</v>
      </c>
      <c r="E66" s="189">
        <v>1</v>
      </c>
      <c r="F66" s="189">
        <v>2</v>
      </c>
      <c r="G66" s="189">
        <v>2</v>
      </c>
      <c r="H66" s="189">
        <v>38</v>
      </c>
      <c r="I66" s="189">
        <v>0</v>
      </c>
      <c r="J66" s="189">
        <v>3</v>
      </c>
      <c r="K66" s="189">
        <v>0</v>
      </c>
      <c r="L66" s="189">
        <v>1</v>
      </c>
      <c r="M66" s="190">
        <v>2</v>
      </c>
      <c r="O66" s="172" t="s">
        <v>11</v>
      </c>
      <c r="P66" s="188">
        <v>52</v>
      </c>
      <c r="Q66" s="189">
        <v>8</v>
      </c>
      <c r="R66" s="189">
        <v>0</v>
      </c>
      <c r="S66" s="189">
        <v>0</v>
      </c>
      <c r="T66" s="189">
        <v>0</v>
      </c>
      <c r="U66" s="189">
        <v>39</v>
      </c>
      <c r="V66" s="189">
        <v>2</v>
      </c>
      <c r="W66" s="189">
        <v>2</v>
      </c>
      <c r="X66" s="189">
        <v>0</v>
      </c>
      <c r="Y66" s="189">
        <v>0</v>
      </c>
      <c r="Z66" s="190">
        <v>1</v>
      </c>
      <c r="AB66" s="172" t="s">
        <v>11</v>
      </c>
      <c r="AC66" s="188">
        <v>37</v>
      </c>
      <c r="AD66" s="189">
        <v>8</v>
      </c>
      <c r="AE66" s="189">
        <v>0</v>
      </c>
      <c r="AF66" s="189">
        <v>0</v>
      </c>
      <c r="AG66" s="189">
        <v>0</v>
      </c>
      <c r="AH66" s="189">
        <v>23</v>
      </c>
      <c r="AI66" s="189">
        <v>2</v>
      </c>
      <c r="AJ66" s="189">
        <v>0</v>
      </c>
      <c r="AK66" s="189">
        <v>0</v>
      </c>
      <c r="AL66" s="189">
        <v>1</v>
      </c>
      <c r="AM66" s="190">
        <v>3</v>
      </c>
    </row>
    <row r="67" spans="2:39">
      <c r="B67" s="172" t="s">
        <v>12</v>
      </c>
      <c r="C67" s="188">
        <v>23</v>
      </c>
      <c r="D67" s="191">
        <v>0</v>
      </c>
      <c r="E67" s="189">
        <v>0</v>
      </c>
      <c r="F67" s="189">
        <v>0</v>
      </c>
      <c r="G67" s="189">
        <v>3</v>
      </c>
      <c r="H67" s="189">
        <v>15</v>
      </c>
      <c r="I67" s="189">
        <v>0</v>
      </c>
      <c r="J67" s="189">
        <v>0</v>
      </c>
      <c r="K67" s="189">
        <v>2</v>
      </c>
      <c r="L67" s="189">
        <v>2</v>
      </c>
      <c r="M67" s="190">
        <v>1</v>
      </c>
      <c r="O67" s="172" t="s">
        <v>12</v>
      </c>
      <c r="P67" s="188">
        <v>26</v>
      </c>
      <c r="Q67" s="191">
        <v>1</v>
      </c>
      <c r="R67" s="189">
        <v>0</v>
      </c>
      <c r="S67" s="189">
        <v>0</v>
      </c>
      <c r="T67" s="189">
        <v>3</v>
      </c>
      <c r="U67" s="189">
        <v>18</v>
      </c>
      <c r="V67" s="189">
        <v>0</v>
      </c>
      <c r="W67" s="189">
        <v>0</v>
      </c>
      <c r="X67" s="189">
        <v>1</v>
      </c>
      <c r="Y67" s="189">
        <v>2</v>
      </c>
      <c r="Z67" s="190">
        <v>1</v>
      </c>
      <c r="AB67" s="172" t="s">
        <v>12</v>
      </c>
      <c r="AC67" s="188">
        <v>25</v>
      </c>
      <c r="AD67" s="191">
        <v>1</v>
      </c>
      <c r="AE67" s="189">
        <v>0</v>
      </c>
      <c r="AF67" s="189">
        <v>1</v>
      </c>
      <c r="AG67" s="189">
        <v>1</v>
      </c>
      <c r="AH67" s="189">
        <v>19</v>
      </c>
      <c r="AI67" s="189">
        <v>0</v>
      </c>
      <c r="AJ67" s="189">
        <v>0</v>
      </c>
      <c r="AK67" s="189">
        <v>1</v>
      </c>
      <c r="AL67" s="189">
        <v>2</v>
      </c>
      <c r="AM67" s="190">
        <v>0</v>
      </c>
    </row>
    <row r="68" spans="2:39">
      <c r="B68" s="172" t="s">
        <v>44</v>
      </c>
      <c r="C68" s="188">
        <v>8</v>
      </c>
      <c r="D68" s="189">
        <v>8</v>
      </c>
      <c r="E68" s="189">
        <v>0</v>
      </c>
      <c r="F68" s="191">
        <v>0</v>
      </c>
      <c r="G68" s="191">
        <v>0</v>
      </c>
      <c r="H68" s="191">
        <v>0</v>
      </c>
      <c r="I68" s="189">
        <v>0</v>
      </c>
      <c r="J68" s="191">
        <v>0</v>
      </c>
      <c r="K68" s="191">
        <v>0</v>
      </c>
      <c r="L68" s="191">
        <v>0</v>
      </c>
      <c r="M68" s="190">
        <v>0</v>
      </c>
      <c r="O68" s="172" t="s">
        <v>44</v>
      </c>
      <c r="P68" s="188">
        <v>11</v>
      </c>
      <c r="Q68" s="189">
        <v>11</v>
      </c>
      <c r="R68" s="189">
        <v>0</v>
      </c>
      <c r="S68" s="191">
        <v>0</v>
      </c>
      <c r="T68" s="191">
        <v>0</v>
      </c>
      <c r="U68" s="191">
        <v>0</v>
      </c>
      <c r="V68" s="189">
        <v>0</v>
      </c>
      <c r="W68" s="191">
        <v>0</v>
      </c>
      <c r="X68" s="191">
        <v>0</v>
      </c>
      <c r="Y68" s="191">
        <v>0</v>
      </c>
      <c r="Z68" s="190">
        <v>0</v>
      </c>
      <c r="AB68" s="172" t="s">
        <v>44</v>
      </c>
      <c r="AC68" s="188">
        <v>8</v>
      </c>
      <c r="AD68" s="189">
        <v>6</v>
      </c>
      <c r="AE68" s="189">
        <v>1</v>
      </c>
      <c r="AF68" s="191">
        <v>0</v>
      </c>
      <c r="AG68" s="191">
        <v>0</v>
      </c>
      <c r="AH68" s="191">
        <v>0</v>
      </c>
      <c r="AI68" s="189">
        <v>1</v>
      </c>
      <c r="AJ68" s="191">
        <v>0</v>
      </c>
      <c r="AK68" s="191">
        <v>0</v>
      </c>
      <c r="AL68" s="191">
        <v>0</v>
      </c>
      <c r="AM68" s="190">
        <v>0</v>
      </c>
    </row>
    <row r="69" spans="2:39">
      <c r="B69" s="172" t="s">
        <v>14</v>
      </c>
      <c r="C69" s="188">
        <v>407</v>
      </c>
      <c r="D69" s="189">
        <v>275</v>
      </c>
      <c r="E69" s="189">
        <v>39</v>
      </c>
      <c r="F69" s="189">
        <v>21</v>
      </c>
      <c r="G69" s="189">
        <v>7</v>
      </c>
      <c r="H69" s="189">
        <v>14</v>
      </c>
      <c r="I69" s="189">
        <v>18</v>
      </c>
      <c r="J69" s="189">
        <v>6</v>
      </c>
      <c r="K69" s="189">
        <v>5</v>
      </c>
      <c r="L69" s="189">
        <v>8</v>
      </c>
      <c r="M69" s="190">
        <v>14</v>
      </c>
      <c r="O69" s="172" t="s">
        <v>14</v>
      </c>
      <c r="P69" s="188">
        <v>590</v>
      </c>
      <c r="Q69" s="189">
        <v>389</v>
      </c>
      <c r="R69" s="189">
        <v>52</v>
      </c>
      <c r="S69" s="189">
        <v>39</v>
      </c>
      <c r="T69" s="189">
        <v>12</v>
      </c>
      <c r="U69" s="189">
        <v>25</v>
      </c>
      <c r="V69" s="189">
        <v>28</v>
      </c>
      <c r="W69" s="189">
        <v>2</v>
      </c>
      <c r="X69" s="189">
        <v>10</v>
      </c>
      <c r="Y69" s="189">
        <v>12</v>
      </c>
      <c r="Z69" s="190">
        <v>21</v>
      </c>
      <c r="AB69" s="172" t="s">
        <v>14</v>
      </c>
      <c r="AC69" s="188">
        <v>774</v>
      </c>
      <c r="AD69" s="189">
        <v>519</v>
      </c>
      <c r="AE69" s="189">
        <v>48</v>
      </c>
      <c r="AF69" s="189">
        <v>77</v>
      </c>
      <c r="AG69" s="189">
        <v>16</v>
      </c>
      <c r="AH69" s="189">
        <v>26</v>
      </c>
      <c r="AI69" s="189">
        <v>26</v>
      </c>
      <c r="AJ69" s="189">
        <v>4</v>
      </c>
      <c r="AK69" s="189">
        <v>11</v>
      </c>
      <c r="AL69" s="189">
        <v>16</v>
      </c>
      <c r="AM69" s="190">
        <v>31</v>
      </c>
    </row>
    <row r="70" spans="2:39">
      <c r="B70" s="172" t="s">
        <v>15</v>
      </c>
      <c r="C70" s="188">
        <v>70</v>
      </c>
      <c r="D70" s="189">
        <v>40</v>
      </c>
      <c r="E70" s="189">
        <v>8</v>
      </c>
      <c r="F70" s="189">
        <v>2</v>
      </c>
      <c r="G70" s="189">
        <v>3</v>
      </c>
      <c r="H70" s="189">
        <v>9</v>
      </c>
      <c r="I70" s="189">
        <v>2</v>
      </c>
      <c r="J70" s="189">
        <v>2</v>
      </c>
      <c r="K70" s="189">
        <v>0</v>
      </c>
      <c r="L70" s="189">
        <v>2</v>
      </c>
      <c r="M70" s="190">
        <v>2</v>
      </c>
      <c r="O70" s="172" t="s">
        <v>15</v>
      </c>
      <c r="P70" s="188">
        <v>72</v>
      </c>
      <c r="Q70" s="189">
        <v>35</v>
      </c>
      <c r="R70" s="189">
        <v>8</v>
      </c>
      <c r="S70" s="189">
        <v>2</v>
      </c>
      <c r="T70" s="189">
        <v>6</v>
      </c>
      <c r="U70" s="189">
        <v>10</v>
      </c>
      <c r="V70" s="189">
        <v>3</v>
      </c>
      <c r="W70" s="189">
        <v>2</v>
      </c>
      <c r="X70" s="189">
        <v>0</v>
      </c>
      <c r="Y70" s="189">
        <v>4</v>
      </c>
      <c r="Z70" s="190">
        <v>2</v>
      </c>
      <c r="AB70" s="172" t="s">
        <v>15</v>
      </c>
      <c r="AC70" s="188">
        <v>122</v>
      </c>
      <c r="AD70" s="189">
        <v>61</v>
      </c>
      <c r="AE70" s="189">
        <v>9</v>
      </c>
      <c r="AF70" s="189">
        <v>10</v>
      </c>
      <c r="AG70" s="189">
        <v>5</v>
      </c>
      <c r="AH70" s="189">
        <v>14</v>
      </c>
      <c r="AI70" s="189">
        <v>6</v>
      </c>
      <c r="AJ70" s="189">
        <v>3</v>
      </c>
      <c r="AK70" s="189">
        <v>4</v>
      </c>
      <c r="AL70" s="189">
        <v>5</v>
      </c>
      <c r="AM70" s="190">
        <v>5</v>
      </c>
    </row>
    <row r="71" spans="2:39">
      <c r="B71" s="172" t="s">
        <v>16</v>
      </c>
      <c r="C71" s="188">
        <v>99</v>
      </c>
      <c r="D71" s="189">
        <v>62</v>
      </c>
      <c r="E71" s="189">
        <v>3</v>
      </c>
      <c r="F71" s="189">
        <v>2</v>
      </c>
      <c r="G71" s="189">
        <v>8</v>
      </c>
      <c r="H71" s="189">
        <v>17</v>
      </c>
      <c r="I71" s="189">
        <v>1</v>
      </c>
      <c r="J71" s="189">
        <v>3</v>
      </c>
      <c r="K71" s="189">
        <v>1</v>
      </c>
      <c r="L71" s="189">
        <v>1</v>
      </c>
      <c r="M71" s="190">
        <v>1</v>
      </c>
      <c r="O71" s="172" t="s">
        <v>16</v>
      </c>
      <c r="P71" s="188">
        <v>104</v>
      </c>
      <c r="Q71" s="189">
        <v>54</v>
      </c>
      <c r="R71" s="189">
        <v>5</v>
      </c>
      <c r="S71" s="189">
        <v>4</v>
      </c>
      <c r="T71" s="189">
        <v>8</v>
      </c>
      <c r="U71" s="189">
        <v>26</v>
      </c>
      <c r="V71" s="189">
        <v>3</v>
      </c>
      <c r="W71" s="189">
        <v>0</v>
      </c>
      <c r="X71" s="189">
        <v>0</v>
      </c>
      <c r="Y71" s="189">
        <v>3</v>
      </c>
      <c r="Z71" s="190">
        <v>1</v>
      </c>
      <c r="AB71" s="172" t="s">
        <v>16</v>
      </c>
      <c r="AC71" s="188">
        <v>120</v>
      </c>
      <c r="AD71" s="189">
        <v>50</v>
      </c>
      <c r="AE71" s="189">
        <v>6</v>
      </c>
      <c r="AF71" s="189">
        <v>9</v>
      </c>
      <c r="AG71" s="189">
        <v>8</v>
      </c>
      <c r="AH71" s="189">
        <v>33</v>
      </c>
      <c r="AI71" s="189">
        <v>1</v>
      </c>
      <c r="AJ71" s="189">
        <v>0</v>
      </c>
      <c r="AK71" s="189">
        <v>4</v>
      </c>
      <c r="AL71" s="189">
        <v>6</v>
      </c>
      <c r="AM71" s="190">
        <v>3</v>
      </c>
    </row>
    <row r="72" spans="2:39">
      <c r="B72" s="172" t="s">
        <v>17</v>
      </c>
      <c r="C72" s="188">
        <v>67</v>
      </c>
      <c r="D72" s="189">
        <v>19</v>
      </c>
      <c r="E72" s="189">
        <v>14</v>
      </c>
      <c r="F72" s="189">
        <v>15</v>
      </c>
      <c r="G72" s="189">
        <v>3</v>
      </c>
      <c r="H72" s="189">
        <v>1</v>
      </c>
      <c r="I72" s="189">
        <v>0</v>
      </c>
      <c r="J72" s="189">
        <v>5</v>
      </c>
      <c r="K72" s="189">
        <v>1</v>
      </c>
      <c r="L72" s="189">
        <v>3</v>
      </c>
      <c r="M72" s="190">
        <v>6</v>
      </c>
      <c r="O72" s="172" t="s">
        <v>17</v>
      </c>
      <c r="P72" s="188">
        <v>84</v>
      </c>
      <c r="Q72" s="189">
        <v>21</v>
      </c>
      <c r="R72" s="189">
        <v>11</v>
      </c>
      <c r="S72" s="189">
        <v>18</v>
      </c>
      <c r="T72" s="189">
        <v>6</v>
      </c>
      <c r="U72" s="189">
        <v>5</v>
      </c>
      <c r="V72" s="189">
        <v>0</v>
      </c>
      <c r="W72" s="189">
        <v>3</v>
      </c>
      <c r="X72" s="189">
        <v>3</v>
      </c>
      <c r="Y72" s="189">
        <v>4</v>
      </c>
      <c r="Z72" s="190">
        <v>13</v>
      </c>
      <c r="AB72" s="172" t="s">
        <v>17</v>
      </c>
      <c r="AC72" s="188">
        <v>94</v>
      </c>
      <c r="AD72" s="189">
        <v>28</v>
      </c>
      <c r="AE72" s="189">
        <v>9</v>
      </c>
      <c r="AF72" s="189">
        <v>19</v>
      </c>
      <c r="AG72" s="189">
        <v>7</v>
      </c>
      <c r="AH72" s="189">
        <v>8</v>
      </c>
      <c r="AI72" s="189">
        <v>3</v>
      </c>
      <c r="AJ72" s="189">
        <v>3</v>
      </c>
      <c r="AK72" s="189">
        <v>5</v>
      </c>
      <c r="AL72" s="189">
        <v>2</v>
      </c>
      <c r="AM72" s="190">
        <v>10</v>
      </c>
    </row>
    <row r="73" spans="2:39">
      <c r="B73" s="172" t="s">
        <v>18</v>
      </c>
      <c r="C73" s="188">
        <v>211</v>
      </c>
      <c r="D73" s="189">
        <v>101</v>
      </c>
      <c r="E73" s="189">
        <v>39</v>
      </c>
      <c r="F73" s="189">
        <v>9</v>
      </c>
      <c r="G73" s="189">
        <v>3</v>
      </c>
      <c r="H73" s="189">
        <v>1</v>
      </c>
      <c r="I73" s="189">
        <v>9</v>
      </c>
      <c r="J73" s="189">
        <v>6</v>
      </c>
      <c r="K73" s="189">
        <v>16</v>
      </c>
      <c r="L73" s="189">
        <v>20</v>
      </c>
      <c r="M73" s="190">
        <v>7</v>
      </c>
      <c r="O73" s="172" t="s">
        <v>18</v>
      </c>
      <c r="P73" s="188">
        <v>231</v>
      </c>
      <c r="Q73" s="189">
        <v>105</v>
      </c>
      <c r="R73" s="189">
        <v>41</v>
      </c>
      <c r="S73" s="189">
        <v>7</v>
      </c>
      <c r="T73" s="189">
        <v>3</v>
      </c>
      <c r="U73" s="189">
        <v>2</v>
      </c>
      <c r="V73" s="189">
        <v>19</v>
      </c>
      <c r="W73" s="189">
        <v>8</v>
      </c>
      <c r="X73" s="189">
        <v>22</v>
      </c>
      <c r="Y73" s="189">
        <v>19</v>
      </c>
      <c r="Z73" s="190">
        <v>5</v>
      </c>
      <c r="AB73" s="172" t="s">
        <v>18</v>
      </c>
      <c r="AC73" s="188">
        <v>210</v>
      </c>
      <c r="AD73" s="189">
        <v>100</v>
      </c>
      <c r="AE73" s="189">
        <v>33</v>
      </c>
      <c r="AF73" s="189">
        <v>19</v>
      </c>
      <c r="AG73" s="189">
        <v>5</v>
      </c>
      <c r="AH73" s="189">
        <v>4</v>
      </c>
      <c r="AI73" s="189">
        <v>15</v>
      </c>
      <c r="AJ73" s="189">
        <v>5</v>
      </c>
      <c r="AK73" s="189">
        <v>12</v>
      </c>
      <c r="AL73" s="189">
        <v>10</v>
      </c>
      <c r="AM73" s="190">
        <v>7</v>
      </c>
    </row>
    <row r="74" spans="2:39">
      <c r="B74" s="172" t="s">
        <v>19</v>
      </c>
      <c r="C74" s="188">
        <v>115</v>
      </c>
      <c r="D74" s="189">
        <v>39</v>
      </c>
      <c r="E74" s="189">
        <v>3</v>
      </c>
      <c r="F74" s="189">
        <v>6</v>
      </c>
      <c r="G74" s="189">
        <v>0</v>
      </c>
      <c r="H74" s="189">
        <v>49</v>
      </c>
      <c r="I74" s="189">
        <v>4</v>
      </c>
      <c r="J74" s="189">
        <v>4</v>
      </c>
      <c r="K74" s="189">
        <v>4</v>
      </c>
      <c r="L74" s="189">
        <v>1</v>
      </c>
      <c r="M74" s="190">
        <v>5</v>
      </c>
      <c r="O74" s="172" t="s">
        <v>19</v>
      </c>
      <c r="P74" s="188">
        <v>122</v>
      </c>
      <c r="Q74" s="189">
        <v>34</v>
      </c>
      <c r="R74" s="189">
        <v>3</v>
      </c>
      <c r="S74" s="189">
        <v>6</v>
      </c>
      <c r="T74" s="189">
        <v>0</v>
      </c>
      <c r="U74" s="189">
        <v>56</v>
      </c>
      <c r="V74" s="189">
        <v>7</v>
      </c>
      <c r="W74" s="189">
        <v>4</v>
      </c>
      <c r="X74" s="189">
        <v>3</v>
      </c>
      <c r="Y74" s="189">
        <v>1</v>
      </c>
      <c r="Z74" s="190">
        <v>8</v>
      </c>
      <c r="AB74" s="172" t="s">
        <v>19</v>
      </c>
      <c r="AC74" s="188">
        <v>103</v>
      </c>
      <c r="AD74" s="189">
        <v>34</v>
      </c>
      <c r="AE74" s="189">
        <v>3</v>
      </c>
      <c r="AF74" s="189">
        <v>7</v>
      </c>
      <c r="AG74" s="189">
        <v>2</v>
      </c>
      <c r="AH74" s="189">
        <v>40</v>
      </c>
      <c r="AI74" s="189">
        <v>4</v>
      </c>
      <c r="AJ74" s="189">
        <v>2</v>
      </c>
      <c r="AK74" s="189">
        <v>3</v>
      </c>
      <c r="AL74" s="189">
        <v>0</v>
      </c>
      <c r="AM74" s="190">
        <v>8</v>
      </c>
    </row>
    <row r="75" spans="2:39">
      <c r="B75" s="177" t="s">
        <v>20</v>
      </c>
      <c r="C75" s="192">
        <v>11</v>
      </c>
      <c r="D75" s="193">
        <v>6</v>
      </c>
      <c r="E75" s="193">
        <v>0</v>
      </c>
      <c r="F75" s="193">
        <v>0</v>
      </c>
      <c r="G75" s="194">
        <v>0</v>
      </c>
      <c r="H75" s="193">
        <v>3</v>
      </c>
      <c r="I75" s="193">
        <v>0</v>
      </c>
      <c r="J75" s="193">
        <v>1</v>
      </c>
      <c r="K75" s="194">
        <v>1</v>
      </c>
      <c r="L75" s="194">
        <v>0</v>
      </c>
      <c r="M75" s="195">
        <v>0</v>
      </c>
      <c r="O75" s="177" t="s">
        <v>20</v>
      </c>
      <c r="P75" s="192">
        <v>9</v>
      </c>
      <c r="Q75" s="193">
        <v>5</v>
      </c>
      <c r="R75" s="193">
        <v>0</v>
      </c>
      <c r="S75" s="193">
        <v>0</v>
      </c>
      <c r="T75" s="194">
        <v>0</v>
      </c>
      <c r="U75" s="193">
        <v>4</v>
      </c>
      <c r="V75" s="193">
        <v>0</v>
      </c>
      <c r="W75" s="193">
        <v>0</v>
      </c>
      <c r="X75" s="194">
        <v>0</v>
      </c>
      <c r="Y75" s="194">
        <v>0</v>
      </c>
      <c r="Z75" s="195">
        <v>0</v>
      </c>
      <c r="AB75" s="177" t="s">
        <v>20</v>
      </c>
      <c r="AC75" s="192">
        <v>13</v>
      </c>
      <c r="AD75" s="193">
        <v>9</v>
      </c>
      <c r="AE75" s="193">
        <v>1</v>
      </c>
      <c r="AF75" s="193">
        <v>0</v>
      </c>
      <c r="AG75" s="194">
        <v>0</v>
      </c>
      <c r="AH75" s="193">
        <v>3</v>
      </c>
      <c r="AI75" s="193">
        <v>0</v>
      </c>
      <c r="AJ75" s="193">
        <v>0</v>
      </c>
      <c r="AK75" s="194">
        <v>0</v>
      </c>
      <c r="AL75" s="194">
        <v>0</v>
      </c>
      <c r="AM75" s="195">
        <v>0</v>
      </c>
    </row>
    <row r="76" spans="2:39">
      <c r="B76" s="182" t="s">
        <v>21</v>
      </c>
      <c r="C76" s="196">
        <f t="shared" ref="C76:M76" si="15">SUM(C55:C75)</f>
        <v>2261</v>
      </c>
      <c r="D76" s="196">
        <f t="shared" si="15"/>
        <v>1183</v>
      </c>
      <c r="E76" s="196">
        <f t="shared" si="15"/>
        <v>218</v>
      </c>
      <c r="F76" s="196">
        <f t="shared" si="15"/>
        <v>138</v>
      </c>
      <c r="G76" s="196">
        <f t="shared" si="15"/>
        <v>72</v>
      </c>
      <c r="H76" s="196">
        <f t="shared" si="15"/>
        <v>222</v>
      </c>
      <c r="I76" s="196">
        <f t="shared" si="15"/>
        <v>91</v>
      </c>
      <c r="J76" s="196">
        <f t="shared" si="15"/>
        <v>66</v>
      </c>
      <c r="K76" s="196">
        <f t="shared" si="15"/>
        <v>82</v>
      </c>
      <c r="L76" s="196">
        <f t="shared" si="15"/>
        <v>90</v>
      </c>
      <c r="M76" s="197">
        <f t="shared" si="15"/>
        <v>99</v>
      </c>
      <c r="O76" s="182" t="s">
        <v>21</v>
      </c>
      <c r="P76" s="196">
        <f t="shared" ref="P76:Z76" si="16">SUM(P55:P75)</f>
        <v>2595</v>
      </c>
      <c r="Q76" s="196">
        <f t="shared" si="16"/>
        <v>1312</v>
      </c>
      <c r="R76" s="196">
        <f t="shared" si="16"/>
        <v>260</v>
      </c>
      <c r="S76" s="196">
        <f t="shared" si="16"/>
        <v>170</v>
      </c>
      <c r="T76" s="196">
        <f t="shared" si="16"/>
        <v>72</v>
      </c>
      <c r="U76" s="196">
        <f t="shared" si="16"/>
        <v>272</v>
      </c>
      <c r="V76" s="196">
        <f t="shared" si="16"/>
        <v>132</v>
      </c>
      <c r="W76" s="196">
        <f t="shared" si="16"/>
        <v>64</v>
      </c>
      <c r="X76" s="196">
        <f t="shared" si="16"/>
        <v>86</v>
      </c>
      <c r="Y76" s="196">
        <f t="shared" si="16"/>
        <v>125</v>
      </c>
      <c r="Z76" s="197">
        <f t="shared" si="16"/>
        <v>102</v>
      </c>
      <c r="AB76" s="182" t="s">
        <v>21</v>
      </c>
      <c r="AC76" s="196">
        <f t="shared" ref="AC76:AM76" si="17">SUM(AC55:AC75)</f>
        <v>3060</v>
      </c>
      <c r="AD76" s="196">
        <f t="shared" si="17"/>
        <v>1653</v>
      </c>
      <c r="AE76" s="196">
        <f t="shared" si="17"/>
        <v>242</v>
      </c>
      <c r="AF76" s="196">
        <f t="shared" si="17"/>
        <v>292</v>
      </c>
      <c r="AG76" s="196">
        <f t="shared" si="17"/>
        <v>84</v>
      </c>
      <c r="AH76" s="196">
        <f t="shared" si="17"/>
        <v>262</v>
      </c>
      <c r="AI76" s="196">
        <f t="shared" si="17"/>
        <v>133</v>
      </c>
      <c r="AJ76" s="196">
        <f t="shared" si="17"/>
        <v>52</v>
      </c>
      <c r="AK76" s="196">
        <f t="shared" si="17"/>
        <v>88</v>
      </c>
      <c r="AL76" s="196">
        <f t="shared" si="17"/>
        <v>107</v>
      </c>
      <c r="AM76" s="197">
        <f t="shared" si="17"/>
        <v>147</v>
      </c>
    </row>
    <row r="77" spans="2:39">
      <c r="B77" s="183" t="s">
        <v>182</v>
      </c>
      <c r="C77" s="98">
        <f t="shared" ref="C77:M77" si="18">C76/C$158</f>
        <v>0.11561669052976069</v>
      </c>
      <c r="D77" s="98">
        <f t="shared" si="18"/>
        <v>0.1416427203065134</v>
      </c>
      <c r="E77" s="98">
        <f t="shared" si="18"/>
        <v>8.7479935794542538E-2</v>
      </c>
      <c r="F77" s="98">
        <f t="shared" si="18"/>
        <v>7.407407407407407E-2</v>
      </c>
      <c r="G77" s="98">
        <f t="shared" si="18"/>
        <v>9.9585062240663894E-2</v>
      </c>
      <c r="H77" s="98">
        <f t="shared" si="18"/>
        <v>0.12521150592216582</v>
      </c>
      <c r="I77" s="98">
        <f t="shared" si="18"/>
        <v>0.11973684210526316</v>
      </c>
      <c r="J77" s="98">
        <f t="shared" si="18"/>
        <v>8.8829071332436074E-2</v>
      </c>
      <c r="K77" s="98">
        <f t="shared" si="18"/>
        <v>0.10904255319148937</v>
      </c>
      <c r="L77" s="98">
        <f t="shared" si="18"/>
        <v>7.7720207253886009E-2</v>
      </c>
      <c r="M77" s="98">
        <f t="shared" si="18"/>
        <v>0.10531914893617021</v>
      </c>
      <c r="O77" s="183" t="s">
        <v>182</v>
      </c>
      <c r="P77" s="98">
        <f t="shared" ref="P77:Z77" si="19">P76/P$158</f>
        <v>0.1200499629903775</v>
      </c>
      <c r="Q77" s="98">
        <f t="shared" si="19"/>
        <v>0.15395447078150667</v>
      </c>
      <c r="R77" s="98">
        <f t="shared" si="19"/>
        <v>8.9041095890410954E-2</v>
      </c>
      <c r="S77" s="98">
        <f t="shared" si="19"/>
        <v>8.110687022900763E-2</v>
      </c>
      <c r="T77" s="98">
        <f t="shared" si="19"/>
        <v>8.0178173719376397E-2</v>
      </c>
      <c r="U77" s="98">
        <f t="shared" si="19"/>
        <v>0.12952380952380951</v>
      </c>
      <c r="V77" s="98">
        <f t="shared" si="19"/>
        <v>0.12643678160919541</v>
      </c>
      <c r="W77" s="98">
        <f t="shared" si="19"/>
        <v>7.9601990049751242E-2</v>
      </c>
      <c r="X77" s="98">
        <f t="shared" si="19"/>
        <v>0.10526315789473684</v>
      </c>
      <c r="Y77" s="98">
        <f t="shared" si="19"/>
        <v>9.3492894540014956E-2</v>
      </c>
      <c r="Z77" s="98">
        <f t="shared" si="19"/>
        <v>9.4619666048237475E-2</v>
      </c>
      <c r="AB77" s="183" t="s">
        <v>182</v>
      </c>
      <c r="AC77" s="98">
        <f t="shared" ref="AC77:AM77" si="20">AC76/AC$158</f>
        <v>0.13016845329249618</v>
      </c>
      <c r="AD77" s="98">
        <f t="shared" si="20"/>
        <v>0.1730708826300911</v>
      </c>
      <c r="AE77" s="98">
        <f t="shared" si="20"/>
        <v>7.7192982456140355E-2</v>
      </c>
      <c r="AF77" s="98">
        <f t="shared" si="20"/>
        <v>0.12818261633011413</v>
      </c>
      <c r="AG77" s="98">
        <f t="shared" si="20"/>
        <v>9.4064949608062706E-2</v>
      </c>
      <c r="AH77" s="98">
        <f t="shared" si="20"/>
        <v>0.11263972484952708</v>
      </c>
      <c r="AI77" s="98">
        <f t="shared" si="20"/>
        <v>0.11426116838487972</v>
      </c>
      <c r="AJ77" s="98">
        <f t="shared" si="20"/>
        <v>6.860158311345646E-2</v>
      </c>
      <c r="AK77" s="98">
        <f t="shared" si="20"/>
        <v>9.8214285714285712E-2</v>
      </c>
      <c r="AL77" s="98">
        <f t="shared" si="20"/>
        <v>8.0209895052473765E-2</v>
      </c>
      <c r="AM77" s="98">
        <f t="shared" si="20"/>
        <v>0.12531969309462915</v>
      </c>
    </row>
    <row r="79" spans="2:39">
      <c r="B79" s="4" t="s">
        <v>178</v>
      </c>
      <c r="M79" s="424" t="s">
        <v>324</v>
      </c>
      <c r="O79" s="4" t="s">
        <v>178</v>
      </c>
      <c r="Z79" s="424" t="s">
        <v>324</v>
      </c>
      <c r="AB79" s="4" t="s">
        <v>178</v>
      </c>
      <c r="AM79" s="424" t="s">
        <v>324</v>
      </c>
    </row>
    <row r="81" spans="2:39" ht="15">
      <c r="B81" s="5" t="s">
        <v>250</v>
      </c>
      <c r="O81" s="5" t="s">
        <v>256</v>
      </c>
      <c r="AB81" s="5" t="s">
        <v>262</v>
      </c>
    </row>
    <row r="82" spans="2:39" ht="71.25">
      <c r="B82" s="151" t="s">
        <v>92</v>
      </c>
      <c r="C82" s="152" t="s">
        <v>38</v>
      </c>
      <c r="D82" s="153" t="s">
        <v>45</v>
      </c>
      <c r="E82" s="154" t="s">
        <v>46</v>
      </c>
      <c r="F82" s="155" t="s">
        <v>47</v>
      </c>
      <c r="G82" s="156" t="s">
        <v>39</v>
      </c>
      <c r="H82" s="157" t="s">
        <v>48</v>
      </c>
      <c r="I82" s="158" t="s">
        <v>40</v>
      </c>
      <c r="J82" s="159" t="s">
        <v>41</v>
      </c>
      <c r="K82" s="160" t="s">
        <v>49</v>
      </c>
      <c r="L82" s="161" t="s">
        <v>42</v>
      </c>
      <c r="M82" s="162" t="s">
        <v>43</v>
      </c>
      <c r="O82" s="151" t="s">
        <v>92</v>
      </c>
      <c r="P82" s="152" t="s">
        <v>38</v>
      </c>
      <c r="Q82" s="153" t="s">
        <v>45</v>
      </c>
      <c r="R82" s="154" t="s">
        <v>46</v>
      </c>
      <c r="S82" s="155" t="s">
        <v>47</v>
      </c>
      <c r="T82" s="156" t="s">
        <v>39</v>
      </c>
      <c r="U82" s="157" t="s">
        <v>48</v>
      </c>
      <c r="V82" s="158" t="s">
        <v>40</v>
      </c>
      <c r="W82" s="159" t="s">
        <v>41</v>
      </c>
      <c r="X82" s="160" t="s">
        <v>49</v>
      </c>
      <c r="Y82" s="161" t="s">
        <v>42</v>
      </c>
      <c r="Z82" s="162" t="s">
        <v>43</v>
      </c>
      <c r="AB82" s="151" t="s">
        <v>92</v>
      </c>
      <c r="AC82" s="152" t="s">
        <v>38</v>
      </c>
      <c r="AD82" s="153" t="s">
        <v>45</v>
      </c>
      <c r="AE82" s="154" t="s">
        <v>46</v>
      </c>
      <c r="AF82" s="155" t="s">
        <v>47</v>
      </c>
      <c r="AG82" s="156" t="s">
        <v>39</v>
      </c>
      <c r="AH82" s="157" t="s">
        <v>48</v>
      </c>
      <c r="AI82" s="158" t="s">
        <v>40</v>
      </c>
      <c r="AJ82" s="159" t="s">
        <v>41</v>
      </c>
      <c r="AK82" s="160" t="s">
        <v>49</v>
      </c>
      <c r="AL82" s="161" t="s">
        <v>42</v>
      </c>
      <c r="AM82" s="162" t="s">
        <v>43</v>
      </c>
    </row>
    <row r="83" spans="2:39">
      <c r="B83" s="167" t="s">
        <v>2</v>
      </c>
      <c r="C83" s="185">
        <v>7</v>
      </c>
      <c r="D83" s="186">
        <v>2</v>
      </c>
      <c r="E83" s="186">
        <v>0</v>
      </c>
      <c r="F83" s="186">
        <v>1</v>
      </c>
      <c r="G83" s="186">
        <v>1</v>
      </c>
      <c r="H83" s="186">
        <v>0</v>
      </c>
      <c r="I83" s="186">
        <v>0</v>
      </c>
      <c r="J83" s="186">
        <v>0</v>
      </c>
      <c r="K83" s="186">
        <v>0</v>
      </c>
      <c r="L83" s="186">
        <v>1</v>
      </c>
      <c r="M83" s="187">
        <v>2</v>
      </c>
      <c r="O83" s="167" t="s">
        <v>2</v>
      </c>
      <c r="P83" s="185">
        <v>8</v>
      </c>
      <c r="Q83" s="186">
        <v>1</v>
      </c>
      <c r="R83" s="186">
        <v>1</v>
      </c>
      <c r="S83" s="186">
        <v>1</v>
      </c>
      <c r="T83" s="186">
        <v>2</v>
      </c>
      <c r="U83" s="186">
        <v>0</v>
      </c>
      <c r="V83" s="186">
        <v>0</v>
      </c>
      <c r="W83" s="186">
        <v>0</v>
      </c>
      <c r="X83" s="186">
        <v>1</v>
      </c>
      <c r="Y83" s="186">
        <v>1</v>
      </c>
      <c r="Z83" s="187">
        <v>1</v>
      </c>
      <c r="AB83" s="167" t="s">
        <v>2</v>
      </c>
      <c r="AC83" s="185">
        <v>7</v>
      </c>
      <c r="AD83" s="186">
        <v>1</v>
      </c>
      <c r="AE83" s="186">
        <v>1</v>
      </c>
      <c r="AF83" s="186">
        <v>1</v>
      </c>
      <c r="AG83" s="186">
        <v>1</v>
      </c>
      <c r="AH83" s="186">
        <v>0</v>
      </c>
      <c r="AI83" s="186">
        <v>0</v>
      </c>
      <c r="AJ83" s="186">
        <v>0</v>
      </c>
      <c r="AK83" s="186">
        <v>1</v>
      </c>
      <c r="AL83" s="186">
        <v>2</v>
      </c>
      <c r="AM83" s="187">
        <v>0</v>
      </c>
    </row>
    <row r="84" spans="2:39">
      <c r="B84" s="172" t="s">
        <v>3</v>
      </c>
      <c r="C84" s="188">
        <v>27</v>
      </c>
      <c r="D84" s="189">
        <v>12</v>
      </c>
      <c r="E84" s="189">
        <v>2</v>
      </c>
      <c r="F84" s="189">
        <v>1</v>
      </c>
      <c r="G84" s="189">
        <v>0</v>
      </c>
      <c r="H84" s="189">
        <v>4</v>
      </c>
      <c r="I84" s="189">
        <v>4</v>
      </c>
      <c r="J84" s="189">
        <v>0</v>
      </c>
      <c r="K84" s="189">
        <v>2</v>
      </c>
      <c r="L84" s="189">
        <v>2</v>
      </c>
      <c r="M84" s="190">
        <v>0</v>
      </c>
      <c r="O84" s="172" t="s">
        <v>3</v>
      </c>
      <c r="P84" s="188">
        <v>36</v>
      </c>
      <c r="Q84" s="189">
        <v>16</v>
      </c>
      <c r="R84" s="189">
        <v>1</v>
      </c>
      <c r="S84" s="189">
        <v>1</v>
      </c>
      <c r="T84" s="189">
        <v>2</v>
      </c>
      <c r="U84" s="189">
        <v>4</v>
      </c>
      <c r="V84" s="189">
        <v>7</v>
      </c>
      <c r="W84" s="189">
        <v>0</v>
      </c>
      <c r="X84" s="189">
        <v>1</v>
      </c>
      <c r="Y84" s="189">
        <v>3</v>
      </c>
      <c r="Z84" s="190">
        <v>1</v>
      </c>
      <c r="AB84" s="172" t="s">
        <v>3</v>
      </c>
      <c r="AC84" s="188">
        <v>29</v>
      </c>
      <c r="AD84" s="189">
        <v>13</v>
      </c>
      <c r="AE84" s="189">
        <v>2</v>
      </c>
      <c r="AF84" s="189">
        <v>2</v>
      </c>
      <c r="AG84" s="189">
        <v>1</v>
      </c>
      <c r="AH84" s="189">
        <v>2</v>
      </c>
      <c r="AI84" s="189">
        <v>5</v>
      </c>
      <c r="AJ84" s="189">
        <v>0</v>
      </c>
      <c r="AK84" s="189">
        <v>1</v>
      </c>
      <c r="AL84" s="189">
        <v>2</v>
      </c>
      <c r="AM84" s="190">
        <v>1</v>
      </c>
    </row>
    <row r="85" spans="2:39">
      <c r="B85" s="172" t="s">
        <v>4</v>
      </c>
      <c r="C85" s="188">
        <v>51</v>
      </c>
      <c r="D85" s="189">
        <v>49</v>
      </c>
      <c r="E85" s="189">
        <v>2</v>
      </c>
      <c r="F85" s="189">
        <v>0</v>
      </c>
      <c r="G85" s="189">
        <v>0</v>
      </c>
      <c r="H85" s="189">
        <v>0</v>
      </c>
      <c r="I85" s="189">
        <v>0</v>
      </c>
      <c r="J85" s="189">
        <v>0</v>
      </c>
      <c r="K85" s="189">
        <v>0</v>
      </c>
      <c r="L85" s="189">
        <v>0</v>
      </c>
      <c r="M85" s="190">
        <v>0</v>
      </c>
      <c r="O85" s="172" t="s">
        <v>4</v>
      </c>
      <c r="P85" s="188">
        <v>50</v>
      </c>
      <c r="Q85" s="189">
        <v>47</v>
      </c>
      <c r="R85" s="189">
        <v>1</v>
      </c>
      <c r="S85" s="189">
        <v>1</v>
      </c>
      <c r="T85" s="189">
        <v>0</v>
      </c>
      <c r="U85" s="189">
        <v>0</v>
      </c>
      <c r="V85" s="189">
        <v>0</v>
      </c>
      <c r="W85" s="189">
        <v>0</v>
      </c>
      <c r="X85" s="189">
        <v>0</v>
      </c>
      <c r="Y85" s="189">
        <v>1</v>
      </c>
      <c r="Z85" s="190">
        <v>0</v>
      </c>
      <c r="AB85" s="172" t="s">
        <v>4</v>
      </c>
      <c r="AC85" s="188">
        <v>53</v>
      </c>
      <c r="AD85" s="189">
        <v>50</v>
      </c>
      <c r="AE85" s="189">
        <v>2</v>
      </c>
      <c r="AF85" s="189">
        <v>0</v>
      </c>
      <c r="AG85" s="189">
        <v>0</v>
      </c>
      <c r="AH85" s="189">
        <v>0</v>
      </c>
      <c r="AI85" s="189">
        <v>0</v>
      </c>
      <c r="AJ85" s="189">
        <v>0</v>
      </c>
      <c r="AK85" s="189">
        <v>0</v>
      </c>
      <c r="AL85" s="189">
        <v>1</v>
      </c>
      <c r="AM85" s="190">
        <v>0</v>
      </c>
    </row>
    <row r="86" spans="2:39">
      <c r="B86" s="172" t="s">
        <v>5</v>
      </c>
      <c r="C86" s="188">
        <v>10</v>
      </c>
      <c r="D86" s="189">
        <v>7</v>
      </c>
      <c r="E86" s="189">
        <v>2</v>
      </c>
      <c r="F86" s="189">
        <v>1</v>
      </c>
      <c r="G86" s="189">
        <v>0</v>
      </c>
      <c r="H86" s="189">
        <v>0</v>
      </c>
      <c r="I86" s="189">
        <v>0</v>
      </c>
      <c r="J86" s="189">
        <v>0</v>
      </c>
      <c r="K86" s="189">
        <v>0</v>
      </c>
      <c r="L86" s="189">
        <v>0</v>
      </c>
      <c r="M86" s="190">
        <v>0</v>
      </c>
      <c r="O86" s="172" t="s">
        <v>5</v>
      </c>
      <c r="P86" s="188">
        <v>11</v>
      </c>
      <c r="Q86" s="189">
        <v>5</v>
      </c>
      <c r="R86" s="189">
        <v>3</v>
      </c>
      <c r="S86" s="189">
        <v>1</v>
      </c>
      <c r="T86" s="189">
        <v>0</v>
      </c>
      <c r="U86" s="189">
        <v>0</v>
      </c>
      <c r="V86" s="189">
        <v>2</v>
      </c>
      <c r="W86" s="189">
        <v>0</v>
      </c>
      <c r="X86" s="189">
        <v>0</v>
      </c>
      <c r="Y86" s="189">
        <v>0</v>
      </c>
      <c r="Z86" s="190">
        <v>0</v>
      </c>
      <c r="AB86" s="172" t="s">
        <v>5</v>
      </c>
      <c r="AC86" s="188">
        <v>8</v>
      </c>
      <c r="AD86" s="189">
        <v>5</v>
      </c>
      <c r="AE86" s="189">
        <v>1</v>
      </c>
      <c r="AF86" s="189">
        <v>0</v>
      </c>
      <c r="AG86" s="189">
        <v>0</v>
      </c>
      <c r="AH86" s="189">
        <v>0</v>
      </c>
      <c r="AI86" s="189">
        <v>2</v>
      </c>
      <c r="AJ86" s="189">
        <v>0</v>
      </c>
      <c r="AK86" s="189">
        <v>0</v>
      </c>
      <c r="AL86" s="189">
        <v>0</v>
      </c>
      <c r="AM86" s="190">
        <v>0</v>
      </c>
    </row>
    <row r="87" spans="2:39">
      <c r="B87" s="172" t="s">
        <v>6</v>
      </c>
      <c r="C87" s="188">
        <v>30</v>
      </c>
      <c r="D87" s="189">
        <v>14</v>
      </c>
      <c r="E87" s="189">
        <v>3</v>
      </c>
      <c r="F87" s="189">
        <v>3</v>
      </c>
      <c r="G87" s="189">
        <v>0</v>
      </c>
      <c r="H87" s="189">
        <v>0</v>
      </c>
      <c r="I87" s="191">
        <v>0</v>
      </c>
      <c r="J87" s="189">
        <v>0</v>
      </c>
      <c r="K87" s="189">
        <v>3</v>
      </c>
      <c r="L87" s="189">
        <v>6</v>
      </c>
      <c r="M87" s="190">
        <v>1</v>
      </c>
      <c r="O87" s="172" t="s">
        <v>6</v>
      </c>
      <c r="P87" s="188">
        <v>41</v>
      </c>
      <c r="Q87" s="189">
        <v>15</v>
      </c>
      <c r="R87" s="189">
        <v>10</v>
      </c>
      <c r="S87" s="189">
        <v>4</v>
      </c>
      <c r="T87" s="189">
        <v>0</v>
      </c>
      <c r="U87" s="189">
        <v>0</v>
      </c>
      <c r="V87" s="191">
        <v>0</v>
      </c>
      <c r="W87" s="189">
        <v>0</v>
      </c>
      <c r="X87" s="189">
        <v>4</v>
      </c>
      <c r="Y87" s="189">
        <v>5</v>
      </c>
      <c r="Z87" s="190">
        <v>3</v>
      </c>
      <c r="AB87" s="172" t="s">
        <v>6</v>
      </c>
      <c r="AC87" s="188">
        <v>35</v>
      </c>
      <c r="AD87" s="189">
        <v>13</v>
      </c>
      <c r="AE87" s="189">
        <v>6</v>
      </c>
      <c r="AF87" s="189">
        <v>5</v>
      </c>
      <c r="AG87" s="189">
        <v>1</v>
      </c>
      <c r="AH87" s="189">
        <v>0</v>
      </c>
      <c r="AI87" s="191">
        <v>0</v>
      </c>
      <c r="AJ87" s="189">
        <v>0</v>
      </c>
      <c r="AK87" s="189">
        <v>6</v>
      </c>
      <c r="AL87" s="189">
        <v>2</v>
      </c>
      <c r="AM87" s="190">
        <v>2</v>
      </c>
    </row>
    <row r="88" spans="2:39">
      <c r="B88" s="172" t="s">
        <v>7</v>
      </c>
      <c r="C88" s="188">
        <v>9</v>
      </c>
      <c r="D88" s="189">
        <v>2</v>
      </c>
      <c r="E88" s="189">
        <v>0</v>
      </c>
      <c r="F88" s="189">
        <v>0</v>
      </c>
      <c r="G88" s="189">
        <v>0</v>
      </c>
      <c r="H88" s="189">
        <v>1</v>
      </c>
      <c r="I88" s="189">
        <v>0</v>
      </c>
      <c r="J88" s="189">
        <v>4</v>
      </c>
      <c r="K88" s="189">
        <v>0</v>
      </c>
      <c r="L88" s="189">
        <v>1</v>
      </c>
      <c r="M88" s="190">
        <v>1</v>
      </c>
      <c r="O88" s="172" t="s">
        <v>7</v>
      </c>
      <c r="P88" s="188">
        <v>10</v>
      </c>
      <c r="Q88" s="189">
        <v>4</v>
      </c>
      <c r="R88" s="189">
        <v>1</v>
      </c>
      <c r="S88" s="189">
        <v>1</v>
      </c>
      <c r="T88" s="189">
        <v>0</v>
      </c>
      <c r="U88" s="189">
        <v>0</v>
      </c>
      <c r="V88" s="189">
        <v>0</v>
      </c>
      <c r="W88" s="189">
        <v>2</v>
      </c>
      <c r="X88" s="189">
        <v>0</v>
      </c>
      <c r="Y88" s="189">
        <v>2</v>
      </c>
      <c r="Z88" s="190">
        <v>0</v>
      </c>
      <c r="AB88" s="172" t="s">
        <v>7</v>
      </c>
      <c r="AC88" s="188">
        <v>12</v>
      </c>
      <c r="AD88" s="189">
        <v>4</v>
      </c>
      <c r="AE88" s="189">
        <v>0</v>
      </c>
      <c r="AF88" s="189">
        <v>0</v>
      </c>
      <c r="AG88" s="189">
        <v>1</v>
      </c>
      <c r="AH88" s="189">
        <v>0</v>
      </c>
      <c r="AI88" s="189">
        <v>0</v>
      </c>
      <c r="AJ88" s="189">
        <v>4</v>
      </c>
      <c r="AK88" s="189">
        <v>1</v>
      </c>
      <c r="AL88" s="189">
        <v>2</v>
      </c>
      <c r="AM88" s="190">
        <v>0</v>
      </c>
    </row>
    <row r="89" spans="2:39">
      <c r="B89" s="172" t="s">
        <v>8</v>
      </c>
      <c r="C89" s="188">
        <v>31</v>
      </c>
      <c r="D89" s="189">
        <v>2</v>
      </c>
      <c r="E89" s="189">
        <v>5</v>
      </c>
      <c r="F89" s="189">
        <v>0</v>
      </c>
      <c r="G89" s="189">
        <v>1</v>
      </c>
      <c r="H89" s="189">
        <v>1</v>
      </c>
      <c r="I89" s="189">
        <v>6</v>
      </c>
      <c r="J89" s="189">
        <v>10</v>
      </c>
      <c r="K89" s="191">
        <v>0</v>
      </c>
      <c r="L89" s="189">
        <v>0</v>
      </c>
      <c r="M89" s="190">
        <v>6</v>
      </c>
      <c r="O89" s="172" t="s">
        <v>8</v>
      </c>
      <c r="P89" s="188">
        <v>28</v>
      </c>
      <c r="Q89" s="189">
        <v>1</v>
      </c>
      <c r="R89" s="189">
        <v>2</v>
      </c>
      <c r="S89" s="189">
        <v>0</v>
      </c>
      <c r="T89" s="189">
        <v>0</v>
      </c>
      <c r="U89" s="189">
        <v>1</v>
      </c>
      <c r="V89" s="189">
        <v>4</v>
      </c>
      <c r="W89" s="189">
        <v>10</v>
      </c>
      <c r="X89" s="191">
        <v>0</v>
      </c>
      <c r="Y89" s="189">
        <v>2</v>
      </c>
      <c r="Z89" s="190">
        <v>8</v>
      </c>
      <c r="AB89" s="172" t="s">
        <v>8</v>
      </c>
      <c r="AC89" s="188">
        <v>40</v>
      </c>
      <c r="AD89" s="189">
        <v>6</v>
      </c>
      <c r="AE89" s="189">
        <v>5</v>
      </c>
      <c r="AF89" s="189">
        <v>2</v>
      </c>
      <c r="AG89" s="189">
        <v>2</v>
      </c>
      <c r="AH89" s="189">
        <v>1</v>
      </c>
      <c r="AI89" s="189">
        <v>9</v>
      </c>
      <c r="AJ89" s="189">
        <v>9</v>
      </c>
      <c r="AK89" s="191">
        <v>0</v>
      </c>
      <c r="AL89" s="189">
        <v>1</v>
      </c>
      <c r="AM89" s="190">
        <v>5</v>
      </c>
    </row>
    <row r="90" spans="2:39">
      <c r="B90" s="172" t="s">
        <v>9</v>
      </c>
      <c r="C90" s="188">
        <v>22</v>
      </c>
      <c r="D90" s="189">
        <v>10</v>
      </c>
      <c r="E90" s="189">
        <v>3</v>
      </c>
      <c r="F90" s="189">
        <v>0</v>
      </c>
      <c r="G90" s="189">
        <v>1</v>
      </c>
      <c r="H90" s="189">
        <v>4</v>
      </c>
      <c r="I90" s="189">
        <v>2</v>
      </c>
      <c r="J90" s="189">
        <v>0</v>
      </c>
      <c r="K90" s="189">
        <v>0</v>
      </c>
      <c r="L90" s="189">
        <v>2</v>
      </c>
      <c r="M90" s="190">
        <v>0</v>
      </c>
      <c r="O90" s="172" t="s">
        <v>9</v>
      </c>
      <c r="P90" s="188">
        <v>19</v>
      </c>
      <c r="Q90" s="189">
        <v>8</v>
      </c>
      <c r="R90" s="189">
        <v>3</v>
      </c>
      <c r="S90" s="189">
        <v>0</v>
      </c>
      <c r="T90" s="189">
        <v>0</v>
      </c>
      <c r="U90" s="189">
        <v>4</v>
      </c>
      <c r="V90" s="189">
        <v>1</v>
      </c>
      <c r="W90" s="189">
        <v>0</v>
      </c>
      <c r="X90" s="189">
        <v>1</v>
      </c>
      <c r="Y90" s="189">
        <v>1</v>
      </c>
      <c r="Z90" s="190">
        <v>1</v>
      </c>
      <c r="AB90" s="172" t="s">
        <v>9</v>
      </c>
      <c r="AC90" s="188">
        <v>25</v>
      </c>
      <c r="AD90" s="189">
        <v>16</v>
      </c>
      <c r="AE90" s="189">
        <v>2</v>
      </c>
      <c r="AF90" s="189">
        <v>1</v>
      </c>
      <c r="AG90" s="189">
        <v>1</v>
      </c>
      <c r="AH90" s="189">
        <v>0</v>
      </c>
      <c r="AI90" s="189">
        <v>1</v>
      </c>
      <c r="AJ90" s="189">
        <v>0</v>
      </c>
      <c r="AK90" s="189">
        <v>0</v>
      </c>
      <c r="AL90" s="189">
        <v>3</v>
      </c>
      <c r="AM90" s="190">
        <v>1</v>
      </c>
    </row>
    <row r="91" spans="2:39">
      <c r="B91" s="172" t="s">
        <v>10</v>
      </c>
      <c r="C91" s="188">
        <v>4</v>
      </c>
      <c r="D91" s="189">
        <v>3</v>
      </c>
      <c r="E91" s="189">
        <v>0</v>
      </c>
      <c r="F91" s="189">
        <v>0</v>
      </c>
      <c r="G91" s="189">
        <v>1</v>
      </c>
      <c r="H91" s="189">
        <v>0</v>
      </c>
      <c r="I91" s="189">
        <v>0</v>
      </c>
      <c r="J91" s="189">
        <v>0</v>
      </c>
      <c r="K91" s="189">
        <v>0</v>
      </c>
      <c r="L91" s="189">
        <v>0</v>
      </c>
      <c r="M91" s="190">
        <v>0</v>
      </c>
      <c r="O91" s="172" t="s">
        <v>10</v>
      </c>
      <c r="P91" s="188">
        <v>2</v>
      </c>
      <c r="Q91" s="189">
        <v>1</v>
      </c>
      <c r="R91" s="189">
        <v>0</v>
      </c>
      <c r="S91" s="189">
        <v>0</v>
      </c>
      <c r="T91" s="189">
        <v>0</v>
      </c>
      <c r="U91" s="189">
        <v>0</v>
      </c>
      <c r="V91" s="189">
        <v>1</v>
      </c>
      <c r="W91" s="189">
        <v>0</v>
      </c>
      <c r="X91" s="189">
        <v>0</v>
      </c>
      <c r="Y91" s="189">
        <v>0</v>
      </c>
      <c r="Z91" s="190">
        <v>0</v>
      </c>
      <c r="AB91" s="172" t="s">
        <v>10</v>
      </c>
      <c r="AC91" s="188">
        <v>4</v>
      </c>
      <c r="AD91" s="189">
        <v>3</v>
      </c>
      <c r="AE91" s="189">
        <v>0</v>
      </c>
      <c r="AF91" s="189">
        <v>0</v>
      </c>
      <c r="AG91" s="189">
        <v>0</v>
      </c>
      <c r="AH91" s="189">
        <v>0</v>
      </c>
      <c r="AI91" s="189">
        <v>1</v>
      </c>
      <c r="AJ91" s="189">
        <v>0</v>
      </c>
      <c r="AK91" s="189">
        <v>0</v>
      </c>
      <c r="AL91" s="189">
        <v>0</v>
      </c>
      <c r="AM91" s="190">
        <v>0</v>
      </c>
    </row>
    <row r="92" spans="2:39">
      <c r="B92" s="172" t="s">
        <v>11</v>
      </c>
      <c r="C92" s="188">
        <v>8</v>
      </c>
      <c r="D92" s="189">
        <v>1</v>
      </c>
      <c r="E92" s="189">
        <v>0</v>
      </c>
      <c r="F92" s="189">
        <v>0</v>
      </c>
      <c r="G92" s="189">
        <v>0</v>
      </c>
      <c r="H92" s="189">
        <v>5</v>
      </c>
      <c r="I92" s="189">
        <v>0</v>
      </c>
      <c r="J92" s="189">
        <v>1</v>
      </c>
      <c r="K92" s="189">
        <v>0</v>
      </c>
      <c r="L92" s="189">
        <v>0</v>
      </c>
      <c r="M92" s="190">
        <v>1</v>
      </c>
      <c r="O92" s="172" t="s">
        <v>11</v>
      </c>
      <c r="P92" s="188">
        <v>4</v>
      </c>
      <c r="Q92" s="189">
        <v>0</v>
      </c>
      <c r="R92" s="189">
        <v>0</v>
      </c>
      <c r="S92" s="189">
        <v>0</v>
      </c>
      <c r="T92" s="189">
        <v>0</v>
      </c>
      <c r="U92" s="189">
        <v>3</v>
      </c>
      <c r="V92" s="189">
        <v>0</v>
      </c>
      <c r="W92" s="189">
        <v>1</v>
      </c>
      <c r="X92" s="189">
        <v>0</v>
      </c>
      <c r="Y92" s="189">
        <v>0</v>
      </c>
      <c r="Z92" s="190">
        <v>0</v>
      </c>
      <c r="AB92" s="172" t="s">
        <v>11</v>
      </c>
      <c r="AC92" s="188">
        <v>2</v>
      </c>
      <c r="AD92" s="189">
        <v>0</v>
      </c>
      <c r="AE92" s="189">
        <v>0</v>
      </c>
      <c r="AF92" s="189">
        <v>0</v>
      </c>
      <c r="AG92" s="189">
        <v>0</v>
      </c>
      <c r="AH92" s="189">
        <v>2</v>
      </c>
      <c r="AI92" s="189">
        <v>0</v>
      </c>
      <c r="AJ92" s="189">
        <v>0</v>
      </c>
      <c r="AK92" s="189">
        <v>0</v>
      </c>
      <c r="AL92" s="189">
        <v>0</v>
      </c>
      <c r="AM92" s="190">
        <v>0</v>
      </c>
    </row>
    <row r="93" spans="2:39">
      <c r="B93" s="172" t="s">
        <v>12</v>
      </c>
      <c r="C93" s="188">
        <v>1</v>
      </c>
      <c r="D93" s="191">
        <v>0</v>
      </c>
      <c r="E93" s="189">
        <v>0</v>
      </c>
      <c r="F93" s="189">
        <v>0</v>
      </c>
      <c r="G93" s="189">
        <v>0</v>
      </c>
      <c r="H93" s="189">
        <v>1</v>
      </c>
      <c r="I93" s="189">
        <v>0</v>
      </c>
      <c r="J93" s="189">
        <v>0</v>
      </c>
      <c r="K93" s="189">
        <v>0</v>
      </c>
      <c r="L93" s="189">
        <v>0</v>
      </c>
      <c r="M93" s="190">
        <v>0</v>
      </c>
      <c r="O93" s="172" t="s">
        <v>12</v>
      </c>
      <c r="P93" s="188">
        <v>2</v>
      </c>
      <c r="Q93" s="191">
        <v>0</v>
      </c>
      <c r="R93" s="189">
        <v>0</v>
      </c>
      <c r="S93" s="189">
        <v>0</v>
      </c>
      <c r="T93" s="189">
        <v>0</v>
      </c>
      <c r="U93" s="189">
        <v>2</v>
      </c>
      <c r="V93" s="189">
        <v>0</v>
      </c>
      <c r="W93" s="189">
        <v>0</v>
      </c>
      <c r="X93" s="189">
        <v>0</v>
      </c>
      <c r="Y93" s="189">
        <v>0</v>
      </c>
      <c r="Z93" s="190">
        <v>0</v>
      </c>
      <c r="AB93" s="172" t="s">
        <v>12</v>
      </c>
      <c r="AC93" s="188">
        <v>1</v>
      </c>
      <c r="AD93" s="191">
        <v>0</v>
      </c>
      <c r="AE93" s="189">
        <v>0</v>
      </c>
      <c r="AF93" s="189">
        <v>0</v>
      </c>
      <c r="AG93" s="189">
        <v>0</v>
      </c>
      <c r="AH93" s="189">
        <v>1</v>
      </c>
      <c r="AI93" s="189">
        <v>0</v>
      </c>
      <c r="AJ93" s="189">
        <v>0</v>
      </c>
      <c r="AK93" s="189">
        <v>0</v>
      </c>
      <c r="AL93" s="189">
        <v>0</v>
      </c>
      <c r="AM93" s="190">
        <v>0</v>
      </c>
    </row>
    <row r="94" spans="2:39">
      <c r="B94" s="172" t="s">
        <v>44</v>
      </c>
      <c r="C94" s="188">
        <v>1</v>
      </c>
      <c r="D94" s="189">
        <v>1</v>
      </c>
      <c r="E94" s="189">
        <v>0</v>
      </c>
      <c r="F94" s="191">
        <v>0</v>
      </c>
      <c r="G94" s="191">
        <v>0</v>
      </c>
      <c r="H94" s="191">
        <v>0</v>
      </c>
      <c r="I94" s="189">
        <v>0</v>
      </c>
      <c r="J94" s="191">
        <v>0</v>
      </c>
      <c r="K94" s="191">
        <v>0</v>
      </c>
      <c r="L94" s="191">
        <v>0</v>
      </c>
      <c r="M94" s="190">
        <v>0</v>
      </c>
      <c r="O94" s="172" t="s">
        <v>44</v>
      </c>
      <c r="P94" s="188">
        <v>0</v>
      </c>
      <c r="Q94" s="189">
        <v>0</v>
      </c>
      <c r="R94" s="189">
        <v>0</v>
      </c>
      <c r="S94" s="191">
        <v>0</v>
      </c>
      <c r="T94" s="191">
        <v>0</v>
      </c>
      <c r="U94" s="191">
        <v>0</v>
      </c>
      <c r="V94" s="189">
        <v>0</v>
      </c>
      <c r="W94" s="191">
        <v>0</v>
      </c>
      <c r="X94" s="191">
        <v>0</v>
      </c>
      <c r="Y94" s="191">
        <v>0</v>
      </c>
      <c r="Z94" s="190">
        <v>0</v>
      </c>
      <c r="AB94" s="172" t="s">
        <v>44</v>
      </c>
      <c r="AC94" s="188">
        <v>0</v>
      </c>
      <c r="AD94" s="189">
        <v>0</v>
      </c>
      <c r="AE94" s="189">
        <v>0</v>
      </c>
      <c r="AF94" s="191">
        <v>0</v>
      </c>
      <c r="AG94" s="191">
        <v>0</v>
      </c>
      <c r="AH94" s="191">
        <v>0</v>
      </c>
      <c r="AI94" s="189">
        <v>0</v>
      </c>
      <c r="AJ94" s="191">
        <v>0</v>
      </c>
      <c r="AK94" s="191">
        <v>0</v>
      </c>
      <c r="AL94" s="191">
        <v>0</v>
      </c>
      <c r="AM94" s="190">
        <v>0</v>
      </c>
    </row>
    <row r="95" spans="2:39">
      <c r="B95" s="172" t="s">
        <v>14</v>
      </c>
      <c r="C95" s="188">
        <v>36</v>
      </c>
      <c r="D95" s="189">
        <v>27</v>
      </c>
      <c r="E95" s="189">
        <v>1</v>
      </c>
      <c r="F95" s="189">
        <v>2</v>
      </c>
      <c r="G95" s="189">
        <v>1</v>
      </c>
      <c r="H95" s="189">
        <v>1</v>
      </c>
      <c r="I95" s="189">
        <v>2</v>
      </c>
      <c r="J95" s="189">
        <v>1</v>
      </c>
      <c r="K95" s="189">
        <v>0</v>
      </c>
      <c r="L95" s="189">
        <v>1</v>
      </c>
      <c r="M95" s="190">
        <v>0</v>
      </c>
      <c r="O95" s="172" t="s">
        <v>14</v>
      </c>
      <c r="P95" s="188">
        <v>59</v>
      </c>
      <c r="Q95" s="189">
        <v>49</v>
      </c>
      <c r="R95" s="189">
        <v>4</v>
      </c>
      <c r="S95" s="189">
        <v>1</v>
      </c>
      <c r="T95" s="189">
        <v>0</v>
      </c>
      <c r="U95" s="189">
        <v>1</v>
      </c>
      <c r="V95" s="189">
        <v>1</v>
      </c>
      <c r="W95" s="189">
        <v>1</v>
      </c>
      <c r="X95" s="189">
        <v>0</v>
      </c>
      <c r="Y95" s="189">
        <v>2</v>
      </c>
      <c r="Z95" s="190">
        <v>0</v>
      </c>
      <c r="AB95" s="172" t="s">
        <v>14</v>
      </c>
      <c r="AC95" s="188">
        <v>110</v>
      </c>
      <c r="AD95" s="189">
        <v>85</v>
      </c>
      <c r="AE95" s="189">
        <v>9</v>
      </c>
      <c r="AF95" s="189">
        <v>2</v>
      </c>
      <c r="AG95" s="189">
        <v>1</v>
      </c>
      <c r="AH95" s="189">
        <v>2</v>
      </c>
      <c r="AI95" s="189">
        <v>5</v>
      </c>
      <c r="AJ95" s="189">
        <v>1</v>
      </c>
      <c r="AK95" s="189">
        <v>1</v>
      </c>
      <c r="AL95" s="189">
        <v>1</v>
      </c>
      <c r="AM95" s="190">
        <v>3</v>
      </c>
    </row>
    <row r="96" spans="2:39">
      <c r="B96" s="172" t="s">
        <v>15</v>
      </c>
      <c r="C96" s="188">
        <v>11</v>
      </c>
      <c r="D96" s="189">
        <v>11</v>
      </c>
      <c r="E96" s="189">
        <v>0</v>
      </c>
      <c r="F96" s="189">
        <v>0</v>
      </c>
      <c r="G96" s="189">
        <v>0</v>
      </c>
      <c r="H96" s="189">
        <v>0</v>
      </c>
      <c r="I96" s="189">
        <v>0</v>
      </c>
      <c r="J96" s="189">
        <v>0</v>
      </c>
      <c r="K96" s="189">
        <v>0</v>
      </c>
      <c r="L96" s="189">
        <v>0</v>
      </c>
      <c r="M96" s="190">
        <v>0</v>
      </c>
      <c r="O96" s="172" t="s">
        <v>15</v>
      </c>
      <c r="P96" s="188">
        <v>7</v>
      </c>
      <c r="Q96" s="189">
        <v>4</v>
      </c>
      <c r="R96" s="189">
        <v>1</v>
      </c>
      <c r="S96" s="189">
        <v>0</v>
      </c>
      <c r="T96" s="189">
        <v>0</v>
      </c>
      <c r="U96" s="189">
        <v>1</v>
      </c>
      <c r="V96" s="189">
        <v>1</v>
      </c>
      <c r="W96" s="189">
        <v>0</v>
      </c>
      <c r="X96" s="189">
        <v>0</v>
      </c>
      <c r="Y96" s="189">
        <v>0</v>
      </c>
      <c r="Z96" s="190">
        <v>0</v>
      </c>
      <c r="AB96" s="172" t="s">
        <v>15</v>
      </c>
      <c r="AC96" s="188">
        <v>22</v>
      </c>
      <c r="AD96" s="189">
        <v>18</v>
      </c>
      <c r="AE96" s="189">
        <v>3</v>
      </c>
      <c r="AF96" s="189">
        <v>0</v>
      </c>
      <c r="AG96" s="189">
        <v>0</v>
      </c>
      <c r="AH96" s="189">
        <v>0</v>
      </c>
      <c r="AI96" s="189">
        <v>1</v>
      </c>
      <c r="AJ96" s="189">
        <v>0</v>
      </c>
      <c r="AK96" s="189">
        <v>0</v>
      </c>
      <c r="AL96" s="189">
        <v>0</v>
      </c>
      <c r="AM96" s="190">
        <v>0</v>
      </c>
    </row>
    <row r="97" spans="2:39">
      <c r="B97" s="172" t="s">
        <v>16</v>
      </c>
      <c r="C97" s="188">
        <v>12</v>
      </c>
      <c r="D97" s="189">
        <v>8</v>
      </c>
      <c r="E97" s="189">
        <v>0</v>
      </c>
      <c r="F97" s="189">
        <v>0</v>
      </c>
      <c r="G97" s="189">
        <v>0</v>
      </c>
      <c r="H97" s="189">
        <v>4</v>
      </c>
      <c r="I97" s="189">
        <v>0</v>
      </c>
      <c r="J97" s="189">
        <v>0</v>
      </c>
      <c r="K97" s="189">
        <v>0</v>
      </c>
      <c r="L97" s="189">
        <v>0</v>
      </c>
      <c r="M97" s="190">
        <v>0</v>
      </c>
      <c r="O97" s="172" t="s">
        <v>16</v>
      </c>
      <c r="P97" s="188">
        <v>8</v>
      </c>
      <c r="Q97" s="189">
        <v>5</v>
      </c>
      <c r="R97" s="189">
        <v>0</v>
      </c>
      <c r="S97" s="189">
        <v>0</v>
      </c>
      <c r="T97" s="189">
        <v>0</v>
      </c>
      <c r="U97" s="189">
        <v>2</v>
      </c>
      <c r="V97" s="189">
        <v>0</v>
      </c>
      <c r="W97" s="189">
        <v>1</v>
      </c>
      <c r="X97" s="189">
        <v>0</v>
      </c>
      <c r="Y97" s="189">
        <v>0</v>
      </c>
      <c r="Z97" s="190">
        <v>0</v>
      </c>
      <c r="AB97" s="172" t="s">
        <v>16</v>
      </c>
      <c r="AC97" s="188">
        <v>10</v>
      </c>
      <c r="AD97" s="189">
        <v>5</v>
      </c>
      <c r="AE97" s="189">
        <v>2</v>
      </c>
      <c r="AF97" s="189">
        <v>0</v>
      </c>
      <c r="AG97" s="189">
        <v>0</v>
      </c>
      <c r="AH97" s="189">
        <v>2</v>
      </c>
      <c r="AI97" s="189">
        <v>1</v>
      </c>
      <c r="AJ97" s="189">
        <v>0</v>
      </c>
      <c r="AK97" s="189">
        <v>0</v>
      </c>
      <c r="AL97" s="189">
        <v>0</v>
      </c>
      <c r="AM97" s="190">
        <v>0</v>
      </c>
    </row>
    <row r="98" spans="2:39">
      <c r="B98" s="172" t="s">
        <v>17</v>
      </c>
      <c r="C98" s="188">
        <v>5</v>
      </c>
      <c r="D98" s="189">
        <v>2</v>
      </c>
      <c r="E98" s="189">
        <v>1</v>
      </c>
      <c r="F98" s="189">
        <v>1</v>
      </c>
      <c r="G98" s="189">
        <v>1</v>
      </c>
      <c r="H98" s="189">
        <v>0</v>
      </c>
      <c r="I98" s="189">
        <v>0</v>
      </c>
      <c r="J98" s="189">
        <v>0</v>
      </c>
      <c r="K98" s="189">
        <v>0</v>
      </c>
      <c r="L98" s="189">
        <v>0</v>
      </c>
      <c r="M98" s="190">
        <v>0</v>
      </c>
      <c r="O98" s="172" t="s">
        <v>17</v>
      </c>
      <c r="P98" s="188">
        <v>6</v>
      </c>
      <c r="Q98" s="189">
        <v>2</v>
      </c>
      <c r="R98" s="189">
        <v>1</v>
      </c>
      <c r="S98" s="189">
        <v>1</v>
      </c>
      <c r="T98" s="189">
        <v>1</v>
      </c>
      <c r="U98" s="189">
        <v>0</v>
      </c>
      <c r="V98" s="189">
        <v>1</v>
      </c>
      <c r="W98" s="189">
        <v>0</v>
      </c>
      <c r="X98" s="189">
        <v>0</v>
      </c>
      <c r="Y98" s="189">
        <v>0</v>
      </c>
      <c r="Z98" s="190">
        <v>0</v>
      </c>
      <c r="AB98" s="172" t="s">
        <v>17</v>
      </c>
      <c r="AC98" s="188">
        <v>8</v>
      </c>
      <c r="AD98" s="189">
        <v>2</v>
      </c>
      <c r="AE98" s="189">
        <v>1</v>
      </c>
      <c r="AF98" s="189">
        <v>1</v>
      </c>
      <c r="AG98" s="189">
        <v>1</v>
      </c>
      <c r="AH98" s="189">
        <v>1</v>
      </c>
      <c r="AI98" s="189">
        <v>0</v>
      </c>
      <c r="AJ98" s="189">
        <v>0</v>
      </c>
      <c r="AK98" s="189">
        <v>1</v>
      </c>
      <c r="AL98" s="189">
        <v>1</v>
      </c>
      <c r="AM98" s="190">
        <v>0</v>
      </c>
    </row>
    <row r="99" spans="2:39">
      <c r="B99" s="172" t="s">
        <v>18</v>
      </c>
      <c r="C99" s="188">
        <v>11</v>
      </c>
      <c r="D99" s="189">
        <v>7</v>
      </c>
      <c r="E99" s="189">
        <v>3</v>
      </c>
      <c r="F99" s="189">
        <v>0</v>
      </c>
      <c r="G99" s="189">
        <v>0</v>
      </c>
      <c r="H99" s="189">
        <v>0</v>
      </c>
      <c r="I99" s="189">
        <v>0</v>
      </c>
      <c r="J99" s="189">
        <v>1</v>
      </c>
      <c r="K99" s="189">
        <v>0</v>
      </c>
      <c r="L99" s="189">
        <v>0</v>
      </c>
      <c r="M99" s="190">
        <v>0</v>
      </c>
      <c r="O99" s="172" t="s">
        <v>18</v>
      </c>
      <c r="P99" s="188">
        <v>19</v>
      </c>
      <c r="Q99" s="189">
        <v>12</v>
      </c>
      <c r="R99" s="189">
        <v>3</v>
      </c>
      <c r="S99" s="189">
        <v>0</v>
      </c>
      <c r="T99" s="189">
        <v>0</v>
      </c>
      <c r="U99" s="189">
        <v>0</v>
      </c>
      <c r="V99" s="189">
        <v>2</v>
      </c>
      <c r="W99" s="189">
        <v>1</v>
      </c>
      <c r="X99" s="189">
        <v>1</v>
      </c>
      <c r="Y99" s="189">
        <v>0</v>
      </c>
      <c r="Z99" s="190">
        <v>0</v>
      </c>
      <c r="AB99" s="172" t="s">
        <v>18</v>
      </c>
      <c r="AC99" s="188">
        <v>25</v>
      </c>
      <c r="AD99" s="189">
        <v>12</v>
      </c>
      <c r="AE99" s="189">
        <v>7</v>
      </c>
      <c r="AF99" s="189">
        <v>1</v>
      </c>
      <c r="AG99" s="189">
        <v>0</v>
      </c>
      <c r="AH99" s="189">
        <v>1</v>
      </c>
      <c r="AI99" s="189">
        <v>1</v>
      </c>
      <c r="AJ99" s="189">
        <v>1</v>
      </c>
      <c r="AK99" s="189">
        <v>1</v>
      </c>
      <c r="AL99" s="189">
        <v>1</v>
      </c>
      <c r="AM99" s="190">
        <v>0</v>
      </c>
    </row>
    <row r="100" spans="2:39">
      <c r="B100" s="172" t="s">
        <v>19</v>
      </c>
      <c r="C100" s="188">
        <v>15</v>
      </c>
      <c r="D100" s="189">
        <v>8</v>
      </c>
      <c r="E100" s="189">
        <v>0</v>
      </c>
      <c r="F100" s="189">
        <v>0</v>
      </c>
      <c r="G100" s="189">
        <v>0</v>
      </c>
      <c r="H100" s="189">
        <v>4</v>
      </c>
      <c r="I100" s="189">
        <v>1</v>
      </c>
      <c r="J100" s="189">
        <v>1</v>
      </c>
      <c r="K100" s="189">
        <v>0</v>
      </c>
      <c r="L100" s="189">
        <v>1</v>
      </c>
      <c r="M100" s="190">
        <v>0</v>
      </c>
      <c r="O100" s="172" t="s">
        <v>19</v>
      </c>
      <c r="P100" s="188">
        <v>9</v>
      </c>
      <c r="Q100" s="189">
        <v>2</v>
      </c>
      <c r="R100" s="189">
        <v>1</v>
      </c>
      <c r="S100" s="189">
        <v>1</v>
      </c>
      <c r="T100" s="189">
        <v>0</v>
      </c>
      <c r="U100" s="189">
        <v>4</v>
      </c>
      <c r="V100" s="189">
        <v>0</v>
      </c>
      <c r="W100" s="189">
        <v>0</v>
      </c>
      <c r="X100" s="189">
        <v>0</v>
      </c>
      <c r="Y100" s="189">
        <v>0</v>
      </c>
      <c r="Z100" s="190">
        <v>1</v>
      </c>
      <c r="AB100" s="172" t="s">
        <v>19</v>
      </c>
      <c r="AC100" s="188">
        <v>4</v>
      </c>
      <c r="AD100" s="189">
        <v>1</v>
      </c>
      <c r="AE100" s="189">
        <v>1</v>
      </c>
      <c r="AF100" s="189">
        <v>0</v>
      </c>
      <c r="AG100" s="189">
        <v>0</v>
      </c>
      <c r="AH100" s="189">
        <v>2</v>
      </c>
      <c r="AI100" s="189">
        <v>0</v>
      </c>
      <c r="AJ100" s="189">
        <v>0</v>
      </c>
      <c r="AK100" s="189">
        <v>0</v>
      </c>
      <c r="AL100" s="189">
        <v>0</v>
      </c>
      <c r="AM100" s="190">
        <v>0</v>
      </c>
    </row>
    <row r="101" spans="2:39">
      <c r="B101" s="177" t="s">
        <v>20</v>
      </c>
      <c r="C101" s="192">
        <v>0</v>
      </c>
      <c r="D101" s="193">
        <v>0</v>
      </c>
      <c r="E101" s="193">
        <v>0</v>
      </c>
      <c r="F101" s="193">
        <v>0</v>
      </c>
      <c r="G101" s="194">
        <v>0</v>
      </c>
      <c r="H101" s="193">
        <v>0</v>
      </c>
      <c r="I101" s="193">
        <v>0</v>
      </c>
      <c r="J101" s="193">
        <v>0</v>
      </c>
      <c r="K101" s="194">
        <v>0</v>
      </c>
      <c r="L101" s="194">
        <v>0</v>
      </c>
      <c r="M101" s="195">
        <v>0</v>
      </c>
      <c r="O101" s="177" t="s">
        <v>20</v>
      </c>
      <c r="P101" s="192">
        <v>0</v>
      </c>
      <c r="Q101" s="193">
        <v>0</v>
      </c>
      <c r="R101" s="193">
        <v>0</v>
      </c>
      <c r="S101" s="193">
        <v>0</v>
      </c>
      <c r="T101" s="194">
        <v>0</v>
      </c>
      <c r="U101" s="193">
        <v>0</v>
      </c>
      <c r="V101" s="193">
        <v>0</v>
      </c>
      <c r="W101" s="193">
        <v>0</v>
      </c>
      <c r="X101" s="194">
        <v>0</v>
      </c>
      <c r="Y101" s="194">
        <v>0</v>
      </c>
      <c r="Z101" s="195">
        <v>0</v>
      </c>
      <c r="AB101" s="177" t="s">
        <v>20</v>
      </c>
      <c r="AC101" s="192">
        <v>2</v>
      </c>
      <c r="AD101" s="193">
        <v>2</v>
      </c>
      <c r="AE101" s="193">
        <v>0</v>
      </c>
      <c r="AF101" s="193">
        <v>0</v>
      </c>
      <c r="AG101" s="194">
        <v>0</v>
      </c>
      <c r="AH101" s="193">
        <v>0</v>
      </c>
      <c r="AI101" s="193">
        <v>0</v>
      </c>
      <c r="AJ101" s="193">
        <v>0</v>
      </c>
      <c r="AK101" s="194">
        <v>0</v>
      </c>
      <c r="AL101" s="194">
        <v>0</v>
      </c>
      <c r="AM101" s="195">
        <v>0</v>
      </c>
    </row>
    <row r="102" spans="2:39">
      <c r="B102" s="182" t="s">
        <v>21</v>
      </c>
      <c r="C102" s="196">
        <f t="shared" ref="C102:M102" si="21">SUM(C81:C101)</f>
        <v>291</v>
      </c>
      <c r="D102" s="196">
        <f t="shared" si="21"/>
        <v>166</v>
      </c>
      <c r="E102" s="196">
        <f t="shared" si="21"/>
        <v>22</v>
      </c>
      <c r="F102" s="196">
        <f t="shared" si="21"/>
        <v>9</v>
      </c>
      <c r="G102" s="196">
        <f t="shared" si="21"/>
        <v>6</v>
      </c>
      <c r="H102" s="196">
        <f t="shared" si="21"/>
        <v>25</v>
      </c>
      <c r="I102" s="196">
        <f t="shared" si="21"/>
        <v>15</v>
      </c>
      <c r="J102" s="196">
        <f t="shared" si="21"/>
        <v>18</v>
      </c>
      <c r="K102" s="196">
        <f t="shared" si="21"/>
        <v>5</v>
      </c>
      <c r="L102" s="196">
        <f t="shared" si="21"/>
        <v>14</v>
      </c>
      <c r="M102" s="197">
        <f t="shared" si="21"/>
        <v>11</v>
      </c>
      <c r="O102" s="182" t="s">
        <v>21</v>
      </c>
      <c r="P102" s="196">
        <f t="shared" ref="P102:Z102" si="22">SUM(P81:P101)</f>
        <v>319</v>
      </c>
      <c r="Q102" s="196">
        <f t="shared" si="22"/>
        <v>172</v>
      </c>
      <c r="R102" s="196">
        <f t="shared" si="22"/>
        <v>32</v>
      </c>
      <c r="S102" s="196">
        <f t="shared" si="22"/>
        <v>12</v>
      </c>
      <c r="T102" s="196">
        <f t="shared" si="22"/>
        <v>5</v>
      </c>
      <c r="U102" s="196">
        <f t="shared" si="22"/>
        <v>22</v>
      </c>
      <c r="V102" s="196">
        <f t="shared" si="22"/>
        <v>20</v>
      </c>
      <c r="W102" s="196">
        <f t="shared" si="22"/>
        <v>16</v>
      </c>
      <c r="X102" s="196">
        <f t="shared" si="22"/>
        <v>8</v>
      </c>
      <c r="Y102" s="196">
        <f t="shared" si="22"/>
        <v>17</v>
      </c>
      <c r="Z102" s="197">
        <f t="shared" si="22"/>
        <v>15</v>
      </c>
      <c r="AB102" s="182" t="s">
        <v>21</v>
      </c>
      <c r="AC102" s="196">
        <f t="shared" ref="AC102:AM102" si="23">SUM(AC81:AC101)</f>
        <v>397</v>
      </c>
      <c r="AD102" s="196">
        <f t="shared" si="23"/>
        <v>236</v>
      </c>
      <c r="AE102" s="196">
        <f t="shared" si="23"/>
        <v>42</v>
      </c>
      <c r="AF102" s="196">
        <f t="shared" si="23"/>
        <v>15</v>
      </c>
      <c r="AG102" s="196">
        <f t="shared" si="23"/>
        <v>9</v>
      </c>
      <c r="AH102" s="196">
        <f t="shared" si="23"/>
        <v>14</v>
      </c>
      <c r="AI102" s="196">
        <f t="shared" si="23"/>
        <v>26</v>
      </c>
      <c r="AJ102" s="196">
        <f t="shared" si="23"/>
        <v>15</v>
      </c>
      <c r="AK102" s="196">
        <f t="shared" si="23"/>
        <v>12</v>
      </c>
      <c r="AL102" s="196">
        <f t="shared" si="23"/>
        <v>16</v>
      </c>
      <c r="AM102" s="197">
        <f t="shared" si="23"/>
        <v>12</v>
      </c>
    </row>
    <row r="103" spans="2:39">
      <c r="B103" s="183" t="s">
        <v>183</v>
      </c>
      <c r="C103" s="98">
        <f t="shared" ref="C103:M103" si="24">C102/C$158</f>
        <v>1.4880343628553897E-2</v>
      </c>
      <c r="D103" s="98">
        <f t="shared" si="24"/>
        <v>1.9875478927203066E-2</v>
      </c>
      <c r="E103" s="98">
        <f t="shared" si="24"/>
        <v>8.8282504012841094E-3</v>
      </c>
      <c r="F103" s="98">
        <f t="shared" si="24"/>
        <v>4.830917874396135E-3</v>
      </c>
      <c r="G103" s="98">
        <f t="shared" si="24"/>
        <v>8.2987551867219917E-3</v>
      </c>
      <c r="H103" s="98">
        <f t="shared" si="24"/>
        <v>1.410039481105471E-2</v>
      </c>
      <c r="I103" s="98">
        <f t="shared" si="24"/>
        <v>1.9736842105263157E-2</v>
      </c>
      <c r="J103" s="98">
        <f t="shared" si="24"/>
        <v>2.4226110363391656E-2</v>
      </c>
      <c r="K103" s="98">
        <f t="shared" si="24"/>
        <v>6.648936170212766E-3</v>
      </c>
      <c r="L103" s="98">
        <f t="shared" si="24"/>
        <v>1.2089810017271158E-2</v>
      </c>
      <c r="M103" s="98">
        <f t="shared" si="24"/>
        <v>1.1702127659574468E-2</v>
      </c>
      <c r="O103" s="183" t="s">
        <v>183</v>
      </c>
      <c r="P103" s="98">
        <f t="shared" ref="P103:Z103" si="25">P102/P$158</f>
        <v>1.4757586972612879E-2</v>
      </c>
      <c r="Q103" s="98">
        <f t="shared" si="25"/>
        <v>2.0183055620746303E-2</v>
      </c>
      <c r="R103" s="98">
        <f t="shared" si="25"/>
        <v>1.0958904109589041E-2</v>
      </c>
      <c r="S103" s="98">
        <f t="shared" si="25"/>
        <v>5.7251908396946565E-3</v>
      </c>
      <c r="T103" s="98">
        <f t="shared" si="25"/>
        <v>5.5679287305122494E-3</v>
      </c>
      <c r="U103" s="98">
        <f t="shared" si="25"/>
        <v>1.0476190476190476E-2</v>
      </c>
      <c r="V103" s="98">
        <f t="shared" si="25"/>
        <v>1.9157088122605363E-2</v>
      </c>
      <c r="W103" s="98">
        <f t="shared" si="25"/>
        <v>1.9900497512437811E-2</v>
      </c>
      <c r="X103" s="98">
        <f t="shared" si="25"/>
        <v>9.7919216646266821E-3</v>
      </c>
      <c r="Y103" s="98">
        <f t="shared" si="25"/>
        <v>1.2715033657442034E-2</v>
      </c>
      <c r="Z103" s="98">
        <f t="shared" si="25"/>
        <v>1.3914656771799629E-2</v>
      </c>
      <c r="AB103" s="183" t="s">
        <v>183</v>
      </c>
      <c r="AC103" s="98">
        <f t="shared" ref="AC103:AM103" si="26">AC102/AC$158</f>
        <v>1.6887867959843459E-2</v>
      </c>
      <c r="AD103" s="98">
        <f t="shared" si="26"/>
        <v>2.4709454507381427E-2</v>
      </c>
      <c r="AE103" s="98">
        <f t="shared" si="26"/>
        <v>1.3397129186602871E-2</v>
      </c>
      <c r="AF103" s="98">
        <f t="shared" si="26"/>
        <v>6.5847234416154523E-3</v>
      </c>
      <c r="AG103" s="98">
        <f t="shared" si="26"/>
        <v>1.0078387458006719E-2</v>
      </c>
      <c r="AH103" s="98">
        <f t="shared" si="26"/>
        <v>6.0189165950128975E-3</v>
      </c>
      <c r="AI103" s="98">
        <f t="shared" si="26"/>
        <v>2.2336769759450172E-2</v>
      </c>
      <c r="AJ103" s="98">
        <f t="shared" si="26"/>
        <v>1.9788918205804751E-2</v>
      </c>
      <c r="AK103" s="98">
        <f t="shared" si="26"/>
        <v>1.3392857142857142E-2</v>
      </c>
      <c r="AL103" s="98">
        <f t="shared" si="26"/>
        <v>1.1994002998500749E-2</v>
      </c>
      <c r="AM103" s="98">
        <f t="shared" si="26"/>
        <v>1.0230179028132993E-2</v>
      </c>
    </row>
    <row r="104" spans="2:39">
      <c r="B104" s="183" t="s">
        <v>187</v>
      </c>
      <c r="C104" s="98">
        <f t="shared" ref="C104:M104" si="27">C77+C103</f>
        <v>0.1304970341583146</v>
      </c>
      <c r="D104" s="98">
        <f t="shared" si="27"/>
        <v>0.16151819923371646</v>
      </c>
      <c r="E104" s="98">
        <f t="shared" si="27"/>
        <v>9.6308186195826651E-2</v>
      </c>
      <c r="F104" s="98">
        <f t="shared" si="27"/>
        <v>7.8904991948470199E-2</v>
      </c>
      <c r="G104" s="98">
        <f t="shared" si="27"/>
        <v>0.10788381742738588</v>
      </c>
      <c r="H104" s="98">
        <f t="shared" si="27"/>
        <v>0.13931190073322053</v>
      </c>
      <c r="I104" s="98">
        <f t="shared" si="27"/>
        <v>0.13947368421052631</v>
      </c>
      <c r="J104" s="98">
        <f t="shared" si="27"/>
        <v>0.11305518169582773</v>
      </c>
      <c r="K104" s="98">
        <f t="shared" si="27"/>
        <v>0.11569148936170214</v>
      </c>
      <c r="L104" s="98">
        <f t="shared" si="27"/>
        <v>8.9810017271157172E-2</v>
      </c>
      <c r="M104" s="98">
        <f t="shared" si="27"/>
        <v>0.11702127659574468</v>
      </c>
      <c r="N104" s="184"/>
      <c r="O104" s="183" t="s">
        <v>187</v>
      </c>
      <c r="P104" s="98">
        <f t="shared" ref="P104:Z104" si="28">P77+P103</f>
        <v>0.13480754996299038</v>
      </c>
      <c r="Q104" s="98">
        <f t="shared" si="28"/>
        <v>0.17413752640225297</v>
      </c>
      <c r="R104" s="98">
        <f t="shared" si="28"/>
        <v>9.9999999999999992E-2</v>
      </c>
      <c r="S104" s="98">
        <f t="shared" si="28"/>
        <v>8.6832061068702282E-2</v>
      </c>
      <c r="T104" s="98">
        <f t="shared" si="28"/>
        <v>8.5746102449888645E-2</v>
      </c>
      <c r="U104" s="98">
        <f t="shared" si="28"/>
        <v>0.13999999999999999</v>
      </c>
      <c r="V104" s="98">
        <f t="shared" si="28"/>
        <v>0.14559386973180077</v>
      </c>
      <c r="W104" s="98">
        <f t="shared" si="28"/>
        <v>9.9502487562189046E-2</v>
      </c>
      <c r="X104" s="98">
        <f t="shared" si="28"/>
        <v>0.11505507955936352</v>
      </c>
      <c r="Y104" s="98">
        <f t="shared" si="28"/>
        <v>0.10620792819745699</v>
      </c>
      <c r="Z104" s="98">
        <f t="shared" si="28"/>
        <v>0.10853432282003711</v>
      </c>
      <c r="AA104" s="184"/>
      <c r="AB104" s="183" t="s">
        <v>187</v>
      </c>
      <c r="AC104" s="98">
        <f t="shared" ref="AC104:AM104" si="29">AC77+AC103</f>
        <v>0.14705632125233964</v>
      </c>
      <c r="AD104" s="98">
        <f t="shared" si="29"/>
        <v>0.19778033713747253</v>
      </c>
      <c r="AE104" s="98">
        <f t="shared" si="29"/>
        <v>9.0590111642743221E-2</v>
      </c>
      <c r="AF104" s="98">
        <f t="shared" si="29"/>
        <v>0.13476733977172958</v>
      </c>
      <c r="AG104" s="98">
        <f t="shared" si="29"/>
        <v>0.10414333706606943</v>
      </c>
      <c r="AH104" s="98">
        <f t="shared" si="29"/>
        <v>0.11865864144453998</v>
      </c>
      <c r="AI104" s="98">
        <f t="shared" si="29"/>
        <v>0.13659793814432988</v>
      </c>
      <c r="AJ104" s="98">
        <f t="shared" si="29"/>
        <v>8.8390501319261211E-2</v>
      </c>
      <c r="AK104" s="98">
        <f t="shared" si="29"/>
        <v>0.11160714285714285</v>
      </c>
      <c r="AL104" s="98">
        <f t="shared" si="29"/>
        <v>9.2203898050974509E-2</v>
      </c>
      <c r="AM104" s="98">
        <f t="shared" si="29"/>
        <v>0.13554987212276215</v>
      </c>
    </row>
    <row r="106" spans="2:39">
      <c r="B106" s="4" t="s">
        <v>178</v>
      </c>
      <c r="M106" s="424" t="s">
        <v>324</v>
      </c>
      <c r="O106" s="4" t="s">
        <v>178</v>
      </c>
      <c r="Z106" s="424" t="s">
        <v>324</v>
      </c>
      <c r="AB106" s="4" t="s">
        <v>178</v>
      </c>
      <c r="AM106" s="424" t="s">
        <v>324</v>
      </c>
    </row>
    <row r="108" spans="2:39" ht="15">
      <c r="B108" s="5" t="s">
        <v>251</v>
      </c>
      <c r="O108" s="5" t="s">
        <v>257</v>
      </c>
      <c r="AB108" s="5" t="s">
        <v>263</v>
      </c>
    </row>
    <row r="109" spans="2:39" ht="71.25">
      <c r="B109" s="151" t="s">
        <v>92</v>
      </c>
      <c r="C109" s="152" t="s">
        <v>38</v>
      </c>
      <c r="D109" s="153" t="s">
        <v>45</v>
      </c>
      <c r="E109" s="154" t="s">
        <v>46</v>
      </c>
      <c r="F109" s="155" t="s">
        <v>47</v>
      </c>
      <c r="G109" s="156" t="s">
        <v>39</v>
      </c>
      <c r="H109" s="157" t="s">
        <v>48</v>
      </c>
      <c r="I109" s="158" t="s">
        <v>40</v>
      </c>
      <c r="J109" s="159" t="s">
        <v>41</v>
      </c>
      <c r="K109" s="160" t="s">
        <v>49</v>
      </c>
      <c r="L109" s="161" t="s">
        <v>42</v>
      </c>
      <c r="M109" s="162" t="s">
        <v>43</v>
      </c>
      <c r="O109" s="151" t="s">
        <v>92</v>
      </c>
      <c r="P109" s="152" t="s">
        <v>38</v>
      </c>
      <c r="Q109" s="153" t="s">
        <v>45</v>
      </c>
      <c r="R109" s="154" t="s">
        <v>46</v>
      </c>
      <c r="S109" s="155" t="s">
        <v>47</v>
      </c>
      <c r="T109" s="156" t="s">
        <v>39</v>
      </c>
      <c r="U109" s="157" t="s">
        <v>48</v>
      </c>
      <c r="V109" s="158" t="s">
        <v>40</v>
      </c>
      <c r="W109" s="159" t="s">
        <v>41</v>
      </c>
      <c r="X109" s="160" t="s">
        <v>49</v>
      </c>
      <c r="Y109" s="161" t="s">
        <v>42</v>
      </c>
      <c r="Z109" s="162" t="s">
        <v>43</v>
      </c>
      <c r="AB109" s="151" t="s">
        <v>92</v>
      </c>
      <c r="AC109" s="152" t="s">
        <v>38</v>
      </c>
      <c r="AD109" s="153" t="s">
        <v>45</v>
      </c>
      <c r="AE109" s="154" t="s">
        <v>46</v>
      </c>
      <c r="AF109" s="155" t="s">
        <v>47</v>
      </c>
      <c r="AG109" s="156" t="s">
        <v>39</v>
      </c>
      <c r="AH109" s="157" t="s">
        <v>48</v>
      </c>
      <c r="AI109" s="158" t="s">
        <v>40</v>
      </c>
      <c r="AJ109" s="159" t="s">
        <v>41</v>
      </c>
      <c r="AK109" s="160" t="s">
        <v>49</v>
      </c>
      <c r="AL109" s="161" t="s">
        <v>42</v>
      </c>
      <c r="AM109" s="162" t="s">
        <v>43</v>
      </c>
    </row>
    <row r="110" spans="2:39">
      <c r="B110" s="167" t="s">
        <v>2</v>
      </c>
      <c r="C110" s="185">
        <v>4</v>
      </c>
      <c r="D110" s="186">
        <v>0</v>
      </c>
      <c r="E110" s="186">
        <v>2</v>
      </c>
      <c r="F110" s="186">
        <v>1</v>
      </c>
      <c r="G110" s="186">
        <v>0</v>
      </c>
      <c r="H110" s="186">
        <v>0</v>
      </c>
      <c r="I110" s="186">
        <v>0</v>
      </c>
      <c r="J110" s="186">
        <v>0</v>
      </c>
      <c r="K110" s="186">
        <v>0</v>
      </c>
      <c r="L110" s="186">
        <v>0</v>
      </c>
      <c r="M110" s="187">
        <v>1</v>
      </c>
      <c r="O110" s="167" t="s">
        <v>2</v>
      </c>
      <c r="P110" s="185">
        <v>3</v>
      </c>
      <c r="Q110" s="186">
        <v>0</v>
      </c>
      <c r="R110" s="186">
        <v>1</v>
      </c>
      <c r="S110" s="186">
        <v>1</v>
      </c>
      <c r="T110" s="186">
        <v>0</v>
      </c>
      <c r="U110" s="186">
        <v>0</v>
      </c>
      <c r="V110" s="186">
        <v>0</v>
      </c>
      <c r="W110" s="186">
        <v>0</v>
      </c>
      <c r="X110" s="186">
        <v>0</v>
      </c>
      <c r="Y110" s="186">
        <v>0</v>
      </c>
      <c r="Z110" s="187">
        <v>1</v>
      </c>
      <c r="AB110" s="167" t="s">
        <v>2</v>
      </c>
      <c r="AC110" s="185">
        <v>4</v>
      </c>
      <c r="AD110" s="186">
        <v>0</v>
      </c>
      <c r="AE110" s="186">
        <v>1</v>
      </c>
      <c r="AF110" s="186">
        <v>1</v>
      </c>
      <c r="AG110" s="186">
        <v>0</v>
      </c>
      <c r="AH110" s="186">
        <v>0</v>
      </c>
      <c r="AI110" s="186">
        <v>1</v>
      </c>
      <c r="AJ110" s="186">
        <v>0</v>
      </c>
      <c r="AK110" s="186">
        <v>0</v>
      </c>
      <c r="AL110" s="186">
        <v>0</v>
      </c>
      <c r="AM110" s="187">
        <v>1</v>
      </c>
    </row>
    <row r="111" spans="2:39">
      <c r="B111" s="172" t="s">
        <v>3</v>
      </c>
      <c r="C111" s="188">
        <v>23</v>
      </c>
      <c r="D111" s="189">
        <v>9</v>
      </c>
      <c r="E111" s="189">
        <v>4</v>
      </c>
      <c r="F111" s="189">
        <v>1</v>
      </c>
      <c r="G111" s="189">
        <v>1</v>
      </c>
      <c r="H111" s="189">
        <v>1</v>
      </c>
      <c r="I111" s="189">
        <v>3</v>
      </c>
      <c r="J111" s="189">
        <v>1</v>
      </c>
      <c r="K111" s="189">
        <v>0</v>
      </c>
      <c r="L111" s="189">
        <v>3</v>
      </c>
      <c r="M111" s="190">
        <v>0</v>
      </c>
      <c r="O111" s="172" t="s">
        <v>3</v>
      </c>
      <c r="P111" s="188">
        <v>23</v>
      </c>
      <c r="Q111" s="189">
        <v>7</v>
      </c>
      <c r="R111" s="189">
        <v>3</v>
      </c>
      <c r="S111" s="189">
        <v>1</v>
      </c>
      <c r="T111" s="189">
        <v>2</v>
      </c>
      <c r="U111" s="189">
        <v>1</v>
      </c>
      <c r="V111" s="189">
        <v>5</v>
      </c>
      <c r="W111" s="189">
        <v>1</v>
      </c>
      <c r="X111" s="189">
        <v>0</v>
      </c>
      <c r="Y111" s="189">
        <v>2</v>
      </c>
      <c r="Z111" s="190">
        <v>1</v>
      </c>
      <c r="AB111" s="172" t="s">
        <v>3</v>
      </c>
      <c r="AC111" s="188">
        <v>20</v>
      </c>
      <c r="AD111" s="189">
        <v>8</v>
      </c>
      <c r="AE111" s="189">
        <v>2</v>
      </c>
      <c r="AF111" s="189">
        <v>1</v>
      </c>
      <c r="AG111" s="189">
        <v>2</v>
      </c>
      <c r="AH111" s="189">
        <v>0</v>
      </c>
      <c r="AI111" s="189">
        <v>5</v>
      </c>
      <c r="AJ111" s="189">
        <v>0</v>
      </c>
      <c r="AK111" s="189">
        <v>0</v>
      </c>
      <c r="AL111" s="189">
        <v>1</v>
      </c>
      <c r="AM111" s="190">
        <v>1</v>
      </c>
    </row>
    <row r="112" spans="2:39">
      <c r="B112" s="172" t="s">
        <v>4</v>
      </c>
      <c r="C112" s="188">
        <v>61</v>
      </c>
      <c r="D112" s="189">
        <v>56</v>
      </c>
      <c r="E112" s="189">
        <v>2</v>
      </c>
      <c r="F112" s="189">
        <v>0</v>
      </c>
      <c r="G112" s="189">
        <v>1</v>
      </c>
      <c r="H112" s="189">
        <v>0</v>
      </c>
      <c r="I112" s="189">
        <v>2</v>
      </c>
      <c r="J112" s="189">
        <v>0</v>
      </c>
      <c r="K112" s="189">
        <v>0</v>
      </c>
      <c r="L112" s="189">
        <v>0</v>
      </c>
      <c r="M112" s="190">
        <v>0</v>
      </c>
      <c r="O112" s="172" t="s">
        <v>4</v>
      </c>
      <c r="P112" s="188">
        <v>56</v>
      </c>
      <c r="Q112" s="189">
        <v>51</v>
      </c>
      <c r="R112" s="189">
        <v>3</v>
      </c>
      <c r="S112" s="189">
        <v>0</v>
      </c>
      <c r="T112" s="189">
        <v>1</v>
      </c>
      <c r="U112" s="189">
        <v>0</v>
      </c>
      <c r="V112" s="189">
        <v>1</v>
      </c>
      <c r="W112" s="189">
        <v>0</v>
      </c>
      <c r="X112" s="189">
        <v>0</v>
      </c>
      <c r="Y112" s="189">
        <v>0</v>
      </c>
      <c r="Z112" s="190">
        <v>0</v>
      </c>
      <c r="AB112" s="172" t="s">
        <v>4</v>
      </c>
      <c r="AC112" s="188">
        <v>54</v>
      </c>
      <c r="AD112" s="189">
        <v>53</v>
      </c>
      <c r="AE112" s="189">
        <v>0</v>
      </c>
      <c r="AF112" s="189">
        <v>1</v>
      </c>
      <c r="AG112" s="189">
        <v>0</v>
      </c>
      <c r="AH112" s="189">
        <v>0</v>
      </c>
      <c r="AI112" s="189">
        <v>0</v>
      </c>
      <c r="AJ112" s="189">
        <v>0</v>
      </c>
      <c r="AK112" s="189">
        <v>0</v>
      </c>
      <c r="AL112" s="189">
        <v>0</v>
      </c>
      <c r="AM112" s="190">
        <v>0</v>
      </c>
    </row>
    <row r="113" spans="2:39">
      <c r="B113" s="172" t="s">
        <v>5</v>
      </c>
      <c r="C113" s="188">
        <v>2</v>
      </c>
      <c r="D113" s="189">
        <v>1</v>
      </c>
      <c r="E113" s="189">
        <v>0</v>
      </c>
      <c r="F113" s="189">
        <v>0</v>
      </c>
      <c r="G113" s="189">
        <v>0</v>
      </c>
      <c r="H113" s="189">
        <v>0</v>
      </c>
      <c r="I113" s="189">
        <v>1</v>
      </c>
      <c r="J113" s="189">
        <v>0</v>
      </c>
      <c r="K113" s="189">
        <v>0</v>
      </c>
      <c r="L113" s="189">
        <v>0</v>
      </c>
      <c r="M113" s="190">
        <v>0</v>
      </c>
      <c r="O113" s="172" t="s">
        <v>5</v>
      </c>
      <c r="P113" s="188">
        <v>4</v>
      </c>
      <c r="Q113" s="189">
        <v>1</v>
      </c>
      <c r="R113" s="189">
        <v>0</v>
      </c>
      <c r="S113" s="189">
        <v>1</v>
      </c>
      <c r="T113" s="189">
        <v>1</v>
      </c>
      <c r="U113" s="189">
        <v>0</v>
      </c>
      <c r="V113" s="189">
        <v>1</v>
      </c>
      <c r="W113" s="189">
        <v>0</v>
      </c>
      <c r="X113" s="189">
        <v>0</v>
      </c>
      <c r="Y113" s="189">
        <v>0</v>
      </c>
      <c r="Z113" s="190">
        <v>0</v>
      </c>
      <c r="AB113" s="172" t="s">
        <v>5</v>
      </c>
      <c r="AC113" s="188">
        <v>2</v>
      </c>
      <c r="AD113" s="189">
        <v>0</v>
      </c>
      <c r="AE113" s="189">
        <v>1</v>
      </c>
      <c r="AF113" s="189">
        <v>1</v>
      </c>
      <c r="AG113" s="189">
        <v>0</v>
      </c>
      <c r="AH113" s="189">
        <v>0</v>
      </c>
      <c r="AI113" s="189">
        <v>0</v>
      </c>
      <c r="AJ113" s="189">
        <v>0</v>
      </c>
      <c r="AK113" s="189">
        <v>0</v>
      </c>
      <c r="AL113" s="189">
        <v>0</v>
      </c>
      <c r="AM113" s="190">
        <v>0</v>
      </c>
    </row>
    <row r="114" spans="2:39">
      <c r="B114" s="172" t="s">
        <v>6</v>
      </c>
      <c r="C114" s="188">
        <v>35</v>
      </c>
      <c r="D114" s="189">
        <v>18</v>
      </c>
      <c r="E114" s="189">
        <v>9</v>
      </c>
      <c r="F114" s="189">
        <v>2</v>
      </c>
      <c r="G114" s="189">
        <v>0</v>
      </c>
      <c r="H114" s="189">
        <v>0</v>
      </c>
      <c r="I114" s="191">
        <v>0</v>
      </c>
      <c r="J114" s="189">
        <v>0</v>
      </c>
      <c r="K114" s="189">
        <v>3</v>
      </c>
      <c r="L114" s="189">
        <v>3</v>
      </c>
      <c r="M114" s="190">
        <v>0</v>
      </c>
      <c r="O114" s="172" t="s">
        <v>6</v>
      </c>
      <c r="P114" s="188">
        <v>30</v>
      </c>
      <c r="Q114" s="189">
        <v>14</v>
      </c>
      <c r="R114" s="189">
        <v>9</v>
      </c>
      <c r="S114" s="189">
        <v>2</v>
      </c>
      <c r="T114" s="189">
        <v>0</v>
      </c>
      <c r="U114" s="189">
        <v>1</v>
      </c>
      <c r="V114" s="191">
        <v>0</v>
      </c>
      <c r="W114" s="189">
        <v>0</v>
      </c>
      <c r="X114" s="189">
        <v>2</v>
      </c>
      <c r="Y114" s="189">
        <v>0</v>
      </c>
      <c r="Z114" s="190">
        <v>2</v>
      </c>
      <c r="AB114" s="172" t="s">
        <v>6</v>
      </c>
      <c r="AC114" s="188">
        <v>37</v>
      </c>
      <c r="AD114" s="189">
        <v>14</v>
      </c>
      <c r="AE114" s="189">
        <v>11</v>
      </c>
      <c r="AF114" s="189">
        <v>4</v>
      </c>
      <c r="AG114" s="189">
        <v>0</v>
      </c>
      <c r="AH114" s="189">
        <v>0</v>
      </c>
      <c r="AI114" s="191">
        <v>0</v>
      </c>
      <c r="AJ114" s="189">
        <v>0</v>
      </c>
      <c r="AK114" s="189">
        <v>3</v>
      </c>
      <c r="AL114" s="189">
        <v>1</v>
      </c>
      <c r="AM114" s="190">
        <v>4</v>
      </c>
    </row>
    <row r="115" spans="2:39">
      <c r="B115" s="172" t="s">
        <v>7</v>
      </c>
      <c r="C115" s="188">
        <v>10</v>
      </c>
      <c r="D115" s="189">
        <v>1</v>
      </c>
      <c r="E115" s="189">
        <v>0</v>
      </c>
      <c r="F115" s="189">
        <v>1</v>
      </c>
      <c r="G115" s="189">
        <v>0</v>
      </c>
      <c r="H115" s="189">
        <v>0</v>
      </c>
      <c r="I115" s="189">
        <v>0</v>
      </c>
      <c r="J115" s="189">
        <v>2</v>
      </c>
      <c r="K115" s="189">
        <v>2</v>
      </c>
      <c r="L115" s="189">
        <v>4</v>
      </c>
      <c r="M115" s="190">
        <v>0</v>
      </c>
      <c r="O115" s="172" t="s">
        <v>7</v>
      </c>
      <c r="P115" s="188">
        <v>12</v>
      </c>
      <c r="Q115" s="189">
        <v>0</v>
      </c>
      <c r="R115" s="189">
        <v>0</v>
      </c>
      <c r="S115" s="189">
        <v>1</v>
      </c>
      <c r="T115" s="189">
        <v>0</v>
      </c>
      <c r="U115" s="189">
        <v>1</v>
      </c>
      <c r="V115" s="189">
        <v>0</v>
      </c>
      <c r="W115" s="189">
        <v>3</v>
      </c>
      <c r="X115" s="189">
        <v>3</v>
      </c>
      <c r="Y115" s="189">
        <v>4</v>
      </c>
      <c r="Z115" s="190">
        <v>0</v>
      </c>
      <c r="AB115" s="172" t="s">
        <v>7</v>
      </c>
      <c r="AC115" s="188">
        <v>12</v>
      </c>
      <c r="AD115" s="189">
        <v>1</v>
      </c>
      <c r="AE115" s="189">
        <v>0</v>
      </c>
      <c r="AF115" s="189">
        <v>1</v>
      </c>
      <c r="AG115" s="189">
        <v>0</v>
      </c>
      <c r="AH115" s="189">
        <v>0</v>
      </c>
      <c r="AI115" s="189">
        <v>0</v>
      </c>
      <c r="AJ115" s="189">
        <v>4</v>
      </c>
      <c r="AK115" s="189">
        <v>1</v>
      </c>
      <c r="AL115" s="189">
        <v>5</v>
      </c>
      <c r="AM115" s="190">
        <v>0</v>
      </c>
    </row>
    <row r="116" spans="2:39">
      <c r="B116" s="172" t="s">
        <v>8</v>
      </c>
      <c r="C116" s="188">
        <v>19</v>
      </c>
      <c r="D116" s="189">
        <v>2</v>
      </c>
      <c r="E116" s="189">
        <v>0</v>
      </c>
      <c r="F116" s="189">
        <v>0</v>
      </c>
      <c r="G116" s="189">
        <v>0</v>
      </c>
      <c r="H116" s="189">
        <v>0</v>
      </c>
      <c r="I116" s="189">
        <v>3</v>
      </c>
      <c r="J116" s="189">
        <v>9</v>
      </c>
      <c r="K116" s="191">
        <v>0</v>
      </c>
      <c r="L116" s="189">
        <v>0</v>
      </c>
      <c r="M116" s="190">
        <v>5</v>
      </c>
      <c r="O116" s="172" t="s">
        <v>8</v>
      </c>
      <c r="P116" s="188">
        <v>34</v>
      </c>
      <c r="Q116" s="189">
        <v>3</v>
      </c>
      <c r="R116" s="189">
        <v>4</v>
      </c>
      <c r="S116" s="189">
        <v>1</v>
      </c>
      <c r="T116" s="189">
        <v>1</v>
      </c>
      <c r="U116" s="189">
        <v>0</v>
      </c>
      <c r="V116" s="189">
        <v>9</v>
      </c>
      <c r="W116" s="189">
        <v>11</v>
      </c>
      <c r="X116" s="191">
        <v>0</v>
      </c>
      <c r="Y116" s="189">
        <v>0</v>
      </c>
      <c r="Z116" s="190">
        <v>5</v>
      </c>
      <c r="AB116" s="172" t="s">
        <v>8</v>
      </c>
      <c r="AC116" s="188">
        <v>32</v>
      </c>
      <c r="AD116" s="189">
        <v>1</v>
      </c>
      <c r="AE116" s="189">
        <v>2</v>
      </c>
      <c r="AF116" s="189">
        <v>1</v>
      </c>
      <c r="AG116" s="189">
        <v>0</v>
      </c>
      <c r="AH116" s="189">
        <v>0</v>
      </c>
      <c r="AI116" s="189">
        <v>8</v>
      </c>
      <c r="AJ116" s="189">
        <v>13</v>
      </c>
      <c r="AK116" s="191">
        <v>0</v>
      </c>
      <c r="AL116" s="189">
        <v>1</v>
      </c>
      <c r="AM116" s="190">
        <v>6</v>
      </c>
    </row>
    <row r="117" spans="2:39">
      <c r="B117" s="172" t="s">
        <v>9</v>
      </c>
      <c r="C117" s="188">
        <v>22</v>
      </c>
      <c r="D117" s="189">
        <v>13</v>
      </c>
      <c r="E117" s="189">
        <v>3</v>
      </c>
      <c r="F117" s="189">
        <v>0</v>
      </c>
      <c r="G117" s="189">
        <v>0</v>
      </c>
      <c r="H117" s="189">
        <v>4</v>
      </c>
      <c r="I117" s="189">
        <v>1</v>
      </c>
      <c r="J117" s="189">
        <v>0</v>
      </c>
      <c r="K117" s="189">
        <v>0</v>
      </c>
      <c r="L117" s="189">
        <v>1</v>
      </c>
      <c r="M117" s="190">
        <v>0</v>
      </c>
      <c r="O117" s="172" t="s">
        <v>9</v>
      </c>
      <c r="P117" s="188">
        <v>20</v>
      </c>
      <c r="Q117" s="189">
        <v>10</v>
      </c>
      <c r="R117" s="189">
        <v>2</v>
      </c>
      <c r="S117" s="189">
        <v>0</v>
      </c>
      <c r="T117" s="189">
        <v>1</v>
      </c>
      <c r="U117" s="189">
        <v>2</v>
      </c>
      <c r="V117" s="189">
        <v>3</v>
      </c>
      <c r="W117" s="189">
        <v>0</v>
      </c>
      <c r="X117" s="189">
        <v>0</v>
      </c>
      <c r="Y117" s="189">
        <v>1</v>
      </c>
      <c r="Z117" s="190">
        <v>1</v>
      </c>
      <c r="AB117" s="172" t="s">
        <v>9</v>
      </c>
      <c r="AC117" s="188">
        <v>25</v>
      </c>
      <c r="AD117" s="189">
        <v>12</v>
      </c>
      <c r="AE117" s="189">
        <v>5</v>
      </c>
      <c r="AF117" s="189">
        <v>0</v>
      </c>
      <c r="AG117" s="189">
        <v>1</v>
      </c>
      <c r="AH117" s="189">
        <v>3</v>
      </c>
      <c r="AI117" s="189">
        <v>3</v>
      </c>
      <c r="AJ117" s="189">
        <v>0</v>
      </c>
      <c r="AK117" s="189">
        <v>0</v>
      </c>
      <c r="AL117" s="189">
        <v>0</v>
      </c>
      <c r="AM117" s="190">
        <v>1</v>
      </c>
    </row>
    <row r="118" spans="2:39">
      <c r="B118" s="172" t="s">
        <v>10</v>
      </c>
      <c r="C118" s="188">
        <v>2</v>
      </c>
      <c r="D118" s="189">
        <v>0</v>
      </c>
      <c r="E118" s="189">
        <v>0</v>
      </c>
      <c r="F118" s="189">
        <v>0</v>
      </c>
      <c r="G118" s="189">
        <v>0</v>
      </c>
      <c r="H118" s="189">
        <v>1</v>
      </c>
      <c r="I118" s="189">
        <v>0</v>
      </c>
      <c r="J118" s="189">
        <v>0</v>
      </c>
      <c r="K118" s="189">
        <v>1</v>
      </c>
      <c r="L118" s="189">
        <v>0</v>
      </c>
      <c r="M118" s="190">
        <v>0</v>
      </c>
      <c r="O118" s="172" t="s">
        <v>10</v>
      </c>
      <c r="P118" s="188">
        <v>0</v>
      </c>
      <c r="Q118" s="189">
        <v>0</v>
      </c>
      <c r="R118" s="189">
        <v>0</v>
      </c>
      <c r="S118" s="189">
        <v>0</v>
      </c>
      <c r="T118" s="189">
        <v>0</v>
      </c>
      <c r="U118" s="189">
        <v>0</v>
      </c>
      <c r="V118" s="189">
        <v>0</v>
      </c>
      <c r="W118" s="189">
        <v>0</v>
      </c>
      <c r="X118" s="189">
        <v>0</v>
      </c>
      <c r="Y118" s="189">
        <v>0</v>
      </c>
      <c r="Z118" s="190">
        <v>0</v>
      </c>
      <c r="AB118" s="172" t="s">
        <v>10</v>
      </c>
      <c r="AC118" s="188">
        <v>2</v>
      </c>
      <c r="AD118" s="189">
        <v>1</v>
      </c>
      <c r="AE118" s="189">
        <v>1</v>
      </c>
      <c r="AF118" s="189">
        <v>0</v>
      </c>
      <c r="AG118" s="189">
        <v>0</v>
      </c>
      <c r="AH118" s="189">
        <v>0</v>
      </c>
      <c r="AI118" s="189">
        <v>0</v>
      </c>
      <c r="AJ118" s="189">
        <v>0</v>
      </c>
      <c r="AK118" s="189">
        <v>0</v>
      </c>
      <c r="AL118" s="189">
        <v>0</v>
      </c>
      <c r="AM118" s="190">
        <v>0</v>
      </c>
    </row>
    <row r="119" spans="2:39">
      <c r="B119" s="172" t="s">
        <v>11</v>
      </c>
      <c r="C119" s="188">
        <v>2</v>
      </c>
      <c r="D119" s="189">
        <v>1</v>
      </c>
      <c r="E119" s="189">
        <v>0</v>
      </c>
      <c r="F119" s="189">
        <v>0</v>
      </c>
      <c r="G119" s="189">
        <v>0</v>
      </c>
      <c r="H119" s="189">
        <v>1</v>
      </c>
      <c r="I119" s="189">
        <v>0</v>
      </c>
      <c r="J119" s="189">
        <v>0</v>
      </c>
      <c r="K119" s="189">
        <v>0</v>
      </c>
      <c r="L119" s="189">
        <v>0</v>
      </c>
      <c r="M119" s="190">
        <v>0</v>
      </c>
      <c r="O119" s="172" t="s">
        <v>11</v>
      </c>
      <c r="P119" s="188">
        <v>2</v>
      </c>
      <c r="Q119" s="189">
        <v>1</v>
      </c>
      <c r="R119" s="189">
        <v>0</v>
      </c>
      <c r="S119" s="189">
        <v>0</v>
      </c>
      <c r="T119" s="189">
        <v>0</v>
      </c>
      <c r="U119" s="189">
        <v>1</v>
      </c>
      <c r="V119" s="189">
        <v>0</v>
      </c>
      <c r="W119" s="189">
        <v>0</v>
      </c>
      <c r="X119" s="189">
        <v>0</v>
      </c>
      <c r="Y119" s="189">
        <v>0</v>
      </c>
      <c r="Z119" s="190">
        <v>0</v>
      </c>
      <c r="AB119" s="172" t="s">
        <v>11</v>
      </c>
      <c r="AC119" s="188">
        <v>1</v>
      </c>
      <c r="AD119" s="189">
        <v>1</v>
      </c>
      <c r="AE119" s="189">
        <v>0</v>
      </c>
      <c r="AF119" s="189">
        <v>0</v>
      </c>
      <c r="AG119" s="189">
        <v>0</v>
      </c>
      <c r="AH119" s="189">
        <v>0</v>
      </c>
      <c r="AI119" s="189">
        <v>0</v>
      </c>
      <c r="AJ119" s="189">
        <v>0</v>
      </c>
      <c r="AK119" s="189">
        <v>0</v>
      </c>
      <c r="AL119" s="189">
        <v>0</v>
      </c>
      <c r="AM119" s="190">
        <v>0</v>
      </c>
    </row>
    <row r="120" spans="2:39">
      <c r="B120" s="172" t="s">
        <v>12</v>
      </c>
      <c r="C120" s="188">
        <v>0</v>
      </c>
      <c r="D120" s="191">
        <v>0</v>
      </c>
      <c r="E120" s="189">
        <v>0</v>
      </c>
      <c r="F120" s="189">
        <v>0</v>
      </c>
      <c r="G120" s="189">
        <v>0</v>
      </c>
      <c r="H120" s="189">
        <v>0</v>
      </c>
      <c r="I120" s="189">
        <v>0</v>
      </c>
      <c r="J120" s="189">
        <v>0</v>
      </c>
      <c r="K120" s="189">
        <v>0</v>
      </c>
      <c r="L120" s="189">
        <v>0</v>
      </c>
      <c r="M120" s="190">
        <v>0</v>
      </c>
      <c r="O120" s="172" t="s">
        <v>12</v>
      </c>
      <c r="P120" s="188">
        <v>0</v>
      </c>
      <c r="Q120" s="191">
        <v>0</v>
      </c>
      <c r="R120" s="189">
        <v>0</v>
      </c>
      <c r="S120" s="189">
        <v>0</v>
      </c>
      <c r="T120" s="189">
        <v>0</v>
      </c>
      <c r="U120" s="189">
        <v>0</v>
      </c>
      <c r="V120" s="189">
        <v>0</v>
      </c>
      <c r="W120" s="189">
        <v>0</v>
      </c>
      <c r="X120" s="189">
        <v>0</v>
      </c>
      <c r="Y120" s="189">
        <v>0</v>
      </c>
      <c r="Z120" s="190">
        <v>0</v>
      </c>
      <c r="AB120" s="172" t="s">
        <v>12</v>
      </c>
      <c r="AC120" s="188">
        <v>1</v>
      </c>
      <c r="AD120" s="191">
        <v>0</v>
      </c>
      <c r="AE120" s="189">
        <v>1</v>
      </c>
      <c r="AF120" s="189">
        <v>0</v>
      </c>
      <c r="AG120" s="189">
        <v>0</v>
      </c>
      <c r="AH120" s="189">
        <v>0</v>
      </c>
      <c r="AI120" s="189">
        <v>0</v>
      </c>
      <c r="AJ120" s="189">
        <v>0</v>
      </c>
      <c r="AK120" s="189">
        <v>0</v>
      </c>
      <c r="AL120" s="189">
        <v>0</v>
      </c>
      <c r="AM120" s="190">
        <v>0</v>
      </c>
    </row>
    <row r="121" spans="2:39">
      <c r="B121" s="172" t="s">
        <v>44</v>
      </c>
      <c r="C121" s="188">
        <v>1</v>
      </c>
      <c r="D121" s="189">
        <v>1</v>
      </c>
      <c r="E121" s="189">
        <v>0</v>
      </c>
      <c r="F121" s="191">
        <v>0</v>
      </c>
      <c r="G121" s="191">
        <v>0</v>
      </c>
      <c r="H121" s="191">
        <v>0</v>
      </c>
      <c r="I121" s="189">
        <v>0</v>
      </c>
      <c r="J121" s="191">
        <v>0</v>
      </c>
      <c r="K121" s="191">
        <v>0</v>
      </c>
      <c r="L121" s="191">
        <v>0</v>
      </c>
      <c r="M121" s="190">
        <v>0</v>
      </c>
      <c r="O121" s="172" t="s">
        <v>44</v>
      </c>
      <c r="P121" s="188">
        <v>1</v>
      </c>
      <c r="Q121" s="189">
        <v>1</v>
      </c>
      <c r="R121" s="189">
        <v>0</v>
      </c>
      <c r="S121" s="191">
        <v>0</v>
      </c>
      <c r="T121" s="191">
        <v>0</v>
      </c>
      <c r="U121" s="191">
        <v>0</v>
      </c>
      <c r="V121" s="189">
        <v>0</v>
      </c>
      <c r="W121" s="191">
        <v>0</v>
      </c>
      <c r="X121" s="191">
        <v>0</v>
      </c>
      <c r="Y121" s="191">
        <v>0</v>
      </c>
      <c r="Z121" s="190">
        <v>0</v>
      </c>
      <c r="AB121" s="172" t="s">
        <v>44</v>
      </c>
      <c r="AC121" s="188">
        <v>0</v>
      </c>
      <c r="AD121" s="189">
        <v>0</v>
      </c>
      <c r="AE121" s="189">
        <v>0</v>
      </c>
      <c r="AF121" s="191">
        <v>0</v>
      </c>
      <c r="AG121" s="191">
        <v>0</v>
      </c>
      <c r="AH121" s="191">
        <v>0</v>
      </c>
      <c r="AI121" s="189">
        <v>0</v>
      </c>
      <c r="AJ121" s="191">
        <v>0</v>
      </c>
      <c r="AK121" s="191">
        <v>0</v>
      </c>
      <c r="AL121" s="191">
        <v>0</v>
      </c>
      <c r="AM121" s="190">
        <v>0</v>
      </c>
    </row>
    <row r="122" spans="2:39">
      <c r="B122" s="172" t="s">
        <v>14</v>
      </c>
      <c r="C122" s="188">
        <v>37</v>
      </c>
      <c r="D122" s="189">
        <v>29</v>
      </c>
      <c r="E122" s="189">
        <v>4</v>
      </c>
      <c r="F122" s="189">
        <v>3</v>
      </c>
      <c r="G122" s="189">
        <v>0</v>
      </c>
      <c r="H122" s="189">
        <v>0</v>
      </c>
      <c r="I122" s="189">
        <v>0</v>
      </c>
      <c r="J122" s="189">
        <v>0</v>
      </c>
      <c r="K122" s="189">
        <v>0</v>
      </c>
      <c r="L122" s="189">
        <v>0</v>
      </c>
      <c r="M122" s="190">
        <v>1</v>
      </c>
      <c r="O122" s="172" t="s">
        <v>14</v>
      </c>
      <c r="P122" s="188">
        <v>49</v>
      </c>
      <c r="Q122" s="189">
        <v>38</v>
      </c>
      <c r="R122" s="189">
        <v>3</v>
      </c>
      <c r="S122" s="189">
        <v>3</v>
      </c>
      <c r="T122" s="189">
        <v>0</v>
      </c>
      <c r="U122" s="189">
        <v>0</v>
      </c>
      <c r="V122" s="189">
        <v>2</v>
      </c>
      <c r="W122" s="189">
        <v>2</v>
      </c>
      <c r="X122" s="189">
        <v>0</v>
      </c>
      <c r="Y122" s="189">
        <v>0</v>
      </c>
      <c r="Z122" s="190">
        <v>1</v>
      </c>
      <c r="AB122" s="172" t="s">
        <v>14</v>
      </c>
      <c r="AC122" s="188">
        <v>65</v>
      </c>
      <c r="AD122" s="189">
        <v>47</v>
      </c>
      <c r="AE122" s="189">
        <v>9</v>
      </c>
      <c r="AF122" s="189">
        <v>1</v>
      </c>
      <c r="AG122" s="189">
        <v>0</v>
      </c>
      <c r="AH122" s="189">
        <v>0</v>
      </c>
      <c r="AI122" s="189">
        <v>5</v>
      </c>
      <c r="AJ122" s="189">
        <v>0</v>
      </c>
      <c r="AK122" s="189">
        <v>1</v>
      </c>
      <c r="AL122" s="189">
        <v>0</v>
      </c>
      <c r="AM122" s="190">
        <v>2</v>
      </c>
    </row>
    <row r="123" spans="2:39">
      <c r="B123" s="172" t="s">
        <v>15</v>
      </c>
      <c r="C123" s="188">
        <v>5</v>
      </c>
      <c r="D123" s="189">
        <v>4</v>
      </c>
      <c r="E123" s="189">
        <v>0</v>
      </c>
      <c r="F123" s="189">
        <v>0</v>
      </c>
      <c r="G123" s="189">
        <v>0</v>
      </c>
      <c r="H123" s="189">
        <v>0</v>
      </c>
      <c r="I123" s="189">
        <v>0</v>
      </c>
      <c r="J123" s="189">
        <v>0</v>
      </c>
      <c r="K123" s="189">
        <v>1</v>
      </c>
      <c r="L123" s="189">
        <v>0</v>
      </c>
      <c r="M123" s="190">
        <v>0</v>
      </c>
      <c r="O123" s="172" t="s">
        <v>15</v>
      </c>
      <c r="P123" s="188">
        <v>7</v>
      </c>
      <c r="Q123" s="189">
        <v>7</v>
      </c>
      <c r="R123" s="189">
        <v>0</v>
      </c>
      <c r="S123" s="189">
        <v>0</v>
      </c>
      <c r="T123" s="189">
        <v>0</v>
      </c>
      <c r="U123" s="189">
        <v>0</v>
      </c>
      <c r="V123" s="189">
        <v>0</v>
      </c>
      <c r="W123" s="189">
        <v>0</v>
      </c>
      <c r="X123" s="189">
        <v>0</v>
      </c>
      <c r="Y123" s="189">
        <v>0</v>
      </c>
      <c r="Z123" s="190">
        <v>0</v>
      </c>
      <c r="AB123" s="172" t="s">
        <v>15</v>
      </c>
      <c r="AC123" s="188">
        <v>12</v>
      </c>
      <c r="AD123" s="189">
        <v>11</v>
      </c>
      <c r="AE123" s="189">
        <v>1</v>
      </c>
      <c r="AF123" s="189">
        <v>0</v>
      </c>
      <c r="AG123" s="189">
        <v>0</v>
      </c>
      <c r="AH123" s="189">
        <v>0</v>
      </c>
      <c r="AI123" s="189">
        <v>0</v>
      </c>
      <c r="AJ123" s="189">
        <v>0</v>
      </c>
      <c r="AK123" s="189">
        <v>0</v>
      </c>
      <c r="AL123" s="189">
        <v>0</v>
      </c>
      <c r="AM123" s="190">
        <v>0</v>
      </c>
    </row>
    <row r="124" spans="2:39">
      <c r="B124" s="172" t="s">
        <v>16</v>
      </c>
      <c r="C124" s="188">
        <v>4</v>
      </c>
      <c r="D124" s="189">
        <v>2</v>
      </c>
      <c r="E124" s="189">
        <v>2</v>
      </c>
      <c r="F124" s="189">
        <v>0</v>
      </c>
      <c r="G124" s="189">
        <v>0</v>
      </c>
      <c r="H124" s="189">
        <v>0</v>
      </c>
      <c r="I124" s="189">
        <v>0</v>
      </c>
      <c r="J124" s="189">
        <v>0</v>
      </c>
      <c r="K124" s="189">
        <v>0</v>
      </c>
      <c r="L124" s="189">
        <v>0</v>
      </c>
      <c r="M124" s="190">
        <v>0</v>
      </c>
      <c r="O124" s="172" t="s">
        <v>16</v>
      </c>
      <c r="P124" s="188">
        <v>4</v>
      </c>
      <c r="Q124" s="189">
        <v>3</v>
      </c>
      <c r="R124" s="189">
        <v>1</v>
      </c>
      <c r="S124" s="189">
        <v>0</v>
      </c>
      <c r="T124" s="189">
        <v>0</v>
      </c>
      <c r="U124" s="189">
        <v>0</v>
      </c>
      <c r="V124" s="189">
        <v>0</v>
      </c>
      <c r="W124" s="189">
        <v>0</v>
      </c>
      <c r="X124" s="189">
        <v>0</v>
      </c>
      <c r="Y124" s="189">
        <v>0</v>
      </c>
      <c r="Z124" s="190">
        <v>0</v>
      </c>
      <c r="AB124" s="172" t="s">
        <v>16</v>
      </c>
      <c r="AC124" s="188">
        <v>7</v>
      </c>
      <c r="AD124" s="189">
        <v>3</v>
      </c>
      <c r="AE124" s="189">
        <v>2</v>
      </c>
      <c r="AF124" s="189">
        <v>1</v>
      </c>
      <c r="AG124" s="189">
        <v>0</v>
      </c>
      <c r="AH124" s="189">
        <v>1</v>
      </c>
      <c r="AI124" s="189">
        <v>0</v>
      </c>
      <c r="AJ124" s="189">
        <v>0</v>
      </c>
      <c r="AK124" s="189">
        <v>0</v>
      </c>
      <c r="AL124" s="189">
        <v>0</v>
      </c>
      <c r="AM124" s="190">
        <v>0</v>
      </c>
    </row>
    <row r="125" spans="2:39">
      <c r="B125" s="172" t="s">
        <v>17</v>
      </c>
      <c r="C125" s="188">
        <v>4</v>
      </c>
      <c r="D125" s="189">
        <v>2</v>
      </c>
      <c r="E125" s="189">
        <v>2</v>
      </c>
      <c r="F125" s="189">
        <v>0</v>
      </c>
      <c r="G125" s="189">
        <v>0</v>
      </c>
      <c r="H125" s="189">
        <v>0</v>
      </c>
      <c r="I125" s="189">
        <v>0</v>
      </c>
      <c r="J125" s="189">
        <v>0</v>
      </c>
      <c r="K125" s="189">
        <v>0</v>
      </c>
      <c r="L125" s="189">
        <v>0</v>
      </c>
      <c r="M125" s="190">
        <v>0</v>
      </c>
      <c r="O125" s="172" t="s">
        <v>17</v>
      </c>
      <c r="P125" s="188">
        <v>4</v>
      </c>
      <c r="Q125" s="189">
        <v>2</v>
      </c>
      <c r="R125" s="189">
        <v>2</v>
      </c>
      <c r="S125" s="189">
        <v>0</v>
      </c>
      <c r="T125" s="189">
        <v>0</v>
      </c>
      <c r="U125" s="189">
        <v>0</v>
      </c>
      <c r="V125" s="189">
        <v>0</v>
      </c>
      <c r="W125" s="189">
        <v>0</v>
      </c>
      <c r="X125" s="189">
        <v>0</v>
      </c>
      <c r="Y125" s="189">
        <v>0</v>
      </c>
      <c r="Z125" s="190">
        <v>0</v>
      </c>
      <c r="AB125" s="172" t="s">
        <v>17</v>
      </c>
      <c r="AC125" s="188">
        <v>5</v>
      </c>
      <c r="AD125" s="189">
        <v>1</v>
      </c>
      <c r="AE125" s="189">
        <v>2</v>
      </c>
      <c r="AF125" s="189">
        <v>0</v>
      </c>
      <c r="AG125" s="189">
        <v>0</v>
      </c>
      <c r="AH125" s="189">
        <v>1</v>
      </c>
      <c r="AI125" s="189">
        <v>0</v>
      </c>
      <c r="AJ125" s="189">
        <v>0</v>
      </c>
      <c r="AK125" s="189">
        <v>0</v>
      </c>
      <c r="AL125" s="189">
        <v>0</v>
      </c>
      <c r="AM125" s="190">
        <v>1</v>
      </c>
    </row>
    <row r="126" spans="2:39">
      <c r="B126" s="172" t="s">
        <v>18</v>
      </c>
      <c r="C126" s="188">
        <v>14</v>
      </c>
      <c r="D126" s="189">
        <v>11</v>
      </c>
      <c r="E126" s="189">
        <v>2</v>
      </c>
      <c r="F126" s="189">
        <v>0</v>
      </c>
      <c r="G126" s="189">
        <v>0</v>
      </c>
      <c r="H126" s="189">
        <v>0</v>
      </c>
      <c r="I126" s="189">
        <v>1</v>
      </c>
      <c r="J126" s="189">
        <v>0</v>
      </c>
      <c r="K126" s="189">
        <v>0</v>
      </c>
      <c r="L126" s="189">
        <v>0</v>
      </c>
      <c r="M126" s="190">
        <v>0</v>
      </c>
      <c r="O126" s="172" t="s">
        <v>18</v>
      </c>
      <c r="P126" s="188">
        <v>16</v>
      </c>
      <c r="Q126" s="189">
        <v>12</v>
      </c>
      <c r="R126" s="189">
        <v>2</v>
      </c>
      <c r="S126" s="189">
        <v>0</v>
      </c>
      <c r="T126" s="189">
        <v>0</v>
      </c>
      <c r="U126" s="189">
        <v>0</v>
      </c>
      <c r="V126" s="189">
        <v>1</v>
      </c>
      <c r="W126" s="189">
        <v>0</v>
      </c>
      <c r="X126" s="189">
        <v>0</v>
      </c>
      <c r="Y126" s="189">
        <v>0</v>
      </c>
      <c r="Z126" s="190">
        <v>1</v>
      </c>
      <c r="AB126" s="172" t="s">
        <v>18</v>
      </c>
      <c r="AC126" s="188">
        <v>20</v>
      </c>
      <c r="AD126" s="189">
        <v>16</v>
      </c>
      <c r="AE126" s="189">
        <v>2</v>
      </c>
      <c r="AF126" s="189">
        <v>0</v>
      </c>
      <c r="AG126" s="189">
        <v>0</v>
      </c>
      <c r="AH126" s="189">
        <v>0</v>
      </c>
      <c r="AI126" s="189">
        <v>1</v>
      </c>
      <c r="AJ126" s="189">
        <v>0</v>
      </c>
      <c r="AK126" s="189">
        <v>0</v>
      </c>
      <c r="AL126" s="189">
        <v>1</v>
      </c>
      <c r="AM126" s="190">
        <v>0</v>
      </c>
    </row>
    <row r="127" spans="2:39">
      <c r="B127" s="172" t="s">
        <v>19</v>
      </c>
      <c r="C127" s="188">
        <v>11</v>
      </c>
      <c r="D127" s="189">
        <v>2</v>
      </c>
      <c r="E127" s="189">
        <v>2</v>
      </c>
      <c r="F127" s="189">
        <v>0</v>
      </c>
      <c r="G127" s="189">
        <v>0</v>
      </c>
      <c r="H127" s="189">
        <v>5</v>
      </c>
      <c r="I127" s="189">
        <v>0</v>
      </c>
      <c r="J127" s="189">
        <v>1</v>
      </c>
      <c r="K127" s="189">
        <v>0</v>
      </c>
      <c r="L127" s="189">
        <v>0</v>
      </c>
      <c r="M127" s="190">
        <v>1</v>
      </c>
      <c r="O127" s="172" t="s">
        <v>19</v>
      </c>
      <c r="P127" s="188">
        <v>12</v>
      </c>
      <c r="Q127" s="189">
        <v>0</v>
      </c>
      <c r="R127" s="189">
        <v>3</v>
      </c>
      <c r="S127" s="189">
        <v>0</v>
      </c>
      <c r="T127" s="189">
        <v>0</v>
      </c>
      <c r="U127" s="189">
        <v>5</v>
      </c>
      <c r="V127" s="189">
        <v>0</v>
      </c>
      <c r="W127" s="189">
        <v>1</v>
      </c>
      <c r="X127" s="189">
        <v>0</v>
      </c>
      <c r="Y127" s="189">
        <v>0</v>
      </c>
      <c r="Z127" s="190">
        <v>3</v>
      </c>
      <c r="AB127" s="172" t="s">
        <v>19</v>
      </c>
      <c r="AC127" s="188">
        <v>5</v>
      </c>
      <c r="AD127" s="189">
        <v>0</v>
      </c>
      <c r="AE127" s="189">
        <v>2</v>
      </c>
      <c r="AF127" s="189">
        <v>0</v>
      </c>
      <c r="AG127" s="189">
        <v>0</v>
      </c>
      <c r="AH127" s="189">
        <v>2</v>
      </c>
      <c r="AI127" s="189">
        <v>0</v>
      </c>
      <c r="AJ127" s="189">
        <v>0</v>
      </c>
      <c r="AK127" s="189">
        <v>0</v>
      </c>
      <c r="AL127" s="189">
        <v>0</v>
      </c>
      <c r="AM127" s="190">
        <v>1</v>
      </c>
    </row>
    <row r="128" spans="2:39">
      <c r="B128" s="177" t="s">
        <v>20</v>
      </c>
      <c r="C128" s="192">
        <v>3</v>
      </c>
      <c r="D128" s="193">
        <v>2</v>
      </c>
      <c r="E128" s="193">
        <v>1</v>
      </c>
      <c r="F128" s="193">
        <v>0</v>
      </c>
      <c r="G128" s="194">
        <v>0</v>
      </c>
      <c r="H128" s="193">
        <v>0</v>
      </c>
      <c r="I128" s="193">
        <v>0</v>
      </c>
      <c r="J128" s="193">
        <v>0</v>
      </c>
      <c r="K128" s="194">
        <v>0</v>
      </c>
      <c r="L128" s="194">
        <v>0</v>
      </c>
      <c r="M128" s="195">
        <v>0</v>
      </c>
      <c r="O128" s="177" t="s">
        <v>20</v>
      </c>
      <c r="P128" s="192">
        <v>2</v>
      </c>
      <c r="Q128" s="193">
        <v>1</v>
      </c>
      <c r="R128" s="193">
        <v>1</v>
      </c>
      <c r="S128" s="193">
        <v>0</v>
      </c>
      <c r="T128" s="194">
        <v>0</v>
      </c>
      <c r="U128" s="193">
        <v>0</v>
      </c>
      <c r="V128" s="193">
        <v>0</v>
      </c>
      <c r="W128" s="193">
        <v>0</v>
      </c>
      <c r="X128" s="194">
        <v>0</v>
      </c>
      <c r="Y128" s="194">
        <v>0</v>
      </c>
      <c r="Z128" s="195">
        <v>0</v>
      </c>
      <c r="AB128" s="177" t="s">
        <v>20</v>
      </c>
      <c r="AC128" s="192">
        <v>5</v>
      </c>
      <c r="AD128" s="193">
        <v>4</v>
      </c>
      <c r="AE128" s="193">
        <v>1</v>
      </c>
      <c r="AF128" s="193">
        <v>0</v>
      </c>
      <c r="AG128" s="194">
        <v>0</v>
      </c>
      <c r="AH128" s="193">
        <v>0</v>
      </c>
      <c r="AI128" s="193">
        <v>0</v>
      </c>
      <c r="AJ128" s="193">
        <v>0</v>
      </c>
      <c r="AK128" s="194">
        <v>0</v>
      </c>
      <c r="AL128" s="194">
        <v>0</v>
      </c>
      <c r="AM128" s="195">
        <v>0</v>
      </c>
    </row>
    <row r="129" spans="2:39">
      <c r="B129" s="182" t="s">
        <v>21</v>
      </c>
      <c r="C129" s="196">
        <f t="shared" ref="C129:M129" si="30">SUM(C108:C128)</f>
        <v>259</v>
      </c>
      <c r="D129" s="196">
        <f t="shared" si="30"/>
        <v>154</v>
      </c>
      <c r="E129" s="196">
        <f t="shared" si="30"/>
        <v>33</v>
      </c>
      <c r="F129" s="196">
        <f t="shared" si="30"/>
        <v>8</v>
      </c>
      <c r="G129" s="196">
        <f t="shared" si="30"/>
        <v>2</v>
      </c>
      <c r="H129" s="196">
        <f t="shared" si="30"/>
        <v>12</v>
      </c>
      <c r="I129" s="196">
        <f t="shared" si="30"/>
        <v>11</v>
      </c>
      <c r="J129" s="196">
        <f t="shared" si="30"/>
        <v>13</v>
      </c>
      <c r="K129" s="196">
        <f t="shared" si="30"/>
        <v>7</v>
      </c>
      <c r="L129" s="196">
        <f t="shared" si="30"/>
        <v>11</v>
      </c>
      <c r="M129" s="197">
        <f t="shared" si="30"/>
        <v>8</v>
      </c>
      <c r="O129" s="182" t="s">
        <v>21</v>
      </c>
      <c r="P129" s="196">
        <f t="shared" ref="P129:Z129" si="31">SUM(P108:P128)</f>
        <v>279</v>
      </c>
      <c r="Q129" s="196">
        <f t="shared" si="31"/>
        <v>151</v>
      </c>
      <c r="R129" s="196">
        <f t="shared" si="31"/>
        <v>34</v>
      </c>
      <c r="S129" s="196">
        <f t="shared" si="31"/>
        <v>10</v>
      </c>
      <c r="T129" s="196">
        <f t="shared" si="31"/>
        <v>6</v>
      </c>
      <c r="U129" s="196">
        <f t="shared" si="31"/>
        <v>11</v>
      </c>
      <c r="V129" s="196">
        <f t="shared" si="31"/>
        <v>22</v>
      </c>
      <c r="W129" s="196">
        <f t="shared" si="31"/>
        <v>18</v>
      </c>
      <c r="X129" s="196">
        <f t="shared" si="31"/>
        <v>5</v>
      </c>
      <c r="Y129" s="196">
        <f t="shared" si="31"/>
        <v>7</v>
      </c>
      <c r="Z129" s="197">
        <f t="shared" si="31"/>
        <v>15</v>
      </c>
      <c r="AB129" s="182" t="s">
        <v>21</v>
      </c>
      <c r="AC129" s="196">
        <f t="shared" ref="AC129:AM129" si="32">SUM(AC108:AC128)</f>
        <v>309</v>
      </c>
      <c r="AD129" s="196">
        <f t="shared" si="32"/>
        <v>173</v>
      </c>
      <c r="AE129" s="196">
        <f t="shared" si="32"/>
        <v>43</v>
      </c>
      <c r="AF129" s="196">
        <f t="shared" si="32"/>
        <v>12</v>
      </c>
      <c r="AG129" s="196">
        <f t="shared" si="32"/>
        <v>3</v>
      </c>
      <c r="AH129" s="196">
        <f t="shared" si="32"/>
        <v>7</v>
      </c>
      <c r="AI129" s="196">
        <f t="shared" si="32"/>
        <v>23</v>
      </c>
      <c r="AJ129" s="196">
        <f t="shared" si="32"/>
        <v>17</v>
      </c>
      <c r="AK129" s="196">
        <f t="shared" si="32"/>
        <v>5</v>
      </c>
      <c r="AL129" s="196">
        <f t="shared" si="32"/>
        <v>9</v>
      </c>
      <c r="AM129" s="197">
        <f t="shared" si="32"/>
        <v>17</v>
      </c>
    </row>
    <row r="130" spans="2:39">
      <c r="B130" s="183" t="s">
        <v>184</v>
      </c>
      <c r="C130" s="98">
        <f t="shared" ref="C130:M130" si="33">C129/C$158</f>
        <v>1.3244017181427694E-2</v>
      </c>
      <c r="D130" s="98">
        <f t="shared" si="33"/>
        <v>1.8438697318007662E-2</v>
      </c>
      <c r="E130" s="98">
        <f t="shared" si="33"/>
        <v>1.3242375601926164E-2</v>
      </c>
      <c r="F130" s="98">
        <f t="shared" si="33"/>
        <v>4.2941492216854536E-3</v>
      </c>
      <c r="G130" s="98">
        <f t="shared" si="33"/>
        <v>2.7662517289073307E-3</v>
      </c>
      <c r="H130" s="98">
        <f t="shared" si="33"/>
        <v>6.7681895093062603E-3</v>
      </c>
      <c r="I130" s="98">
        <f t="shared" si="33"/>
        <v>1.4473684210526316E-2</v>
      </c>
      <c r="J130" s="98">
        <f t="shared" si="33"/>
        <v>1.7496635262449527E-2</v>
      </c>
      <c r="K130" s="98">
        <f t="shared" si="33"/>
        <v>9.3085106382978719E-3</v>
      </c>
      <c r="L130" s="98">
        <f t="shared" si="33"/>
        <v>9.4991364421416237E-3</v>
      </c>
      <c r="M130" s="98">
        <f t="shared" si="33"/>
        <v>8.5106382978723406E-3</v>
      </c>
      <c r="O130" s="183" t="s">
        <v>184</v>
      </c>
      <c r="P130" s="98">
        <f t="shared" ref="P130:Z130" si="34">P129/P$158</f>
        <v>1.2907105847520355E-2</v>
      </c>
      <c r="Q130" s="98">
        <f t="shared" si="34"/>
        <v>1.7718845341469138E-2</v>
      </c>
      <c r="R130" s="98">
        <f t="shared" si="34"/>
        <v>1.1643835616438357E-2</v>
      </c>
      <c r="S130" s="98">
        <f t="shared" si="34"/>
        <v>4.7709923664122139E-3</v>
      </c>
      <c r="T130" s="98">
        <f t="shared" si="34"/>
        <v>6.6815144766146995E-3</v>
      </c>
      <c r="U130" s="98">
        <f t="shared" si="34"/>
        <v>5.2380952380952379E-3</v>
      </c>
      <c r="V130" s="98">
        <f t="shared" si="34"/>
        <v>2.1072796934865901E-2</v>
      </c>
      <c r="W130" s="98">
        <f t="shared" si="34"/>
        <v>2.2388059701492536E-2</v>
      </c>
      <c r="X130" s="98">
        <f t="shared" si="34"/>
        <v>6.1199510403916772E-3</v>
      </c>
      <c r="Y130" s="98">
        <f t="shared" si="34"/>
        <v>5.235602094240838E-3</v>
      </c>
      <c r="Z130" s="98">
        <f t="shared" si="34"/>
        <v>1.3914656771799629E-2</v>
      </c>
      <c r="AB130" s="183" t="s">
        <v>184</v>
      </c>
      <c r="AC130" s="98">
        <f t="shared" ref="AC130:AM130" si="35">AC129/AC$158</f>
        <v>1.3144461459928534E-2</v>
      </c>
      <c r="AD130" s="98">
        <f t="shared" si="35"/>
        <v>1.8113286566851638E-2</v>
      </c>
      <c r="AE130" s="98">
        <f t="shared" si="35"/>
        <v>1.3716108452950558E-2</v>
      </c>
      <c r="AF130" s="98">
        <f t="shared" si="35"/>
        <v>5.2677787532923615E-3</v>
      </c>
      <c r="AG130" s="98">
        <f t="shared" si="35"/>
        <v>3.3594624860022394E-3</v>
      </c>
      <c r="AH130" s="98">
        <f t="shared" si="35"/>
        <v>3.0094582975064487E-3</v>
      </c>
      <c r="AI130" s="98">
        <f t="shared" si="35"/>
        <v>1.9759450171821305E-2</v>
      </c>
      <c r="AJ130" s="98">
        <f t="shared" si="35"/>
        <v>2.2427440633245383E-2</v>
      </c>
      <c r="AK130" s="98">
        <f t="shared" si="35"/>
        <v>5.580357142857143E-3</v>
      </c>
      <c r="AL130" s="98">
        <f t="shared" si="35"/>
        <v>6.746626686656672E-3</v>
      </c>
      <c r="AM130" s="98">
        <f t="shared" si="35"/>
        <v>1.4492753623188406E-2</v>
      </c>
    </row>
    <row r="132" spans="2:39">
      <c r="B132" s="4" t="s">
        <v>178</v>
      </c>
      <c r="M132" s="424" t="s">
        <v>324</v>
      </c>
      <c r="O132" s="4" t="s">
        <v>178</v>
      </c>
      <c r="Z132" s="424" t="s">
        <v>324</v>
      </c>
      <c r="AB132" s="4" t="s">
        <v>178</v>
      </c>
      <c r="AM132" s="424" t="s">
        <v>324</v>
      </c>
    </row>
    <row r="134" spans="2:39" ht="15">
      <c r="B134" s="5" t="s">
        <v>252</v>
      </c>
      <c r="O134" s="5" t="s">
        <v>258</v>
      </c>
      <c r="AB134" s="5" t="s">
        <v>264</v>
      </c>
    </row>
    <row r="135" spans="2:39" ht="71.25">
      <c r="B135" s="151" t="s">
        <v>92</v>
      </c>
      <c r="C135" s="152" t="s">
        <v>38</v>
      </c>
      <c r="D135" s="153" t="s">
        <v>45</v>
      </c>
      <c r="E135" s="154" t="s">
        <v>46</v>
      </c>
      <c r="F135" s="155" t="s">
        <v>47</v>
      </c>
      <c r="G135" s="156" t="s">
        <v>39</v>
      </c>
      <c r="H135" s="157" t="s">
        <v>48</v>
      </c>
      <c r="I135" s="158" t="s">
        <v>40</v>
      </c>
      <c r="J135" s="159" t="s">
        <v>41</v>
      </c>
      <c r="K135" s="160" t="s">
        <v>49</v>
      </c>
      <c r="L135" s="161" t="s">
        <v>42</v>
      </c>
      <c r="M135" s="162" t="s">
        <v>43</v>
      </c>
      <c r="O135" s="151" t="s">
        <v>92</v>
      </c>
      <c r="P135" s="152" t="s">
        <v>38</v>
      </c>
      <c r="Q135" s="153" t="s">
        <v>45</v>
      </c>
      <c r="R135" s="154" t="s">
        <v>46</v>
      </c>
      <c r="S135" s="155" t="s">
        <v>47</v>
      </c>
      <c r="T135" s="156" t="s">
        <v>39</v>
      </c>
      <c r="U135" s="157" t="s">
        <v>48</v>
      </c>
      <c r="V135" s="158" t="s">
        <v>40</v>
      </c>
      <c r="W135" s="159" t="s">
        <v>41</v>
      </c>
      <c r="X135" s="160" t="s">
        <v>49</v>
      </c>
      <c r="Y135" s="161" t="s">
        <v>42</v>
      </c>
      <c r="Z135" s="162" t="s">
        <v>43</v>
      </c>
      <c r="AB135" s="151" t="s">
        <v>92</v>
      </c>
      <c r="AC135" s="152" t="s">
        <v>38</v>
      </c>
      <c r="AD135" s="153" t="s">
        <v>45</v>
      </c>
      <c r="AE135" s="154" t="s">
        <v>46</v>
      </c>
      <c r="AF135" s="155" t="s">
        <v>47</v>
      </c>
      <c r="AG135" s="156" t="s">
        <v>39</v>
      </c>
      <c r="AH135" s="157" t="s">
        <v>48</v>
      </c>
      <c r="AI135" s="158" t="s">
        <v>40</v>
      </c>
      <c r="AJ135" s="159" t="s">
        <v>41</v>
      </c>
      <c r="AK135" s="160" t="s">
        <v>49</v>
      </c>
      <c r="AL135" s="161" t="s">
        <v>42</v>
      </c>
      <c r="AM135" s="162" t="s">
        <v>43</v>
      </c>
    </row>
    <row r="136" spans="2:39">
      <c r="B136" s="167" t="s">
        <v>2</v>
      </c>
      <c r="C136" s="185">
        <v>0</v>
      </c>
      <c r="D136" s="186">
        <v>0</v>
      </c>
      <c r="E136" s="186">
        <v>0</v>
      </c>
      <c r="F136" s="186">
        <v>0</v>
      </c>
      <c r="G136" s="186">
        <v>0</v>
      </c>
      <c r="H136" s="186">
        <v>0</v>
      </c>
      <c r="I136" s="186">
        <v>0</v>
      </c>
      <c r="J136" s="186">
        <v>0</v>
      </c>
      <c r="K136" s="186">
        <v>0</v>
      </c>
      <c r="L136" s="186">
        <v>0</v>
      </c>
      <c r="M136" s="187">
        <v>0</v>
      </c>
      <c r="O136" s="167" t="s">
        <v>2</v>
      </c>
      <c r="P136" s="185">
        <v>0</v>
      </c>
      <c r="Q136" s="186">
        <v>0</v>
      </c>
      <c r="R136" s="186">
        <v>0</v>
      </c>
      <c r="S136" s="186">
        <v>0</v>
      </c>
      <c r="T136" s="186">
        <v>0</v>
      </c>
      <c r="U136" s="186">
        <v>0</v>
      </c>
      <c r="V136" s="186">
        <v>0</v>
      </c>
      <c r="W136" s="186">
        <v>0</v>
      </c>
      <c r="X136" s="186">
        <v>0</v>
      </c>
      <c r="Y136" s="186">
        <v>0</v>
      </c>
      <c r="Z136" s="187">
        <v>0</v>
      </c>
      <c r="AB136" s="167" t="s">
        <v>2</v>
      </c>
      <c r="AC136" s="185">
        <v>0</v>
      </c>
      <c r="AD136" s="186">
        <v>0</v>
      </c>
      <c r="AE136" s="186">
        <v>0</v>
      </c>
      <c r="AF136" s="186">
        <v>0</v>
      </c>
      <c r="AG136" s="186">
        <v>0</v>
      </c>
      <c r="AH136" s="186">
        <v>0</v>
      </c>
      <c r="AI136" s="186">
        <v>0</v>
      </c>
      <c r="AJ136" s="186">
        <v>0</v>
      </c>
      <c r="AK136" s="186">
        <v>0</v>
      </c>
      <c r="AL136" s="186">
        <v>0</v>
      </c>
      <c r="AM136" s="187">
        <v>0</v>
      </c>
    </row>
    <row r="137" spans="2:39">
      <c r="B137" s="172" t="s">
        <v>3</v>
      </c>
      <c r="C137" s="188">
        <v>2</v>
      </c>
      <c r="D137" s="189">
        <v>1</v>
      </c>
      <c r="E137" s="189">
        <v>0</v>
      </c>
      <c r="F137" s="189">
        <v>0</v>
      </c>
      <c r="G137" s="189">
        <v>0</v>
      </c>
      <c r="H137" s="189">
        <v>0</v>
      </c>
      <c r="I137" s="189">
        <v>1</v>
      </c>
      <c r="J137" s="189">
        <v>0</v>
      </c>
      <c r="K137" s="189">
        <v>0</v>
      </c>
      <c r="L137" s="189">
        <v>0</v>
      </c>
      <c r="M137" s="190">
        <v>0</v>
      </c>
      <c r="O137" s="172" t="s">
        <v>3</v>
      </c>
      <c r="P137" s="188">
        <v>2</v>
      </c>
      <c r="Q137" s="189">
        <v>0</v>
      </c>
      <c r="R137" s="189">
        <v>0</v>
      </c>
      <c r="S137" s="189">
        <v>1</v>
      </c>
      <c r="T137" s="189">
        <v>0</v>
      </c>
      <c r="U137" s="189">
        <v>0</v>
      </c>
      <c r="V137" s="189">
        <v>1</v>
      </c>
      <c r="W137" s="189">
        <v>0</v>
      </c>
      <c r="X137" s="189">
        <v>0</v>
      </c>
      <c r="Y137" s="189">
        <v>0</v>
      </c>
      <c r="Z137" s="190">
        <v>0</v>
      </c>
      <c r="AB137" s="172" t="s">
        <v>3</v>
      </c>
      <c r="AC137" s="188">
        <v>1</v>
      </c>
      <c r="AD137" s="189">
        <v>0</v>
      </c>
      <c r="AE137" s="189">
        <v>0</v>
      </c>
      <c r="AF137" s="189">
        <v>0</v>
      </c>
      <c r="AG137" s="189">
        <v>0</v>
      </c>
      <c r="AH137" s="189">
        <v>0</v>
      </c>
      <c r="AI137" s="189">
        <v>1</v>
      </c>
      <c r="AJ137" s="189">
        <v>0</v>
      </c>
      <c r="AK137" s="189">
        <v>0</v>
      </c>
      <c r="AL137" s="189">
        <v>0</v>
      </c>
      <c r="AM137" s="190">
        <v>0</v>
      </c>
    </row>
    <row r="138" spans="2:39">
      <c r="B138" s="172" t="s">
        <v>4</v>
      </c>
      <c r="C138" s="188">
        <v>22</v>
      </c>
      <c r="D138" s="189">
        <v>20</v>
      </c>
      <c r="E138" s="189">
        <v>2</v>
      </c>
      <c r="F138" s="189">
        <v>0</v>
      </c>
      <c r="G138" s="189">
        <v>0</v>
      </c>
      <c r="H138" s="189">
        <v>0</v>
      </c>
      <c r="I138" s="189">
        <v>0</v>
      </c>
      <c r="J138" s="189">
        <v>0</v>
      </c>
      <c r="K138" s="189">
        <v>0</v>
      </c>
      <c r="L138" s="189">
        <v>0</v>
      </c>
      <c r="M138" s="190">
        <v>0</v>
      </c>
      <c r="O138" s="172" t="s">
        <v>4</v>
      </c>
      <c r="P138" s="188">
        <v>21</v>
      </c>
      <c r="Q138" s="189">
        <v>19</v>
      </c>
      <c r="R138" s="189">
        <v>2</v>
      </c>
      <c r="S138" s="189">
        <v>0</v>
      </c>
      <c r="T138" s="189">
        <v>0</v>
      </c>
      <c r="U138" s="189">
        <v>0</v>
      </c>
      <c r="V138" s="189">
        <v>0</v>
      </c>
      <c r="W138" s="189">
        <v>0</v>
      </c>
      <c r="X138" s="189">
        <v>0</v>
      </c>
      <c r="Y138" s="189">
        <v>0</v>
      </c>
      <c r="Z138" s="190">
        <v>0</v>
      </c>
      <c r="AB138" s="172" t="s">
        <v>4</v>
      </c>
      <c r="AC138" s="188">
        <v>25</v>
      </c>
      <c r="AD138" s="189">
        <v>23</v>
      </c>
      <c r="AE138" s="189">
        <v>2</v>
      </c>
      <c r="AF138" s="189">
        <v>0</v>
      </c>
      <c r="AG138" s="189">
        <v>0</v>
      </c>
      <c r="AH138" s="189">
        <v>0</v>
      </c>
      <c r="AI138" s="189">
        <v>0</v>
      </c>
      <c r="AJ138" s="189">
        <v>0</v>
      </c>
      <c r="AK138" s="189">
        <v>0</v>
      </c>
      <c r="AL138" s="189">
        <v>0</v>
      </c>
      <c r="AM138" s="190">
        <v>0</v>
      </c>
    </row>
    <row r="139" spans="2:39">
      <c r="B139" s="172" t="s">
        <v>5</v>
      </c>
      <c r="C139" s="188">
        <v>0</v>
      </c>
      <c r="D139" s="189">
        <v>0</v>
      </c>
      <c r="E139" s="189">
        <v>0</v>
      </c>
      <c r="F139" s="189">
        <v>0</v>
      </c>
      <c r="G139" s="189">
        <v>0</v>
      </c>
      <c r="H139" s="189">
        <v>0</v>
      </c>
      <c r="I139" s="189">
        <v>0</v>
      </c>
      <c r="J139" s="189">
        <v>0</v>
      </c>
      <c r="K139" s="189">
        <v>0</v>
      </c>
      <c r="L139" s="189">
        <v>0</v>
      </c>
      <c r="M139" s="190">
        <v>0</v>
      </c>
      <c r="O139" s="172" t="s">
        <v>5</v>
      </c>
      <c r="P139" s="188">
        <v>0</v>
      </c>
      <c r="Q139" s="189">
        <v>0</v>
      </c>
      <c r="R139" s="189">
        <v>0</v>
      </c>
      <c r="S139" s="189">
        <v>0</v>
      </c>
      <c r="T139" s="189">
        <v>0</v>
      </c>
      <c r="U139" s="189">
        <v>0</v>
      </c>
      <c r="V139" s="189">
        <v>0</v>
      </c>
      <c r="W139" s="189">
        <v>0</v>
      </c>
      <c r="X139" s="189">
        <v>0</v>
      </c>
      <c r="Y139" s="189">
        <v>0</v>
      </c>
      <c r="Z139" s="190">
        <v>0</v>
      </c>
      <c r="AB139" s="172" t="s">
        <v>5</v>
      </c>
      <c r="AC139" s="188">
        <v>0</v>
      </c>
      <c r="AD139" s="189">
        <v>0</v>
      </c>
      <c r="AE139" s="189">
        <v>0</v>
      </c>
      <c r="AF139" s="189">
        <v>0</v>
      </c>
      <c r="AG139" s="189">
        <v>0</v>
      </c>
      <c r="AH139" s="189">
        <v>0</v>
      </c>
      <c r="AI139" s="189">
        <v>0</v>
      </c>
      <c r="AJ139" s="189">
        <v>0</v>
      </c>
      <c r="AK139" s="189">
        <v>0</v>
      </c>
      <c r="AL139" s="189">
        <v>0</v>
      </c>
      <c r="AM139" s="190">
        <v>0</v>
      </c>
    </row>
    <row r="140" spans="2:39">
      <c r="B140" s="172" t="s">
        <v>6</v>
      </c>
      <c r="C140" s="188">
        <v>4</v>
      </c>
      <c r="D140" s="189">
        <v>2</v>
      </c>
      <c r="E140" s="189">
        <v>1</v>
      </c>
      <c r="F140" s="189">
        <v>1</v>
      </c>
      <c r="G140" s="189">
        <v>0</v>
      </c>
      <c r="H140" s="189">
        <v>0</v>
      </c>
      <c r="I140" s="191">
        <v>0</v>
      </c>
      <c r="J140" s="189">
        <v>0</v>
      </c>
      <c r="K140" s="189">
        <v>0</v>
      </c>
      <c r="L140" s="189">
        <v>0</v>
      </c>
      <c r="M140" s="190">
        <v>0</v>
      </c>
      <c r="O140" s="172" t="s">
        <v>6</v>
      </c>
      <c r="P140" s="188">
        <v>2</v>
      </c>
      <c r="Q140" s="189">
        <v>1</v>
      </c>
      <c r="R140" s="189">
        <v>1</v>
      </c>
      <c r="S140" s="189">
        <v>0</v>
      </c>
      <c r="T140" s="189">
        <v>0</v>
      </c>
      <c r="U140" s="189">
        <v>0</v>
      </c>
      <c r="V140" s="191">
        <v>0</v>
      </c>
      <c r="W140" s="189">
        <v>0</v>
      </c>
      <c r="X140" s="189">
        <v>0</v>
      </c>
      <c r="Y140" s="189">
        <v>0</v>
      </c>
      <c r="Z140" s="190">
        <v>0</v>
      </c>
      <c r="AB140" s="172" t="s">
        <v>6</v>
      </c>
      <c r="AC140" s="188">
        <v>4</v>
      </c>
      <c r="AD140" s="189">
        <v>2</v>
      </c>
      <c r="AE140" s="189">
        <v>2</v>
      </c>
      <c r="AF140" s="189">
        <v>0</v>
      </c>
      <c r="AG140" s="189">
        <v>0</v>
      </c>
      <c r="AH140" s="189">
        <v>0</v>
      </c>
      <c r="AI140" s="191">
        <v>0</v>
      </c>
      <c r="AJ140" s="189">
        <v>0</v>
      </c>
      <c r="AK140" s="189">
        <v>0</v>
      </c>
      <c r="AL140" s="189">
        <v>0</v>
      </c>
      <c r="AM140" s="190">
        <v>0</v>
      </c>
    </row>
    <row r="141" spans="2:39">
      <c r="B141" s="172" t="s">
        <v>7</v>
      </c>
      <c r="C141" s="188">
        <v>0</v>
      </c>
      <c r="D141" s="189">
        <v>0</v>
      </c>
      <c r="E141" s="189">
        <v>0</v>
      </c>
      <c r="F141" s="189">
        <v>0</v>
      </c>
      <c r="G141" s="189">
        <v>0</v>
      </c>
      <c r="H141" s="189">
        <v>0</v>
      </c>
      <c r="I141" s="189">
        <v>0</v>
      </c>
      <c r="J141" s="189">
        <v>0</v>
      </c>
      <c r="K141" s="189">
        <v>0</v>
      </c>
      <c r="L141" s="189">
        <v>0</v>
      </c>
      <c r="M141" s="190">
        <v>0</v>
      </c>
      <c r="O141" s="172" t="s">
        <v>7</v>
      </c>
      <c r="P141" s="188">
        <v>2</v>
      </c>
      <c r="Q141" s="189">
        <v>0</v>
      </c>
      <c r="R141" s="189">
        <v>0</v>
      </c>
      <c r="S141" s="189">
        <v>0</v>
      </c>
      <c r="T141" s="189">
        <v>0</v>
      </c>
      <c r="U141" s="189">
        <v>0</v>
      </c>
      <c r="V141" s="189">
        <v>0</v>
      </c>
      <c r="W141" s="189">
        <v>1</v>
      </c>
      <c r="X141" s="189">
        <v>0</v>
      </c>
      <c r="Y141" s="189">
        <v>1</v>
      </c>
      <c r="Z141" s="190">
        <v>0</v>
      </c>
      <c r="AB141" s="172" t="s">
        <v>7</v>
      </c>
      <c r="AC141" s="188">
        <v>1</v>
      </c>
      <c r="AD141" s="189">
        <v>0</v>
      </c>
      <c r="AE141" s="189">
        <v>0</v>
      </c>
      <c r="AF141" s="189">
        <v>0</v>
      </c>
      <c r="AG141" s="189">
        <v>0</v>
      </c>
      <c r="AH141" s="189">
        <v>0</v>
      </c>
      <c r="AI141" s="189">
        <v>0</v>
      </c>
      <c r="AJ141" s="189">
        <v>1</v>
      </c>
      <c r="AK141" s="189">
        <v>0</v>
      </c>
      <c r="AL141" s="189">
        <v>0</v>
      </c>
      <c r="AM141" s="190">
        <v>0</v>
      </c>
    </row>
    <row r="142" spans="2:39">
      <c r="B142" s="172" t="s">
        <v>8</v>
      </c>
      <c r="C142" s="188">
        <v>2</v>
      </c>
      <c r="D142" s="189">
        <v>0</v>
      </c>
      <c r="E142" s="189">
        <v>0</v>
      </c>
      <c r="F142" s="189">
        <v>0</v>
      </c>
      <c r="G142" s="189">
        <v>0</v>
      </c>
      <c r="H142" s="189">
        <v>0</v>
      </c>
      <c r="I142" s="189">
        <v>2</v>
      </c>
      <c r="J142" s="189">
        <v>0</v>
      </c>
      <c r="K142" s="189">
        <v>0</v>
      </c>
      <c r="L142" s="189">
        <v>0</v>
      </c>
      <c r="M142" s="190">
        <v>0</v>
      </c>
      <c r="O142" s="172" t="s">
        <v>8</v>
      </c>
      <c r="P142" s="188">
        <v>1</v>
      </c>
      <c r="Q142" s="189">
        <v>0</v>
      </c>
      <c r="R142" s="189">
        <v>0</v>
      </c>
      <c r="S142" s="189">
        <v>0</v>
      </c>
      <c r="T142" s="189">
        <v>0</v>
      </c>
      <c r="U142" s="189">
        <v>0</v>
      </c>
      <c r="V142" s="189">
        <v>1</v>
      </c>
      <c r="W142" s="189">
        <v>0</v>
      </c>
      <c r="X142" s="191">
        <v>0</v>
      </c>
      <c r="Y142" s="189">
        <v>0</v>
      </c>
      <c r="Z142" s="190">
        <v>0</v>
      </c>
      <c r="AB142" s="172" t="s">
        <v>8</v>
      </c>
      <c r="AC142" s="188">
        <v>1</v>
      </c>
      <c r="AD142" s="189">
        <v>0</v>
      </c>
      <c r="AE142" s="189">
        <v>0</v>
      </c>
      <c r="AF142" s="189">
        <v>0</v>
      </c>
      <c r="AG142" s="189">
        <v>0</v>
      </c>
      <c r="AH142" s="189">
        <v>0</v>
      </c>
      <c r="AI142" s="189">
        <v>1</v>
      </c>
      <c r="AJ142" s="189">
        <v>0</v>
      </c>
      <c r="AK142" s="191">
        <v>0</v>
      </c>
      <c r="AL142" s="189">
        <v>0</v>
      </c>
      <c r="AM142" s="190">
        <v>0</v>
      </c>
    </row>
    <row r="143" spans="2:39">
      <c r="B143" s="172" t="s">
        <v>9</v>
      </c>
      <c r="C143" s="188">
        <v>2</v>
      </c>
      <c r="D143" s="189">
        <v>1</v>
      </c>
      <c r="E143" s="189">
        <v>1</v>
      </c>
      <c r="F143" s="189">
        <v>0</v>
      </c>
      <c r="G143" s="189">
        <v>0</v>
      </c>
      <c r="H143" s="189">
        <v>0</v>
      </c>
      <c r="I143" s="189">
        <v>0</v>
      </c>
      <c r="J143" s="189">
        <v>0</v>
      </c>
      <c r="K143" s="189">
        <v>0</v>
      </c>
      <c r="L143" s="189">
        <v>0</v>
      </c>
      <c r="M143" s="190">
        <v>0</v>
      </c>
      <c r="O143" s="172" t="s">
        <v>9</v>
      </c>
      <c r="P143" s="188">
        <v>4</v>
      </c>
      <c r="Q143" s="189">
        <v>1</v>
      </c>
      <c r="R143" s="189">
        <v>2</v>
      </c>
      <c r="S143" s="189">
        <v>0</v>
      </c>
      <c r="T143" s="189">
        <v>0</v>
      </c>
      <c r="U143" s="189">
        <v>0</v>
      </c>
      <c r="V143" s="189">
        <v>1</v>
      </c>
      <c r="W143" s="189">
        <v>0</v>
      </c>
      <c r="X143" s="189">
        <v>0</v>
      </c>
      <c r="Y143" s="189">
        <v>0</v>
      </c>
      <c r="Z143" s="190">
        <v>0</v>
      </c>
      <c r="AB143" s="172" t="s">
        <v>9</v>
      </c>
      <c r="AC143" s="188">
        <v>5</v>
      </c>
      <c r="AD143" s="189">
        <v>1</v>
      </c>
      <c r="AE143" s="189">
        <v>1</v>
      </c>
      <c r="AF143" s="189">
        <v>0</v>
      </c>
      <c r="AG143" s="189">
        <v>0</v>
      </c>
      <c r="AH143" s="189">
        <v>0</v>
      </c>
      <c r="AI143" s="189">
        <v>3</v>
      </c>
      <c r="AJ143" s="189">
        <v>0</v>
      </c>
      <c r="AK143" s="189">
        <v>0</v>
      </c>
      <c r="AL143" s="189">
        <v>0</v>
      </c>
      <c r="AM143" s="190">
        <v>0</v>
      </c>
    </row>
    <row r="144" spans="2:39">
      <c r="B144" s="172" t="s">
        <v>10</v>
      </c>
      <c r="C144" s="188">
        <v>0</v>
      </c>
      <c r="D144" s="189">
        <v>0</v>
      </c>
      <c r="E144" s="189">
        <v>0</v>
      </c>
      <c r="F144" s="189">
        <v>0</v>
      </c>
      <c r="G144" s="189">
        <v>0</v>
      </c>
      <c r="H144" s="189">
        <v>0</v>
      </c>
      <c r="I144" s="189">
        <v>0</v>
      </c>
      <c r="J144" s="189">
        <v>0</v>
      </c>
      <c r="K144" s="189">
        <v>0</v>
      </c>
      <c r="L144" s="189">
        <v>0</v>
      </c>
      <c r="M144" s="190">
        <v>0</v>
      </c>
      <c r="O144" s="172" t="s">
        <v>10</v>
      </c>
      <c r="P144" s="188">
        <v>0</v>
      </c>
      <c r="Q144" s="189">
        <v>0</v>
      </c>
      <c r="R144" s="189">
        <v>0</v>
      </c>
      <c r="S144" s="189">
        <v>0</v>
      </c>
      <c r="T144" s="189">
        <v>0</v>
      </c>
      <c r="U144" s="189">
        <v>0</v>
      </c>
      <c r="V144" s="189">
        <v>0</v>
      </c>
      <c r="W144" s="189">
        <v>0</v>
      </c>
      <c r="X144" s="189">
        <v>0</v>
      </c>
      <c r="Y144" s="189">
        <v>0</v>
      </c>
      <c r="Z144" s="190">
        <v>0</v>
      </c>
      <c r="AB144" s="172" t="s">
        <v>10</v>
      </c>
      <c r="AC144" s="188">
        <v>0</v>
      </c>
      <c r="AD144" s="189">
        <v>0</v>
      </c>
      <c r="AE144" s="189">
        <v>0</v>
      </c>
      <c r="AF144" s="189">
        <v>0</v>
      </c>
      <c r="AG144" s="189">
        <v>0</v>
      </c>
      <c r="AH144" s="189">
        <v>0</v>
      </c>
      <c r="AI144" s="189">
        <v>0</v>
      </c>
      <c r="AJ144" s="189">
        <v>0</v>
      </c>
      <c r="AK144" s="189">
        <v>0</v>
      </c>
      <c r="AL144" s="189">
        <v>0</v>
      </c>
      <c r="AM144" s="190">
        <v>0</v>
      </c>
    </row>
    <row r="145" spans="2:39">
      <c r="B145" s="172" t="s">
        <v>11</v>
      </c>
      <c r="C145" s="188">
        <v>0</v>
      </c>
      <c r="D145" s="189">
        <v>0</v>
      </c>
      <c r="E145" s="189">
        <v>0</v>
      </c>
      <c r="F145" s="189">
        <v>0</v>
      </c>
      <c r="G145" s="189">
        <v>0</v>
      </c>
      <c r="H145" s="189">
        <v>0</v>
      </c>
      <c r="I145" s="189">
        <v>0</v>
      </c>
      <c r="J145" s="189">
        <v>0</v>
      </c>
      <c r="K145" s="189">
        <v>0</v>
      </c>
      <c r="L145" s="189">
        <v>0</v>
      </c>
      <c r="M145" s="190">
        <v>0</v>
      </c>
      <c r="O145" s="172" t="s">
        <v>11</v>
      </c>
      <c r="P145" s="188">
        <v>0</v>
      </c>
      <c r="Q145" s="189">
        <v>0</v>
      </c>
      <c r="R145" s="189">
        <v>0</v>
      </c>
      <c r="S145" s="189">
        <v>0</v>
      </c>
      <c r="T145" s="189">
        <v>0</v>
      </c>
      <c r="U145" s="189">
        <v>0</v>
      </c>
      <c r="V145" s="189">
        <v>0</v>
      </c>
      <c r="W145" s="189">
        <v>0</v>
      </c>
      <c r="X145" s="189">
        <v>0</v>
      </c>
      <c r="Y145" s="189">
        <v>0</v>
      </c>
      <c r="Z145" s="190">
        <v>0</v>
      </c>
      <c r="AB145" s="172" t="s">
        <v>11</v>
      </c>
      <c r="AC145" s="188">
        <v>0</v>
      </c>
      <c r="AD145" s="189">
        <v>0</v>
      </c>
      <c r="AE145" s="189">
        <v>0</v>
      </c>
      <c r="AF145" s="189">
        <v>0</v>
      </c>
      <c r="AG145" s="189">
        <v>0</v>
      </c>
      <c r="AH145" s="189">
        <v>0</v>
      </c>
      <c r="AI145" s="189">
        <v>0</v>
      </c>
      <c r="AJ145" s="189">
        <v>0</v>
      </c>
      <c r="AK145" s="189">
        <v>0</v>
      </c>
      <c r="AL145" s="189">
        <v>0</v>
      </c>
      <c r="AM145" s="190">
        <v>0</v>
      </c>
    </row>
    <row r="146" spans="2:39">
      <c r="B146" s="172" t="s">
        <v>12</v>
      </c>
      <c r="C146" s="188">
        <v>0</v>
      </c>
      <c r="D146" s="191">
        <v>0</v>
      </c>
      <c r="E146" s="189">
        <v>0</v>
      </c>
      <c r="F146" s="189">
        <v>0</v>
      </c>
      <c r="G146" s="189">
        <v>0</v>
      </c>
      <c r="H146" s="189">
        <v>0</v>
      </c>
      <c r="I146" s="189">
        <v>0</v>
      </c>
      <c r="J146" s="189">
        <v>0</v>
      </c>
      <c r="K146" s="189">
        <v>0</v>
      </c>
      <c r="L146" s="189">
        <v>0</v>
      </c>
      <c r="M146" s="190">
        <v>0</v>
      </c>
      <c r="O146" s="172" t="s">
        <v>12</v>
      </c>
      <c r="P146" s="188">
        <v>0</v>
      </c>
      <c r="Q146" s="191">
        <v>0</v>
      </c>
      <c r="R146" s="189">
        <v>0</v>
      </c>
      <c r="S146" s="189">
        <v>0</v>
      </c>
      <c r="T146" s="189">
        <v>0</v>
      </c>
      <c r="U146" s="189">
        <v>0</v>
      </c>
      <c r="V146" s="189">
        <v>0</v>
      </c>
      <c r="W146" s="189">
        <v>0</v>
      </c>
      <c r="X146" s="189">
        <v>0</v>
      </c>
      <c r="Y146" s="189">
        <v>0</v>
      </c>
      <c r="Z146" s="190">
        <v>0</v>
      </c>
      <c r="AB146" s="172" t="s">
        <v>12</v>
      </c>
      <c r="AC146" s="188">
        <v>0</v>
      </c>
      <c r="AD146" s="191">
        <v>0</v>
      </c>
      <c r="AE146" s="189">
        <v>0</v>
      </c>
      <c r="AF146" s="189">
        <v>0</v>
      </c>
      <c r="AG146" s="189">
        <v>0</v>
      </c>
      <c r="AH146" s="189">
        <v>0</v>
      </c>
      <c r="AI146" s="189">
        <v>0</v>
      </c>
      <c r="AJ146" s="189">
        <v>0</v>
      </c>
      <c r="AK146" s="189">
        <v>0</v>
      </c>
      <c r="AL146" s="189">
        <v>0</v>
      </c>
      <c r="AM146" s="190">
        <v>0</v>
      </c>
    </row>
    <row r="147" spans="2:39">
      <c r="B147" s="172" t="s">
        <v>44</v>
      </c>
      <c r="C147" s="188">
        <v>0</v>
      </c>
      <c r="D147" s="189">
        <v>0</v>
      </c>
      <c r="E147" s="189">
        <v>0</v>
      </c>
      <c r="F147" s="191">
        <v>0</v>
      </c>
      <c r="G147" s="191">
        <v>0</v>
      </c>
      <c r="H147" s="191">
        <v>0</v>
      </c>
      <c r="I147" s="189">
        <v>0</v>
      </c>
      <c r="J147" s="191">
        <v>0</v>
      </c>
      <c r="K147" s="191">
        <v>0</v>
      </c>
      <c r="L147" s="191">
        <v>0</v>
      </c>
      <c r="M147" s="190">
        <v>0</v>
      </c>
      <c r="O147" s="172" t="s">
        <v>44</v>
      </c>
      <c r="P147" s="188">
        <v>0</v>
      </c>
      <c r="Q147" s="189">
        <v>0</v>
      </c>
      <c r="R147" s="189">
        <v>0</v>
      </c>
      <c r="S147" s="191">
        <v>0</v>
      </c>
      <c r="T147" s="191">
        <v>0</v>
      </c>
      <c r="U147" s="191">
        <v>0</v>
      </c>
      <c r="V147" s="189">
        <v>0</v>
      </c>
      <c r="W147" s="191">
        <v>0</v>
      </c>
      <c r="X147" s="191">
        <v>0</v>
      </c>
      <c r="Y147" s="191">
        <v>0</v>
      </c>
      <c r="Z147" s="190">
        <v>0</v>
      </c>
      <c r="AB147" s="172" t="s">
        <v>44</v>
      </c>
      <c r="AC147" s="188">
        <v>0</v>
      </c>
      <c r="AD147" s="189">
        <v>0</v>
      </c>
      <c r="AE147" s="189">
        <v>0</v>
      </c>
      <c r="AF147" s="191">
        <v>0</v>
      </c>
      <c r="AG147" s="191">
        <v>0</v>
      </c>
      <c r="AH147" s="191">
        <v>0</v>
      </c>
      <c r="AI147" s="189">
        <v>0</v>
      </c>
      <c r="AJ147" s="191">
        <v>0</v>
      </c>
      <c r="AK147" s="191">
        <v>0</v>
      </c>
      <c r="AL147" s="191">
        <v>0</v>
      </c>
      <c r="AM147" s="190">
        <v>0</v>
      </c>
    </row>
    <row r="148" spans="2:39">
      <c r="B148" s="172" t="s">
        <v>14</v>
      </c>
      <c r="C148" s="188">
        <v>2</v>
      </c>
      <c r="D148" s="189">
        <v>1</v>
      </c>
      <c r="E148" s="189">
        <v>1</v>
      </c>
      <c r="F148" s="189">
        <v>0</v>
      </c>
      <c r="G148" s="189">
        <v>0</v>
      </c>
      <c r="H148" s="189">
        <v>0</v>
      </c>
      <c r="I148" s="189">
        <v>0</v>
      </c>
      <c r="J148" s="189">
        <v>0</v>
      </c>
      <c r="K148" s="189">
        <v>0</v>
      </c>
      <c r="L148" s="189">
        <v>0</v>
      </c>
      <c r="M148" s="190">
        <v>0</v>
      </c>
      <c r="O148" s="172" t="s">
        <v>14</v>
      </c>
      <c r="P148" s="188">
        <v>0</v>
      </c>
      <c r="Q148" s="189">
        <v>0</v>
      </c>
      <c r="R148" s="189">
        <v>0</v>
      </c>
      <c r="S148" s="189">
        <v>0</v>
      </c>
      <c r="T148" s="189">
        <v>0</v>
      </c>
      <c r="U148" s="189">
        <v>0</v>
      </c>
      <c r="V148" s="189">
        <v>0</v>
      </c>
      <c r="W148" s="189">
        <v>0</v>
      </c>
      <c r="X148" s="189">
        <v>0</v>
      </c>
      <c r="Y148" s="189">
        <v>0</v>
      </c>
      <c r="Z148" s="190">
        <v>0</v>
      </c>
      <c r="AB148" s="172" t="s">
        <v>14</v>
      </c>
      <c r="AC148" s="188">
        <v>2</v>
      </c>
      <c r="AD148" s="189">
        <v>2</v>
      </c>
      <c r="AE148" s="189">
        <v>0</v>
      </c>
      <c r="AF148" s="189">
        <v>0</v>
      </c>
      <c r="AG148" s="189">
        <v>0</v>
      </c>
      <c r="AH148" s="189">
        <v>0</v>
      </c>
      <c r="AI148" s="189">
        <v>0</v>
      </c>
      <c r="AJ148" s="189">
        <v>0</v>
      </c>
      <c r="AK148" s="189">
        <v>0</v>
      </c>
      <c r="AL148" s="189">
        <v>0</v>
      </c>
      <c r="AM148" s="190">
        <v>0</v>
      </c>
    </row>
    <row r="149" spans="2:39">
      <c r="B149" s="172" t="s">
        <v>15</v>
      </c>
      <c r="C149" s="188">
        <v>0</v>
      </c>
      <c r="D149" s="189">
        <v>0</v>
      </c>
      <c r="E149" s="189">
        <v>0</v>
      </c>
      <c r="F149" s="189">
        <v>0</v>
      </c>
      <c r="G149" s="189">
        <v>0</v>
      </c>
      <c r="H149" s="189">
        <v>0</v>
      </c>
      <c r="I149" s="189">
        <v>0</v>
      </c>
      <c r="J149" s="189">
        <v>0</v>
      </c>
      <c r="K149" s="189">
        <v>0</v>
      </c>
      <c r="L149" s="189">
        <v>0</v>
      </c>
      <c r="M149" s="190">
        <v>0</v>
      </c>
      <c r="O149" s="172" t="s">
        <v>15</v>
      </c>
      <c r="P149" s="188">
        <v>3</v>
      </c>
      <c r="Q149" s="189">
        <v>2</v>
      </c>
      <c r="R149" s="189">
        <v>1</v>
      </c>
      <c r="S149" s="189">
        <v>0</v>
      </c>
      <c r="T149" s="189">
        <v>0</v>
      </c>
      <c r="U149" s="189">
        <v>0</v>
      </c>
      <c r="V149" s="189">
        <v>0</v>
      </c>
      <c r="W149" s="189">
        <v>0</v>
      </c>
      <c r="X149" s="189">
        <v>0</v>
      </c>
      <c r="Y149" s="189">
        <v>0</v>
      </c>
      <c r="Z149" s="190">
        <v>0</v>
      </c>
      <c r="AB149" s="172" t="s">
        <v>15</v>
      </c>
      <c r="AC149" s="188">
        <v>2</v>
      </c>
      <c r="AD149" s="189">
        <v>2</v>
      </c>
      <c r="AE149" s="189">
        <v>0</v>
      </c>
      <c r="AF149" s="189">
        <v>0</v>
      </c>
      <c r="AG149" s="189">
        <v>0</v>
      </c>
      <c r="AH149" s="189">
        <v>0</v>
      </c>
      <c r="AI149" s="189">
        <v>0</v>
      </c>
      <c r="AJ149" s="189">
        <v>0</v>
      </c>
      <c r="AK149" s="189">
        <v>0</v>
      </c>
      <c r="AL149" s="189">
        <v>0</v>
      </c>
      <c r="AM149" s="190">
        <v>0</v>
      </c>
    </row>
    <row r="150" spans="2:39">
      <c r="B150" s="172" t="s">
        <v>16</v>
      </c>
      <c r="C150" s="188">
        <v>0</v>
      </c>
      <c r="D150" s="189">
        <v>0</v>
      </c>
      <c r="E150" s="189">
        <v>0</v>
      </c>
      <c r="F150" s="189">
        <v>0</v>
      </c>
      <c r="G150" s="189">
        <v>0</v>
      </c>
      <c r="H150" s="189">
        <v>0</v>
      </c>
      <c r="I150" s="189">
        <v>0</v>
      </c>
      <c r="J150" s="189">
        <v>0</v>
      </c>
      <c r="K150" s="189">
        <v>0</v>
      </c>
      <c r="L150" s="189">
        <v>0</v>
      </c>
      <c r="M150" s="190">
        <v>0</v>
      </c>
      <c r="O150" s="172" t="s">
        <v>16</v>
      </c>
      <c r="P150" s="188">
        <v>1</v>
      </c>
      <c r="Q150" s="189">
        <v>0</v>
      </c>
      <c r="R150" s="189">
        <v>1</v>
      </c>
      <c r="S150" s="189">
        <v>0</v>
      </c>
      <c r="T150" s="189">
        <v>0</v>
      </c>
      <c r="U150" s="189">
        <v>0</v>
      </c>
      <c r="V150" s="189">
        <v>0</v>
      </c>
      <c r="W150" s="189">
        <v>0</v>
      </c>
      <c r="X150" s="189">
        <v>0</v>
      </c>
      <c r="Y150" s="189">
        <v>0</v>
      </c>
      <c r="Z150" s="190">
        <v>0</v>
      </c>
      <c r="AB150" s="172" t="s">
        <v>16</v>
      </c>
      <c r="AC150" s="188">
        <v>0</v>
      </c>
      <c r="AD150" s="189">
        <v>0</v>
      </c>
      <c r="AE150" s="189">
        <v>0</v>
      </c>
      <c r="AF150" s="189">
        <v>0</v>
      </c>
      <c r="AG150" s="189">
        <v>0</v>
      </c>
      <c r="AH150" s="189">
        <v>0</v>
      </c>
      <c r="AI150" s="189">
        <v>0</v>
      </c>
      <c r="AJ150" s="189">
        <v>0</v>
      </c>
      <c r="AK150" s="189">
        <v>0</v>
      </c>
      <c r="AL150" s="189">
        <v>0</v>
      </c>
      <c r="AM150" s="190">
        <v>0</v>
      </c>
    </row>
    <row r="151" spans="2:39">
      <c r="B151" s="172" t="s">
        <v>17</v>
      </c>
      <c r="C151" s="188">
        <v>0</v>
      </c>
      <c r="D151" s="189">
        <v>0</v>
      </c>
      <c r="E151" s="189">
        <v>0</v>
      </c>
      <c r="F151" s="189">
        <v>0</v>
      </c>
      <c r="G151" s="189">
        <v>0</v>
      </c>
      <c r="H151" s="189">
        <v>0</v>
      </c>
      <c r="I151" s="189">
        <v>0</v>
      </c>
      <c r="J151" s="189">
        <v>0</v>
      </c>
      <c r="K151" s="189">
        <v>0</v>
      </c>
      <c r="L151" s="189">
        <v>0</v>
      </c>
      <c r="M151" s="190">
        <v>0</v>
      </c>
      <c r="O151" s="172" t="s">
        <v>17</v>
      </c>
      <c r="P151" s="188">
        <v>0</v>
      </c>
      <c r="Q151" s="189">
        <v>0</v>
      </c>
      <c r="R151" s="189">
        <v>0</v>
      </c>
      <c r="S151" s="189">
        <v>0</v>
      </c>
      <c r="T151" s="189">
        <v>0</v>
      </c>
      <c r="U151" s="189">
        <v>0</v>
      </c>
      <c r="V151" s="189">
        <v>0</v>
      </c>
      <c r="W151" s="189">
        <v>0</v>
      </c>
      <c r="X151" s="189">
        <v>0</v>
      </c>
      <c r="Y151" s="189">
        <v>0</v>
      </c>
      <c r="Z151" s="190">
        <v>0</v>
      </c>
      <c r="AB151" s="172" t="s">
        <v>17</v>
      </c>
      <c r="AC151" s="188">
        <v>0</v>
      </c>
      <c r="AD151" s="189">
        <v>0</v>
      </c>
      <c r="AE151" s="189">
        <v>0</v>
      </c>
      <c r="AF151" s="189">
        <v>0</v>
      </c>
      <c r="AG151" s="189">
        <v>0</v>
      </c>
      <c r="AH151" s="189">
        <v>0</v>
      </c>
      <c r="AI151" s="189">
        <v>0</v>
      </c>
      <c r="AJ151" s="189">
        <v>0</v>
      </c>
      <c r="AK151" s="189">
        <v>0</v>
      </c>
      <c r="AL151" s="189">
        <v>0</v>
      </c>
      <c r="AM151" s="190">
        <v>0</v>
      </c>
    </row>
    <row r="152" spans="2:39">
      <c r="B152" s="172" t="s">
        <v>18</v>
      </c>
      <c r="C152" s="188">
        <v>1</v>
      </c>
      <c r="D152" s="189">
        <v>0</v>
      </c>
      <c r="E152" s="189">
        <v>0</v>
      </c>
      <c r="F152" s="189">
        <v>0</v>
      </c>
      <c r="G152" s="189">
        <v>0</v>
      </c>
      <c r="H152" s="189">
        <v>0</v>
      </c>
      <c r="I152" s="189">
        <v>1</v>
      </c>
      <c r="J152" s="189">
        <v>0</v>
      </c>
      <c r="K152" s="189">
        <v>0</v>
      </c>
      <c r="L152" s="189">
        <v>0</v>
      </c>
      <c r="M152" s="190">
        <v>0</v>
      </c>
      <c r="O152" s="172" t="s">
        <v>18</v>
      </c>
      <c r="P152" s="188">
        <v>1</v>
      </c>
      <c r="Q152" s="189">
        <v>0</v>
      </c>
      <c r="R152" s="189">
        <v>0</v>
      </c>
      <c r="S152" s="189">
        <v>0</v>
      </c>
      <c r="T152" s="189">
        <v>0</v>
      </c>
      <c r="U152" s="189">
        <v>0</v>
      </c>
      <c r="V152" s="189">
        <v>1</v>
      </c>
      <c r="W152" s="189">
        <v>0</v>
      </c>
      <c r="X152" s="189">
        <v>0</v>
      </c>
      <c r="Y152" s="189">
        <v>0</v>
      </c>
      <c r="Z152" s="190">
        <v>0</v>
      </c>
      <c r="AB152" s="172" t="s">
        <v>18</v>
      </c>
      <c r="AC152" s="188">
        <v>1</v>
      </c>
      <c r="AD152" s="189">
        <v>0</v>
      </c>
      <c r="AE152" s="189">
        <v>0</v>
      </c>
      <c r="AF152" s="189">
        <v>0</v>
      </c>
      <c r="AG152" s="189">
        <v>0</v>
      </c>
      <c r="AH152" s="189">
        <v>0</v>
      </c>
      <c r="AI152" s="189">
        <v>1</v>
      </c>
      <c r="AJ152" s="189">
        <v>0</v>
      </c>
      <c r="AK152" s="189">
        <v>0</v>
      </c>
      <c r="AL152" s="189">
        <v>0</v>
      </c>
      <c r="AM152" s="190">
        <v>0</v>
      </c>
    </row>
    <row r="153" spans="2:39">
      <c r="B153" s="172" t="s">
        <v>19</v>
      </c>
      <c r="C153" s="188">
        <v>1</v>
      </c>
      <c r="D153" s="189">
        <v>0</v>
      </c>
      <c r="E153" s="189">
        <v>1</v>
      </c>
      <c r="F153" s="189">
        <v>0</v>
      </c>
      <c r="G153" s="189">
        <v>0</v>
      </c>
      <c r="H153" s="189">
        <v>0</v>
      </c>
      <c r="I153" s="189">
        <v>0</v>
      </c>
      <c r="J153" s="189">
        <v>0</v>
      </c>
      <c r="K153" s="189">
        <v>0</v>
      </c>
      <c r="L153" s="189">
        <v>0</v>
      </c>
      <c r="M153" s="190">
        <v>0</v>
      </c>
      <c r="O153" s="172" t="s">
        <v>19</v>
      </c>
      <c r="P153" s="188">
        <v>1</v>
      </c>
      <c r="Q153" s="189">
        <v>0</v>
      </c>
      <c r="R153" s="189">
        <v>1</v>
      </c>
      <c r="S153" s="189">
        <v>0</v>
      </c>
      <c r="T153" s="189">
        <v>0</v>
      </c>
      <c r="U153" s="189">
        <v>0</v>
      </c>
      <c r="V153" s="189">
        <v>0</v>
      </c>
      <c r="W153" s="189">
        <v>0</v>
      </c>
      <c r="X153" s="189">
        <v>0</v>
      </c>
      <c r="Y153" s="189">
        <v>0</v>
      </c>
      <c r="Z153" s="190">
        <v>0</v>
      </c>
      <c r="AB153" s="172" t="s">
        <v>19</v>
      </c>
      <c r="AC153" s="188">
        <v>1</v>
      </c>
      <c r="AD153" s="189">
        <v>0</v>
      </c>
      <c r="AE153" s="189">
        <v>1</v>
      </c>
      <c r="AF153" s="189">
        <v>0</v>
      </c>
      <c r="AG153" s="189">
        <v>0</v>
      </c>
      <c r="AH153" s="189">
        <v>0</v>
      </c>
      <c r="AI153" s="189">
        <v>0</v>
      </c>
      <c r="AJ153" s="189">
        <v>0</v>
      </c>
      <c r="AK153" s="189">
        <v>0</v>
      </c>
      <c r="AL153" s="189">
        <v>0</v>
      </c>
      <c r="AM153" s="190">
        <v>0</v>
      </c>
    </row>
    <row r="154" spans="2:39">
      <c r="B154" s="177" t="s">
        <v>20</v>
      </c>
      <c r="C154" s="192">
        <v>1</v>
      </c>
      <c r="D154" s="193">
        <v>0</v>
      </c>
      <c r="E154" s="193">
        <v>1</v>
      </c>
      <c r="F154" s="193">
        <v>0</v>
      </c>
      <c r="G154" s="193">
        <v>0</v>
      </c>
      <c r="H154" s="193">
        <v>0</v>
      </c>
      <c r="I154" s="193">
        <v>0</v>
      </c>
      <c r="J154" s="193">
        <v>0</v>
      </c>
      <c r="K154" s="193">
        <v>0</v>
      </c>
      <c r="L154" s="193">
        <v>0</v>
      </c>
      <c r="M154" s="195">
        <v>0</v>
      </c>
      <c r="O154" s="177" t="s">
        <v>20</v>
      </c>
      <c r="P154" s="192">
        <v>1</v>
      </c>
      <c r="Q154" s="193">
        <v>1</v>
      </c>
      <c r="R154" s="193">
        <v>0</v>
      </c>
      <c r="S154" s="193">
        <v>0</v>
      </c>
      <c r="T154" s="194">
        <v>0</v>
      </c>
      <c r="U154" s="193">
        <v>0</v>
      </c>
      <c r="V154" s="193">
        <v>0</v>
      </c>
      <c r="W154" s="193">
        <v>0</v>
      </c>
      <c r="X154" s="194">
        <v>0</v>
      </c>
      <c r="Y154" s="194">
        <v>0</v>
      </c>
      <c r="Z154" s="195">
        <v>0</v>
      </c>
      <c r="AB154" s="177" t="s">
        <v>20</v>
      </c>
      <c r="AC154" s="192">
        <v>1</v>
      </c>
      <c r="AD154" s="193">
        <v>1</v>
      </c>
      <c r="AE154" s="193">
        <v>0</v>
      </c>
      <c r="AF154" s="193">
        <v>0</v>
      </c>
      <c r="AG154" s="194">
        <v>0</v>
      </c>
      <c r="AH154" s="193">
        <v>0</v>
      </c>
      <c r="AI154" s="193">
        <v>0</v>
      </c>
      <c r="AJ154" s="193">
        <v>0</v>
      </c>
      <c r="AK154" s="194">
        <v>0</v>
      </c>
      <c r="AL154" s="194">
        <v>0</v>
      </c>
      <c r="AM154" s="195">
        <v>0</v>
      </c>
    </row>
    <row r="155" spans="2:39">
      <c r="B155" s="182" t="s">
        <v>21</v>
      </c>
      <c r="C155" s="196">
        <f t="shared" ref="C155:M155" si="36">SUM(C134:C154)</f>
        <v>37</v>
      </c>
      <c r="D155" s="196">
        <f t="shared" si="36"/>
        <v>25</v>
      </c>
      <c r="E155" s="196">
        <f t="shared" si="36"/>
        <v>7</v>
      </c>
      <c r="F155" s="196">
        <f t="shared" si="36"/>
        <v>1</v>
      </c>
      <c r="G155" s="196">
        <f t="shared" si="36"/>
        <v>0</v>
      </c>
      <c r="H155" s="196">
        <f t="shared" si="36"/>
        <v>0</v>
      </c>
      <c r="I155" s="196">
        <f t="shared" si="36"/>
        <v>4</v>
      </c>
      <c r="J155" s="196">
        <f t="shared" si="36"/>
        <v>0</v>
      </c>
      <c r="K155" s="196">
        <f t="shared" si="36"/>
        <v>0</v>
      </c>
      <c r="L155" s="196">
        <f t="shared" si="36"/>
        <v>0</v>
      </c>
      <c r="M155" s="197">
        <f t="shared" si="36"/>
        <v>0</v>
      </c>
      <c r="O155" s="182" t="s">
        <v>21</v>
      </c>
      <c r="P155" s="196">
        <f t="shared" ref="P155:Z155" si="37">SUM(P134:P154)</f>
        <v>39</v>
      </c>
      <c r="Q155" s="196">
        <f t="shared" si="37"/>
        <v>24</v>
      </c>
      <c r="R155" s="196">
        <f t="shared" si="37"/>
        <v>8</v>
      </c>
      <c r="S155" s="196">
        <f t="shared" si="37"/>
        <v>1</v>
      </c>
      <c r="T155" s="196">
        <f t="shared" si="37"/>
        <v>0</v>
      </c>
      <c r="U155" s="196">
        <f t="shared" si="37"/>
        <v>0</v>
      </c>
      <c r="V155" s="196">
        <f t="shared" si="37"/>
        <v>4</v>
      </c>
      <c r="W155" s="196">
        <f t="shared" si="37"/>
        <v>1</v>
      </c>
      <c r="X155" s="196">
        <f t="shared" si="37"/>
        <v>0</v>
      </c>
      <c r="Y155" s="196">
        <f t="shared" si="37"/>
        <v>1</v>
      </c>
      <c r="Z155" s="197">
        <f t="shared" si="37"/>
        <v>0</v>
      </c>
      <c r="AB155" s="182" t="s">
        <v>21</v>
      </c>
      <c r="AC155" s="196">
        <f t="shared" ref="AC155:AM155" si="38">SUM(AC134:AC154)</f>
        <v>44</v>
      </c>
      <c r="AD155" s="196">
        <f t="shared" si="38"/>
        <v>31</v>
      </c>
      <c r="AE155" s="196">
        <f t="shared" si="38"/>
        <v>6</v>
      </c>
      <c r="AF155" s="196">
        <f t="shared" si="38"/>
        <v>0</v>
      </c>
      <c r="AG155" s="196">
        <f t="shared" si="38"/>
        <v>0</v>
      </c>
      <c r="AH155" s="196">
        <f t="shared" si="38"/>
        <v>0</v>
      </c>
      <c r="AI155" s="196">
        <f t="shared" si="38"/>
        <v>6</v>
      </c>
      <c r="AJ155" s="196">
        <f t="shared" si="38"/>
        <v>1</v>
      </c>
      <c r="AK155" s="196">
        <f t="shared" si="38"/>
        <v>0</v>
      </c>
      <c r="AL155" s="196">
        <f t="shared" si="38"/>
        <v>0</v>
      </c>
      <c r="AM155" s="197">
        <f t="shared" si="38"/>
        <v>0</v>
      </c>
    </row>
    <row r="156" spans="2:39">
      <c r="B156" s="183" t="s">
        <v>185</v>
      </c>
      <c r="C156" s="98">
        <f>C155/C$158</f>
        <v>1.8920024544896708E-3</v>
      </c>
      <c r="D156" s="98">
        <f t="shared" ref="D156:M156" si="39">D155/D$158</f>
        <v>2.9932950191570882E-3</v>
      </c>
      <c r="E156" s="98">
        <f t="shared" si="39"/>
        <v>2.8089887640449437E-3</v>
      </c>
      <c r="F156" s="98">
        <f t="shared" si="39"/>
        <v>5.3676865271068169E-4</v>
      </c>
      <c r="G156" s="98">
        <f t="shared" si="39"/>
        <v>0</v>
      </c>
      <c r="H156" s="98">
        <f t="shared" si="39"/>
        <v>0</v>
      </c>
      <c r="I156" s="98">
        <f t="shared" si="39"/>
        <v>5.263157894736842E-3</v>
      </c>
      <c r="J156" s="98">
        <f t="shared" si="39"/>
        <v>0</v>
      </c>
      <c r="K156" s="98">
        <f t="shared" si="39"/>
        <v>0</v>
      </c>
      <c r="L156" s="98">
        <f t="shared" si="39"/>
        <v>0</v>
      </c>
      <c r="M156" s="98">
        <f t="shared" si="39"/>
        <v>0</v>
      </c>
      <c r="O156" s="183" t="s">
        <v>185</v>
      </c>
      <c r="P156" s="98">
        <f>P155/P$158</f>
        <v>1.804219096965211E-3</v>
      </c>
      <c r="Q156" s="98">
        <f t="shared" ref="Q156:Z156" si="40">Q155/Q$158</f>
        <v>2.8162403191739028E-3</v>
      </c>
      <c r="R156" s="98">
        <f t="shared" si="40"/>
        <v>2.7397260273972603E-3</v>
      </c>
      <c r="S156" s="98">
        <f t="shared" si="40"/>
        <v>4.7709923664122136E-4</v>
      </c>
      <c r="T156" s="98">
        <f t="shared" si="40"/>
        <v>0</v>
      </c>
      <c r="U156" s="98">
        <f t="shared" si="40"/>
        <v>0</v>
      </c>
      <c r="V156" s="98">
        <f t="shared" si="40"/>
        <v>3.8314176245210726E-3</v>
      </c>
      <c r="W156" s="98">
        <f t="shared" si="40"/>
        <v>1.2437810945273632E-3</v>
      </c>
      <c r="X156" s="98">
        <f t="shared" si="40"/>
        <v>0</v>
      </c>
      <c r="Y156" s="98">
        <f t="shared" si="40"/>
        <v>7.4794315632011965E-4</v>
      </c>
      <c r="Z156" s="98">
        <f t="shared" si="40"/>
        <v>0</v>
      </c>
      <c r="AB156" s="183" t="s">
        <v>185</v>
      </c>
      <c r="AC156" s="98">
        <f>AC155/AC$158</f>
        <v>1.8717032499574614E-3</v>
      </c>
      <c r="AD156" s="98">
        <f t="shared" ref="AD156:AM156" si="41">AD155/AD$158</f>
        <v>3.24573343105434E-3</v>
      </c>
      <c r="AE156" s="98">
        <f t="shared" si="41"/>
        <v>1.9138755980861245E-3</v>
      </c>
      <c r="AF156" s="98">
        <f t="shared" si="41"/>
        <v>0</v>
      </c>
      <c r="AG156" s="98">
        <f t="shared" si="41"/>
        <v>0</v>
      </c>
      <c r="AH156" s="98">
        <f t="shared" si="41"/>
        <v>0</v>
      </c>
      <c r="AI156" s="98">
        <f t="shared" si="41"/>
        <v>5.1546391752577319E-3</v>
      </c>
      <c r="AJ156" s="98">
        <f t="shared" si="41"/>
        <v>1.3192612137203166E-3</v>
      </c>
      <c r="AK156" s="98">
        <f t="shared" si="41"/>
        <v>0</v>
      </c>
      <c r="AL156" s="98">
        <f t="shared" si="41"/>
        <v>0</v>
      </c>
      <c r="AM156" s="98">
        <f t="shared" si="41"/>
        <v>0</v>
      </c>
    </row>
    <row r="157" spans="2:39">
      <c r="B157" s="183" t="s">
        <v>186</v>
      </c>
      <c r="C157" s="98">
        <f t="shared" ref="C157:M157" si="42">C130+C156</f>
        <v>1.5136019635917364E-2</v>
      </c>
      <c r="D157" s="98">
        <f t="shared" si="42"/>
        <v>2.1431992337164751E-2</v>
      </c>
      <c r="E157" s="98">
        <f t="shared" si="42"/>
        <v>1.6051364365971106E-2</v>
      </c>
      <c r="F157" s="98">
        <f t="shared" si="42"/>
        <v>4.830917874396135E-3</v>
      </c>
      <c r="G157" s="98">
        <f t="shared" si="42"/>
        <v>2.7662517289073307E-3</v>
      </c>
      <c r="H157" s="98">
        <f t="shared" si="42"/>
        <v>6.7681895093062603E-3</v>
      </c>
      <c r="I157" s="98">
        <f t="shared" si="42"/>
        <v>1.9736842105263157E-2</v>
      </c>
      <c r="J157" s="98">
        <f t="shared" si="42"/>
        <v>1.7496635262449527E-2</v>
      </c>
      <c r="K157" s="98">
        <f t="shared" si="42"/>
        <v>9.3085106382978719E-3</v>
      </c>
      <c r="L157" s="98">
        <f t="shared" si="42"/>
        <v>9.4991364421416237E-3</v>
      </c>
      <c r="M157" s="98">
        <f t="shared" si="42"/>
        <v>8.5106382978723406E-3</v>
      </c>
      <c r="N157" s="184"/>
      <c r="O157" s="183" t="s">
        <v>186</v>
      </c>
      <c r="P157" s="98">
        <f t="shared" ref="P157:Z157" si="43">P130+P156</f>
        <v>1.4711324944485566E-2</v>
      </c>
      <c r="Q157" s="98">
        <f t="shared" si="43"/>
        <v>2.0535085660643042E-2</v>
      </c>
      <c r="R157" s="98">
        <f t="shared" si="43"/>
        <v>1.4383561643835616E-2</v>
      </c>
      <c r="S157" s="98">
        <f t="shared" si="43"/>
        <v>5.2480916030534352E-3</v>
      </c>
      <c r="T157" s="98">
        <f t="shared" si="43"/>
        <v>6.6815144766146995E-3</v>
      </c>
      <c r="U157" s="98">
        <f t="shared" si="43"/>
        <v>5.2380952380952379E-3</v>
      </c>
      <c r="V157" s="98">
        <f t="shared" si="43"/>
        <v>2.4904214559386975E-2</v>
      </c>
      <c r="W157" s="98">
        <f t="shared" si="43"/>
        <v>2.36318407960199E-2</v>
      </c>
      <c r="X157" s="98">
        <f t="shared" si="43"/>
        <v>6.1199510403916772E-3</v>
      </c>
      <c r="Y157" s="98">
        <f t="shared" si="43"/>
        <v>5.9835452505609572E-3</v>
      </c>
      <c r="Z157" s="98">
        <f t="shared" si="43"/>
        <v>1.3914656771799629E-2</v>
      </c>
      <c r="AA157" s="184"/>
      <c r="AB157" s="183" t="s">
        <v>186</v>
      </c>
      <c r="AC157" s="98">
        <f t="shared" ref="AC157:AM157" si="44">AC130+AC156</f>
        <v>1.5016164709885996E-2</v>
      </c>
      <c r="AD157" s="98">
        <f t="shared" si="44"/>
        <v>2.1359019997905977E-2</v>
      </c>
      <c r="AE157" s="98">
        <f t="shared" si="44"/>
        <v>1.5629984051036681E-2</v>
      </c>
      <c r="AF157" s="98">
        <f t="shared" si="44"/>
        <v>5.2677787532923615E-3</v>
      </c>
      <c r="AG157" s="98">
        <f t="shared" si="44"/>
        <v>3.3594624860022394E-3</v>
      </c>
      <c r="AH157" s="98">
        <f t="shared" si="44"/>
        <v>3.0094582975064487E-3</v>
      </c>
      <c r="AI157" s="98">
        <f t="shared" si="44"/>
        <v>2.4914089347079036E-2</v>
      </c>
      <c r="AJ157" s="98">
        <f t="shared" si="44"/>
        <v>2.3746701846965701E-2</v>
      </c>
      <c r="AK157" s="98">
        <f t="shared" si="44"/>
        <v>5.580357142857143E-3</v>
      </c>
      <c r="AL157" s="98">
        <f t="shared" si="44"/>
        <v>6.746626686656672E-3</v>
      </c>
      <c r="AM157" s="98">
        <f t="shared" si="44"/>
        <v>1.4492753623188406E-2</v>
      </c>
    </row>
    <row r="158" spans="2:39">
      <c r="B158" s="183" t="s">
        <v>93</v>
      </c>
      <c r="C158" s="97">
        <f t="shared" ref="C158:M158" si="45">C155+C129+C102+C76+C49+C23</f>
        <v>19556</v>
      </c>
      <c r="D158" s="97">
        <f t="shared" si="45"/>
        <v>8352</v>
      </c>
      <c r="E158" s="97">
        <f t="shared" si="45"/>
        <v>2492</v>
      </c>
      <c r="F158" s="97">
        <f t="shared" si="45"/>
        <v>1863</v>
      </c>
      <c r="G158" s="97">
        <f t="shared" si="45"/>
        <v>723</v>
      </c>
      <c r="H158" s="97">
        <f t="shared" si="45"/>
        <v>1773</v>
      </c>
      <c r="I158" s="97">
        <f t="shared" si="45"/>
        <v>760</v>
      </c>
      <c r="J158" s="97">
        <f t="shared" si="45"/>
        <v>743</v>
      </c>
      <c r="K158" s="97">
        <f t="shared" si="45"/>
        <v>752</v>
      </c>
      <c r="L158" s="97">
        <f t="shared" si="45"/>
        <v>1158</v>
      </c>
      <c r="M158" s="97">
        <f t="shared" si="45"/>
        <v>940</v>
      </c>
      <c r="O158" s="183" t="s">
        <v>93</v>
      </c>
      <c r="P158" s="97">
        <f t="shared" ref="P158:Z158" si="46">P155+P129+P102+P76+P49+P23</f>
        <v>21616</v>
      </c>
      <c r="Q158" s="97">
        <f t="shared" si="46"/>
        <v>8522</v>
      </c>
      <c r="R158" s="97">
        <f t="shared" si="46"/>
        <v>2920</v>
      </c>
      <c r="S158" s="97">
        <f t="shared" si="46"/>
        <v>2096</v>
      </c>
      <c r="T158" s="97">
        <f t="shared" si="46"/>
        <v>898</v>
      </c>
      <c r="U158" s="97">
        <f t="shared" si="46"/>
        <v>2100</v>
      </c>
      <c r="V158" s="97">
        <f t="shared" si="46"/>
        <v>1044</v>
      </c>
      <c r="W158" s="97">
        <f t="shared" si="46"/>
        <v>804</v>
      </c>
      <c r="X158" s="97">
        <f t="shared" si="46"/>
        <v>817</v>
      </c>
      <c r="Y158" s="97">
        <f t="shared" si="46"/>
        <v>1337</v>
      </c>
      <c r="Z158" s="97">
        <f t="shared" si="46"/>
        <v>1078</v>
      </c>
      <c r="AB158" s="183" t="s">
        <v>93</v>
      </c>
      <c r="AC158" s="97">
        <f t="shared" ref="AC158:AM158" si="47">AC155+AC129+AC102+AC76+AC49+AC23</f>
        <v>23508</v>
      </c>
      <c r="AD158" s="97">
        <f t="shared" si="47"/>
        <v>9551</v>
      </c>
      <c r="AE158" s="97">
        <f t="shared" si="47"/>
        <v>3135</v>
      </c>
      <c r="AF158" s="97">
        <f t="shared" si="47"/>
        <v>2278</v>
      </c>
      <c r="AG158" s="97">
        <f t="shared" si="47"/>
        <v>893</v>
      </c>
      <c r="AH158" s="97">
        <f t="shared" si="47"/>
        <v>2326</v>
      </c>
      <c r="AI158" s="97">
        <f t="shared" si="47"/>
        <v>1164</v>
      </c>
      <c r="AJ158" s="97">
        <f t="shared" si="47"/>
        <v>758</v>
      </c>
      <c r="AK158" s="97">
        <f t="shared" si="47"/>
        <v>896</v>
      </c>
      <c r="AL158" s="97">
        <f t="shared" si="47"/>
        <v>1334</v>
      </c>
      <c r="AM158" s="97">
        <f t="shared" si="47"/>
        <v>1173</v>
      </c>
    </row>
    <row r="160" spans="2:39">
      <c r="B160" s="4" t="s">
        <v>178</v>
      </c>
      <c r="M160" s="424" t="s">
        <v>324</v>
      </c>
      <c r="O160" s="4" t="s">
        <v>178</v>
      </c>
      <c r="Z160" s="424" t="s">
        <v>324</v>
      </c>
      <c r="AB160" s="4" t="s">
        <v>178</v>
      </c>
      <c r="AM160" s="424" t="s">
        <v>324</v>
      </c>
    </row>
  </sheetData>
  <hyperlinks>
    <hyperlink ref="B1" location="'List of tables'!A1" display="Return to List of tables"/>
    <hyperlink ref="M26" location="'List of tables'!A1" display="Return to List of tables"/>
    <hyperlink ref="Z26" location="'List of tables'!A1" display="Return to List of tables"/>
    <hyperlink ref="AM26" location="'List of tables'!A1" display="Return to List of tables"/>
    <hyperlink ref="AM53" location="'List of tables'!A1" display="Return to List of tables"/>
    <hyperlink ref="Z53" location="'List of tables'!A1" display="Return to List of tables"/>
    <hyperlink ref="M53" location="'List of tables'!A1" display="Return to List of tables"/>
    <hyperlink ref="M79" location="'List of tables'!A1" display="Return to List of tables"/>
    <hyperlink ref="Z79" location="'List of tables'!A1" display="Return to List of tables"/>
    <hyperlink ref="AM79" location="'List of tables'!A1" display="Return to List of tables"/>
    <hyperlink ref="AM106" location="'List of tables'!A1" display="Return to List of tables"/>
    <hyperlink ref="Z106" location="'List of tables'!A1" display="Return to List of tables"/>
    <hyperlink ref="M106" location="'List of tables'!A1" display="Return to List of tables"/>
    <hyperlink ref="M132" location="'List of tables'!A1" display="Return to List of tables"/>
    <hyperlink ref="Z132" location="'List of tables'!A1" display="Return to List of tables"/>
    <hyperlink ref="AM132" location="'List of tables'!A1" display="Return to List of tables"/>
    <hyperlink ref="AM160" location="'List of tables'!A1" display="Return to List of tables"/>
    <hyperlink ref="Z160" location="'List of tables'!A1" display="Return to List of tables"/>
    <hyperlink ref="M160" location="'List of tables'!A1" display="Return to List of tables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67" orientation="portrait" r:id="rId1"/>
  <headerFooter>
    <oddFooter>&amp;L&amp;D&amp;CPage &amp;P of &amp;N&amp;R&amp;F</oddFooter>
  </headerFooter>
  <rowBreaks count="2" manualBreakCount="2">
    <brk id="54" min="1" max="38" man="1"/>
    <brk id="107" min="1" max="38" man="1"/>
  </rowBreaks>
  <colBreaks count="2" manualBreakCount="2">
    <brk id="14" min="1" max="151" man="1"/>
    <brk id="2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M160"/>
  <sheetViews>
    <sheetView zoomScale="80" zoomScaleNormal="80" workbookViewId="0">
      <selection activeCell="AB162" sqref="AB162"/>
    </sheetView>
  </sheetViews>
  <sheetFormatPr defaultColWidth="9.140625" defaultRowHeight="14.25"/>
  <cols>
    <col min="1" max="1" width="2.85546875" style="4" customWidth="1"/>
    <col min="2" max="2" width="35.28515625" style="4" bestFit="1" customWidth="1"/>
    <col min="3" max="13" width="9.140625" style="3"/>
    <col min="14" max="14" width="2.85546875" style="4" customWidth="1"/>
    <col min="15" max="15" width="35.28515625" style="4" bestFit="1" customWidth="1"/>
    <col min="16" max="26" width="9.140625" style="3"/>
    <col min="27" max="27" width="2.85546875" style="4" customWidth="1"/>
    <col min="28" max="28" width="35.28515625" style="4" bestFit="1" customWidth="1"/>
    <col min="29" max="39" width="9.140625" style="3"/>
    <col min="40" max="40" width="2.85546875" style="4" customWidth="1"/>
    <col min="41" max="16384" width="9.140625" style="4"/>
  </cols>
  <sheetData>
    <row r="1" spans="2:39">
      <c r="B1" s="417" t="s">
        <v>324</v>
      </c>
    </row>
    <row r="2" spans="2:39" ht="15">
      <c r="B2" s="5" t="s">
        <v>265</v>
      </c>
      <c r="O2" s="5" t="s">
        <v>270</v>
      </c>
      <c r="AB2" s="5" t="s">
        <v>275</v>
      </c>
    </row>
    <row r="3" spans="2:39" ht="71.25">
      <c r="B3" s="151" t="s">
        <v>92</v>
      </c>
      <c r="C3" s="152" t="s">
        <v>38</v>
      </c>
      <c r="D3" s="153" t="s">
        <v>45</v>
      </c>
      <c r="E3" s="154" t="s">
        <v>46</v>
      </c>
      <c r="F3" s="155" t="s">
        <v>47</v>
      </c>
      <c r="G3" s="156" t="s">
        <v>39</v>
      </c>
      <c r="H3" s="157" t="s">
        <v>48</v>
      </c>
      <c r="I3" s="158" t="s">
        <v>40</v>
      </c>
      <c r="J3" s="159" t="s">
        <v>41</v>
      </c>
      <c r="K3" s="160" t="s">
        <v>49</v>
      </c>
      <c r="L3" s="161" t="s">
        <v>42</v>
      </c>
      <c r="M3" s="162" t="s">
        <v>43</v>
      </c>
      <c r="O3" s="151" t="s">
        <v>92</v>
      </c>
      <c r="P3" s="152" t="s">
        <v>38</v>
      </c>
      <c r="Q3" s="153" t="s">
        <v>45</v>
      </c>
      <c r="R3" s="154" t="s">
        <v>46</v>
      </c>
      <c r="S3" s="155" t="s">
        <v>47</v>
      </c>
      <c r="T3" s="156" t="s">
        <v>39</v>
      </c>
      <c r="U3" s="157" t="s">
        <v>48</v>
      </c>
      <c r="V3" s="158" t="s">
        <v>40</v>
      </c>
      <c r="W3" s="159" t="s">
        <v>41</v>
      </c>
      <c r="X3" s="160" t="s">
        <v>49</v>
      </c>
      <c r="Y3" s="161" t="s">
        <v>42</v>
      </c>
      <c r="Z3" s="162" t="s">
        <v>43</v>
      </c>
      <c r="AB3" s="151" t="s">
        <v>92</v>
      </c>
      <c r="AC3" s="152" t="s">
        <v>38</v>
      </c>
      <c r="AD3" s="153" t="s">
        <v>45</v>
      </c>
      <c r="AE3" s="154" t="s">
        <v>46</v>
      </c>
      <c r="AF3" s="155" t="s">
        <v>47</v>
      </c>
      <c r="AG3" s="156" t="s">
        <v>39</v>
      </c>
      <c r="AH3" s="157" t="s">
        <v>48</v>
      </c>
      <c r="AI3" s="158" t="s">
        <v>40</v>
      </c>
      <c r="AJ3" s="159" t="s">
        <v>41</v>
      </c>
      <c r="AK3" s="160" t="s">
        <v>49</v>
      </c>
      <c r="AL3" s="161" t="s">
        <v>42</v>
      </c>
      <c r="AM3" s="162" t="s">
        <v>43</v>
      </c>
    </row>
    <row r="4" spans="2:39">
      <c r="B4" s="167" t="s">
        <v>2</v>
      </c>
      <c r="C4" s="185">
        <v>75</v>
      </c>
      <c r="D4" s="186">
        <v>6</v>
      </c>
      <c r="E4" s="186">
        <v>8</v>
      </c>
      <c r="F4" s="186">
        <v>9</v>
      </c>
      <c r="G4" s="186">
        <v>9</v>
      </c>
      <c r="H4" s="186">
        <v>17</v>
      </c>
      <c r="I4" s="186">
        <v>0</v>
      </c>
      <c r="J4" s="186">
        <v>13</v>
      </c>
      <c r="K4" s="186">
        <v>0</v>
      </c>
      <c r="L4" s="186">
        <v>9</v>
      </c>
      <c r="M4" s="187">
        <v>4</v>
      </c>
      <c r="O4" s="167" t="s">
        <v>2</v>
      </c>
      <c r="P4" s="185">
        <v>107</v>
      </c>
      <c r="Q4" s="186">
        <v>12</v>
      </c>
      <c r="R4" s="186">
        <v>17</v>
      </c>
      <c r="S4" s="186">
        <v>9</v>
      </c>
      <c r="T4" s="186">
        <v>12</v>
      </c>
      <c r="U4" s="186">
        <v>24</v>
      </c>
      <c r="V4" s="186">
        <v>2</v>
      </c>
      <c r="W4" s="186">
        <v>4</v>
      </c>
      <c r="X4" s="186"/>
      <c r="Y4" s="186">
        <v>19</v>
      </c>
      <c r="Z4" s="187">
        <v>8</v>
      </c>
      <c r="AB4" s="167" t="s">
        <v>2</v>
      </c>
      <c r="AC4" s="185">
        <v>115</v>
      </c>
      <c r="AD4" s="186">
        <v>12</v>
      </c>
      <c r="AE4" s="186">
        <v>7</v>
      </c>
      <c r="AF4" s="186">
        <v>14</v>
      </c>
      <c r="AG4" s="186">
        <v>13</v>
      </c>
      <c r="AH4" s="186">
        <v>24</v>
      </c>
      <c r="AI4" s="186">
        <v>7</v>
      </c>
      <c r="AJ4" s="186">
        <v>11</v>
      </c>
      <c r="AK4" s="186">
        <v>0</v>
      </c>
      <c r="AL4" s="186">
        <v>23</v>
      </c>
      <c r="AM4" s="187">
        <v>4</v>
      </c>
    </row>
    <row r="5" spans="2:39">
      <c r="B5" s="172" t="s">
        <v>3</v>
      </c>
      <c r="C5" s="188">
        <v>2048</v>
      </c>
      <c r="D5" s="189">
        <v>588</v>
      </c>
      <c r="E5" s="189">
        <v>89</v>
      </c>
      <c r="F5" s="189">
        <v>534</v>
      </c>
      <c r="G5" s="189">
        <v>51</v>
      </c>
      <c r="H5" s="189">
        <v>168</v>
      </c>
      <c r="I5" s="189">
        <v>77</v>
      </c>
      <c r="J5" s="189">
        <v>67</v>
      </c>
      <c r="K5" s="189">
        <v>76</v>
      </c>
      <c r="L5" s="189">
        <v>254</v>
      </c>
      <c r="M5" s="190">
        <v>144</v>
      </c>
      <c r="O5" s="172" t="s">
        <v>3</v>
      </c>
      <c r="P5" s="188">
        <v>1958</v>
      </c>
      <c r="Q5" s="189">
        <v>485</v>
      </c>
      <c r="R5" s="189">
        <v>78</v>
      </c>
      <c r="S5" s="189">
        <v>455</v>
      </c>
      <c r="T5" s="189">
        <v>80</v>
      </c>
      <c r="U5" s="189">
        <v>219</v>
      </c>
      <c r="V5" s="189">
        <v>140</v>
      </c>
      <c r="W5" s="189">
        <v>45</v>
      </c>
      <c r="X5" s="189">
        <v>69</v>
      </c>
      <c r="Y5" s="189">
        <v>199</v>
      </c>
      <c r="Z5" s="190">
        <v>188</v>
      </c>
      <c r="AB5" s="172" t="s">
        <v>3</v>
      </c>
      <c r="AC5" s="188">
        <v>1766</v>
      </c>
      <c r="AD5" s="189">
        <v>468</v>
      </c>
      <c r="AE5" s="189">
        <v>63</v>
      </c>
      <c r="AF5" s="189">
        <v>381</v>
      </c>
      <c r="AG5" s="189">
        <v>63</v>
      </c>
      <c r="AH5" s="189">
        <v>227</v>
      </c>
      <c r="AI5" s="189">
        <v>109</v>
      </c>
      <c r="AJ5" s="189">
        <v>54</v>
      </c>
      <c r="AK5" s="189">
        <v>75</v>
      </c>
      <c r="AL5" s="189">
        <v>180</v>
      </c>
      <c r="AM5" s="190">
        <v>146</v>
      </c>
    </row>
    <row r="6" spans="2:39">
      <c r="B6" s="172" t="s">
        <v>4</v>
      </c>
      <c r="C6" s="188">
        <v>1357</v>
      </c>
      <c r="D6" s="189">
        <v>893</v>
      </c>
      <c r="E6" s="189">
        <v>214</v>
      </c>
      <c r="F6" s="189">
        <v>82</v>
      </c>
      <c r="G6" s="189">
        <v>5</v>
      </c>
      <c r="H6" s="189">
        <v>30</v>
      </c>
      <c r="I6" s="189">
        <v>51</v>
      </c>
      <c r="J6" s="189">
        <v>9</v>
      </c>
      <c r="K6" s="189">
        <v>36</v>
      </c>
      <c r="L6" s="189">
        <v>22</v>
      </c>
      <c r="M6" s="190">
        <v>15</v>
      </c>
      <c r="O6" s="172" t="s">
        <v>4</v>
      </c>
      <c r="P6" s="188">
        <v>1244</v>
      </c>
      <c r="Q6" s="189">
        <v>788</v>
      </c>
      <c r="R6" s="189">
        <v>216</v>
      </c>
      <c r="S6" s="189">
        <v>42</v>
      </c>
      <c r="T6" s="189">
        <v>34</v>
      </c>
      <c r="U6" s="189">
        <v>33</v>
      </c>
      <c r="V6" s="189">
        <v>66</v>
      </c>
      <c r="W6" s="189">
        <v>2</v>
      </c>
      <c r="X6" s="189">
        <v>30</v>
      </c>
      <c r="Y6" s="189">
        <v>17</v>
      </c>
      <c r="Z6" s="190">
        <v>16</v>
      </c>
      <c r="AB6" s="172" t="s">
        <v>4</v>
      </c>
      <c r="AC6" s="188">
        <v>1516</v>
      </c>
      <c r="AD6" s="189">
        <v>908</v>
      </c>
      <c r="AE6" s="189">
        <v>260</v>
      </c>
      <c r="AF6" s="189">
        <v>83</v>
      </c>
      <c r="AG6" s="189">
        <v>21</v>
      </c>
      <c r="AH6" s="189">
        <v>62</v>
      </c>
      <c r="AI6" s="189">
        <v>98</v>
      </c>
      <c r="AJ6" s="189">
        <v>11</v>
      </c>
      <c r="AK6" s="189">
        <v>30</v>
      </c>
      <c r="AL6" s="189">
        <v>24</v>
      </c>
      <c r="AM6" s="190">
        <v>19</v>
      </c>
    </row>
    <row r="7" spans="2:39">
      <c r="B7" s="172" t="s">
        <v>5</v>
      </c>
      <c r="C7" s="188">
        <v>3721</v>
      </c>
      <c r="D7" s="189">
        <v>988</v>
      </c>
      <c r="E7" s="189">
        <v>621</v>
      </c>
      <c r="F7" s="189">
        <v>415</v>
      </c>
      <c r="G7" s="189">
        <v>252</v>
      </c>
      <c r="H7" s="189">
        <v>228</v>
      </c>
      <c r="I7" s="189">
        <v>178</v>
      </c>
      <c r="J7" s="189">
        <v>236</v>
      </c>
      <c r="K7" s="189">
        <v>247</v>
      </c>
      <c r="L7" s="189">
        <v>311</v>
      </c>
      <c r="M7" s="190">
        <v>245</v>
      </c>
      <c r="O7" s="172" t="s">
        <v>5</v>
      </c>
      <c r="P7" s="188">
        <v>4238</v>
      </c>
      <c r="Q7" s="189">
        <v>1087</v>
      </c>
      <c r="R7" s="189">
        <v>679</v>
      </c>
      <c r="S7" s="189">
        <v>436</v>
      </c>
      <c r="T7" s="189">
        <v>334</v>
      </c>
      <c r="U7" s="189">
        <v>227</v>
      </c>
      <c r="V7" s="189">
        <v>238</v>
      </c>
      <c r="W7" s="189">
        <v>249</v>
      </c>
      <c r="X7" s="189">
        <v>328</v>
      </c>
      <c r="Y7" s="189">
        <v>359</v>
      </c>
      <c r="Z7" s="190">
        <v>301</v>
      </c>
      <c r="AB7" s="172" t="s">
        <v>5</v>
      </c>
      <c r="AC7" s="188">
        <v>4918</v>
      </c>
      <c r="AD7" s="189">
        <v>1111</v>
      </c>
      <c r="AE7" s="189">
        <v>871</v>
      </c>
      <c r="AF7" s="189">
        <v>444</v>
      </c>
      <c r="AG7" s="189">
        <v>371</v>
      </c>
      <c r="AH7" s="189">
        <v>387</v>
      </c>
      <c r="AI7" s="189">
        <v>322</v>
      </c>
      <c r="AJ7" s="189">
        <v>285</v>
      </c>
      <c r="AK7" s="189">
        <v>356</v>
      </c>
      <c r="AL7" s="189">
        <v>381</v>
      </c>
      <c r="AM7" s="190">
        <v>390</v>
      </c>
    </row>
    <row r="8" spans="2:39">
      <c r="B8" s="172" t="s">
        <v>6</v>
      </c>
      <c r="C8" s="188">
        <v>107</v>
      </c>
      <c r="D8" s="189">
        <v>60</v>
      </c>
      <c r="E8" s="189">
        <v>0</v>
      </c>
      <c r="F8" s="189">
        <v>7</v>
      </c>
      <c r="G8" s="189">
        <v>0</v>
      </c>
      <c r="H8" s="189">
        <v>8</v>
      </c>
      <c r="I8" s="191">
        <v>0</v>
      </c>
      <c r="J8" s="189">
        <v>1</v>
      </c>
      <c r="K8" s="189">
        <v>17</v>
      </c>
      <c r="L8" s="189">
        <v>11</v>
      </c>
      <c r="M8" s="190">
        <v>3</v>
      </c>
      <c r="O8" s="172" t="s">
        <v>6</v>
      </c>
      <c r="P8" s="188">
        <v>134</v>
      </c>
      <c r="Q8" s="189">
        <v>46</v>
      </c>
      <c r="R8" s="189">
        <v>5</v>
      </c>
      <c r="S8" s="189">
        <v>10</v>
      </c>
      <c r="T8" s="189">
        <v>16</v>
      </c>
      <c r="U8" s="189">
        <v>10</v>
      </c>
      <c r="V8" s="191">
        <v>0</v>
      </c>
      <c r="W8" s="189">
        <v>5</v>
      </c>
      <c r="X8" s="189">
        <v>30</v>
      </c>
      <c r="Y8" s="189">
        <v>11</v>
      </c>
      <c r="Z8" s="190">
        <v>1</v>
      </c>
      <c r="AB8" s="172" t="s">
        <v>6</v>
      </c>
      <c r="AC8" s="188">
        <v>96</v>
      </c>
      <c r="AD8" s="189">
        <v>34</v>
      </c>
      <c r="AE8" s="189">
        <v>2</v>
      </c>
      <c r="AF8" s="189">
        <v>4</v>
      </c>
      <c r="AG8" s="189">
        <v>4</v>
      </c>
      <c r="AH8" s="189">
        <v>10</v>
      </c>
      <c r="AI8" s="191">
        <v>5</v>
      </c>
      <c r="AJ8" s="189">
        <v>1</v>
      </c>
      <c r="AK8" s="189">
        <v>14</v>
      </c>
      <c r="AL8" s="189">
        <v>19</v>
      </c>
      <c r="AM8" s="190">
        <v>3</v>
      </c>
    </row>
    <row r="9" spans="2:39">
      <c r="B9" s="172" t="s">
        <v>7</v>
      </c>
      <c r="C9" s="188">
        <v>1212</v>
      </c>
      <c r="D9" s="189">
        <v>608</v>
      </c>
      <c r="E9" s="189">
        <v>192</v>
      </c>
      <c r="F9" s="189">
        <v>92</v>
      </c>
      <c r="G9" s="189">
        <v>41</v>
      </c>
      <c r="H9" s="189">
        <v>35</v>
      </c>
      <c r="I9" s="189">
        <v>30</v>
      </c>
      <c r="J9" s="189">
        <v>56</v>
      </c>
      <c r="K9" s="189">
        <v>29</v>
      </c>
      <c r="L9" s="189">
        <v>91</v>
      </c>
      <c r="M9" s="190">
        <v>38</v>
      </c>
      <c r="O9" s="172" t="s">
        <v>7</v>
      </c>
      <c r="P9" s="188">
        <v>1499</v>
      </c>
      <c r="Q9" s="189">
        <v>755</v>
      </c>
      <c r="R9" s="189">
        <v>229</v>
      </c>
      <c r="S9" s="189">
        <v>141</v>
      </c>
      <c r="T9" s="189">
        <v>53</v>
      </c>
      <c r="U9" s="189">
        <v>50</v>
      </c>
      <c r="V9" s="189">
        <v>41</v>
      </c>
      <c r="W9" s="189">
        <v>51</v>
      </c>
      <c r="X9" s="189">
        <v>38</v>
      </c>
      <c r="Y9" s="189">
        <v>95</v>
      </c>
      <c r="Z9" s="190">
        <v>46</v>
      </c>
      <c r="AB9" s="172" t="s">
        <v>7</v>
      </c>
      <c r="AC9" s="188">
        <v>1582</v>
      </c>
      <c r="AD9" s="189">
        <v>902</v>
      </c>
      <c r="AE9" s="189">
        <v>161</v>
      </c>
      <c r="AF9" s="189">
        <v>107</v>
      </c>
      <c r="AG9" s="189">
        <v>63</v>
      </c>
      <c r="AH9" s="189">
        <v>58</v>
      </c>
      <c r="AI9" s="189">
        <v>57</v>
      </c>
      <c r="AJ9" s="189">
        <v>71</v>
      </c>
      <c r="AK9" s="189">
        <v>60</v>
      </c>
      <c r="AL9" s="189">
        <v>65</v>
      </c>
      <c r="AM9" s="190">
        <v>38</v>
      </c>
    </row>
    <row r="10" spans="2:39">
      <c r="B10" s="172" t="s">
        <v>8</v>
      </c>
      <c r="C10" s="188">
        <v>381</v>
      </c>
      <c r="D10" s="189">
        <v>137</v>
      </c>
      <c r="E10" s="189">
        <v>125</v>
      </c>
      <c r="F10" s="189">
        <v>41</v>
      </c>
      <c r="G10" s="189">
        <v>6</v>
      </c>
      <c r="H10" s="189">
        <v>5</v>
      </c>
      <c r="I10" s="189">
        <v>3</v>
      </c>
      <c r="J10" s="189">
        <v>14</v>
      </c>
      <c r="K10" s="191">
        <v>0</v>
      </c>
      <c r="L10" s="189">
        <v>27</v>
      </c>
      <c r="M10" s="190">
        <v>23</v>
      </c>
      <c r="O10" s="172" t="s">
        <v>8</v>
      </c>
      <c r="P10" s="188">
        <v>501</v>
      </c>
      <c r="Q10" s="189">
        <v>163</v>
      </c>
      <c r="R10" s="189">
        <v>175</v>
      </c>
      <c r="S10" s="189">
        <v>35</v>
      </c>
      <c r="T10" s="189">
        <v>6</v>
      </c>
      <c r="U10" s="189">
        <v>11</v>
      </c>
      <c r="V10" s="189">
        <v>12</v>
      </c>
      <c r="W10" s="189">
        <v>22</v>
      </c>
      <c r="X10" s="191">
        <v>7</v>
      </c>
      <c r="Y10" s="189">
        <v>32</v>
      </c>
      <c r="Z10" s="190">
        <v>38</v>
      </c>
      <c r="AB10" s="172" t="s">
        <v>8</v>
      </c>
      <c r="AC10" s="188">
        <v>668</v>
      </c>
      <c r="AD10" s="189">
        <v>240</v>
      </c>
      <c r="AE10" s="189">
        <v>230</v>
      </c>
      <c r="AF10" s="189">
        <v>25</v>
      </c>
      <c r="AG10" s="189">
        <v>20</v>
      </c>
      <c r="AH10" s="189">
        <v>24</v>
      </c>
      <c r="AI10" s="189">
        <v>29</v>
      </c>
      <c r="AJ10" s="189">
        <v>10</v>
      </c>
      <c r="AK10" s="191">
        <v>10</v>
      </c>
      <c r="AL10" s="189">
        <v>30</v>
      </c>
      <c r="AM10" s="190">
        <v>50</v>
      </c>
    </row>
    <row r="11" spans="2:39">
      <c r="B11" s="172" t="s">
        <v>9</v>
      </c>
      <c r="C11" s="188">
        <v>950</v>
      </c>
      <c r="D11" s="189">
        <v>317</v>
      </c>
      <c r="E11" s="189">
        <v>131</v>
      </c>
      <c r="F11" s="189">
        <v>85</v>
      </c>
      <c r="G11" s="189">
        <v>20</v>
      </c>
      <c r="H11" s="189">
        <v>152</v>
      </c>
      <c r="I11" s="189">
        <v>57</v>
      </c>
      <c r="J11" s="189">
        <v>19</v>
      </c>
      <c r="K11" s="189">
        <v>20</v>
      </c>
      <c r="L11" s="189">
        <v>43</v>
      </c>
      <c r="M11" s="190">
        <v>106</v>
      </c>
      <c r="O11" s="172" t="s">
        <v>9</v>
      </c>
      <c r="P11" s="188">
        <v>939</v>
      </c>
      <c r="Q11" s="189">
        <v>320</v>
      </c>
      <c r="R11" s="189">
        <v>113</v>
      </c>
      <c r="S11" s="189">
        <v>88</v>
      </c>
      <c r="T11" s="189">
        <v>35</v>
      </c>
      <c r="U11" s="189">
        <v>158</v>
      </c>
      <c r="V11" s="189">
        <v>98</v>
      </c>
      <c r="W11" s="189">
        <v>18</v>
      </c>
      <c r="X11" s="189">
        <v>17</v>
      </c>
      <c r="Y11" s="189">
        <v>31</v>
      </c>
      <c r="Z11" s="190">
        <v>61</v>
      </c>
      <c r="AB11" s="172" t="s">
        <v>9</v>
      </c>
      <c r="AC11" s="188">
        <v>708</v>
      </c>
      <c r="AD11" s="189">
        <v>210</v>
      </c>
      <c r="AE11" s="189">
        <v>95</v>
      </c>
      <c r="AF11" s="189">
        <v>96</v>
      </c>
      <c r="AG11" s="189">
        <v>10</v>
      </c>
      <c r="AH11" s="189">
        <v>134</v>
      </c>
      <c r="AI11" s="189">
        <v>87</v>
      </c>
      <c r="AJ11" s="189">
        <v>7</v>
      </c>
      <c r="AK11" s="189">
        <v>15</v>
      </c>
      <c r="AL11" s="189">
        <v>15</v>
      </c>
      <c r="AM11" s="190">
        <v>39</v>
      </c>
    </row>
    <row r="12" spans="2:39">
      <c r="B12" s="172" t="s">
        <v>10</v>
      </c>
      <c r="C12" s="188">
        <v>303</v>
      </c>
      <c r="D12" s="189">
        <v>119</v>
      </c>
      <c r="E12" s="189">
        <v>55</v>
      </c>
      <c r="F12" s="189">
        <v>31</v>
      </c>
      <c r="G12" s="189">
        <v>15</v>
      </c>
      <c r="H12" s="189">
        <v>18</v>
      </c>
      <c r="I12" s="189">
        <v>4</v>
      </c>
      <c r="J12" s="189">
        <v>17</v>
      </c>
      <c r="K12" s="189">
        <v>13</v>
      </c>
      <c r="L12" s="189">
        <v>14</v>
      </c>
      <c r="M12" s="190">
        <v>17</v>
      </c>
      <c r="O12" s="172" t="s">
        <v>10</v>
      </c>
      <c r="P12" s="188">
        <v>281</v>
      </c>
      <c r="Q12" s="189">
        <v>108</v>
      </c>
      <c r="R12" s="189">
        <v>53</v>
      </c>
      <c r="S12" s="189">
        <v>26</v>
      </c>
      <c r="T12" s="189">
        <v>20</v>
      </c>
      <c r="U12" s="189">
        <v>29</v>
      </c>
      <c r="V12" s="189">
        <v>6</v>
      </c>
      <c r="W12" s="189">
        <v>12</v>
      </c>
      <c r="X12" s="189">
        <v>4</v>
      </c>
      <c r="Y12" s="189">
        <v>11</v>
      </c>
      <c r="Z12" s="190">
        <v>12</v>
      </c>
      <c r="AB12" s="172" t="s">
        <v>10</v>
      </c>
      <c r="AC12" s="188">
        <v>382</v>
      </c>
      <c r="AD12" s="189">
        <v>141</v>
      </c>
      <c r="AE12" s="189">
        <v>90</v>
      </c>
      <c r="AF12" s="189">
        <v>27</v>
      </c>
      <c r="AG12" s="189">
        <v>16</v>
      </c>
      <c r="AH12" s="189">
        <v>20</v>
      </c>
      <c r="AI12" s="189">
        <v>11</v>
      </c>
      <c r="AJ12" s="189">
        <v>19</v>
      </c>
      <c r="AK12" s="189">
        <v>19</v>
      </c>
      <c r="AL12" s="189">
        <v>13</v>
      </c>
      <c r="AM12" s="190">
        <v>26</v>
      </c>
    </row>
    <row r="13" spans="2:39">
      <c r="B13" s="172" t="s">
        <v>11</v>
      </c>
      <c r="C13" s="188">
        <v>332</v>
      </c>
      <c r="D13" s="189">
        <v>58</v>
      </c>
      <c r="E13" s="189">
        <v>13</v>
      </c>
      <c r="F13" s="189">
        <v>31</v>
      </c>
      <c r="G13" s="189">
        <v>7</v>
      </c>
      <c r="H13" s="189">
        <v>127</v>
      </c>
      <c r="I13" s="189">
        <v>23</v>
      </c>
      <c r="J13" s="189">
        <v>15</v>
      </c>
      <c r="K13" s="189">
        <v>2</v>
      </c>
      <c r="L13" s="189">
        <v>3</v>
      </c>
      <c r="M13" s="190">
        <v>53</v>
      </c>
      <c r="O13" s="172" t="s">
        <v>11</v>
      </c>
      <c r="P13" s="188">
        <v>376</v>
      </c>
      <c r="Q13" s="189">
        <v>85</v>
      </c>
      <c r="R13" s="189">
        <v>25</v>
      </c>
      <c r="S13" s="189">
        <v>55</v>
      </c>
      <c r="T13" s="189">
        <v>14</v>
      </c>
      <c r="U13" s="189">
        <v>144</v>
      </c>
      <c r="V13" s="189">
        <v>17</v>
      </c>
      <c r="W13" s="189">
        <v>7</v>
      </c>
      <c r="X13" s="189">
        <v>0</v>
      </c>
      <c r="Y13" s="189">
        <v>0</v>
      </c>
      <c r="Z13" s="190">
        <v>29</v>
      </c>
      <c r="AB13" s="172" t="s">
        <v>11</v>
      </c>
      <c r="AC13" s="188">
        <v>230</v>
      </c>
      <c r="AD13" s="189">
        <v>18</v>
      </c>
      <c r="AE13" s="189">
        <v>3</v>
      </c>
      <c r="AF13" s="189">
        <v>34</v>
      </c>
      <c r="AG13" s="189">
        <v>6</v>
      </c>
      <c r="AH13" s="189">
        <v>103</v>
      </c>
      <c r="AI13" s="189">
        <v>24</v>
      </c>
      <c r="AJ13" s="189">
        <v>6</v>
      </c>
      <c r="AK13" s="189">
        <v>3</v>
      </c>
      <c r="AL13" s="189">
        <v>1</v>
      </c>
      <c r="AM13" s="190">
        <v>32</v>
      </c>
    </row>
    <row r="14" spans="2:39">
      <c r="B14" s="172" t="s">
        <v>12</v>
      </c>
      <c r="C14" s="188">
        <v>255</v>
      </c>
      <c r="D14" s="191">
        <v>0</v>
      </c>
      <c r="E14" s="189">
        <v>3</v>
      </c>
      <c r="F14" s="189">
        <v>28</v>
      </c>
      <c r="G14" s="189">
        <v>7</v>
      </c>
      <c r="H14" s="189">
        <v>119</v>
      </c>
      <c r="I14" s="189">
        <v>3</v>
      </c>
      <c r="J14" s="189">
        <v>28</v>
      </c>
      <c r="K14" s="189">
        <v>16</v>
      </c>
      <c r="L14" s="189">
        <v>18</v>
      </c>
      <c r="M14" s="190">
        <v>33</v>
      </c>
      <c r="O14" s="172" t="s">
        <v>12</v>
      </c>
      <c r="P14" s="188">
        <v>256</v>
      </c>
      <c r="Q14" s="191">
        <v>6</v>
      </c>
      <c r="R14" s="189">
        <v>0</v>
      </c>
      <c r="S14" s="189">
        <v>15</v>
      </c>
      <c r="T14" s="189">
        <v>18</v>
      </c>
      <c r="U14" s="189">
        <v>117</v>
      </c>
      <c r="V14" s="189">
        <v>7</v>
      </c>
      <c r="W14" s="189">
        <v>15</v>
      </c>
      <c r="X14" s="189">
        <v>13</v>
      </c>
      <c r="Y14" s="189">
        <v>29</v>
      </c>
      <c r="Z14" s="190">
        <v>36</v>
      </c>
      <c r="AB14" s="172" t="s">
        <v>12</v>
      </c>
      <c r="AC14" s="188">
        <v>236</v>
      </c>
      <c r="AD14" s="191">
        <v>4</v>
      </c>
      <c r="AE14" s="189">
        <v>5</v>
      </c>
      <c r="AF14" s="189">
        <v>12</v>
      </c>
      <c r="AG14" s="189">
        <v>15</v>
      </c>
      <c r="AH14" s="189">
        <v>110</v>
      </c>
      <c r="AI14" s="189">
        <v>13</v>
      </c>
      <c r="AJ14" s="189">
        <v>20</v>
      </c>
      <c r="AK14" s="189">
        <v>21</v>
      </c>
      <c r="AL14" s="189">
        <v>17</v>
      </c>
      <c r="AM14" s="190">
        <v>19</v>
      </c>
    </row>
    <row r="15" spans="2:39">
      <c r="B15" s="172" t="s">
        <v>44</v>
      </c>
      <c r="C15" s="188">
        <v>91</v>
      </c>
      <c r="D15" s="189">
        <v>80</v>
      </c>
      <c r="E15" s="189">
        <v>2</v>
      </c>
      <c r="F15" s="191">
        <v>0</v>
      </c>
      <c r="G15" s="191">
        <v>0</v>
      </c>
      <c r="H15" s="191">
        <v>0</v>
      </c>
      <c r="I15" s="189">
        <v>7</v>
      </c>
      <c r="J15" s="191">
        <v>0</v>
      </c>
      <c r="K15" s="191">
        <v>0</v>
      </c>
      <c r="L15" s="191">
        <v>0</v>
      </c>
      <c r="M15" s="190">
        <v>2</v>
      </c>
      <c r="O15" s="172" t="s">
        <v>44</v>
      </c>
      <c r="P15" s="188">
        <v>36</v>
      </c>
      <c r="Q15" s="189">
        <v>32</v>
      </c>
      <c r="R15" s="189">
        <v>4</v>
      </c>
      <c r="S15" s="191">
        <v>0</v>
      </c>
      <c r="T15" s="191">
        <v>0</v>
      </c>
      <c r="U15" s="191">
        <v>0</v>
      </c>
      <c r="V15" s="189">
        <v>0</v>
      </c>
      <c r="W15" s="191">
        <v>0</v>
      </c>
      <c r="X15" s="191">
        <v>0</v>
      </c>
      <c r="Y15" s="191">
        <v>0</v>
      </c>
      <c r="Z15" s="190">
        <v>0</v>
      </c>
      <c r="AB15" s="172" t="s">
        <v>44</v>
      </c>
      <c r="AC15" s="188">
        <v>36</v>
      </c>
      <c r="AD15" s="189">
        <v>30</v>
      </c>
      <c r="AE15" s="189">
        <v>0</v>
      </c>
      <c r="AF15" s="191">
        <v>0</v>
      </c>
      <c r="AG15" s="191">
        <v>0</v>
      </c>
      <c r="AH15" s="191">
        <v>0</v>
      </c>
      <c r="AI15" s="189">
        <v>2</v>
      </c>
      <c r="AJ15" s="191">
        <v>4</v>
      </c>
      <c r="AK15" s="191">
        <v>0</v>
      </c>
      <c r="AL15" s="191">
        <v>0</v>
      </c>
      <c r="AM15" s="190">
        <v>0</v>
      </c>
    </row>
    <row r="16" spans="2:39">
      <c r="B16" s="172" t="s">
        <v>14</v>
      </c>
      <c r="C16" s="188">
        <v>2765</v>
      </c>
      <c r="D16" s="189">
        <v>1467</v>
      </c>
      <c r="E16" s="189">
        <v>474</v>
      </c>
      <c r="F16" s="189">
        <v>277</v>
      </c>
      <c r="G16" s="189">
        <v>57</v>
      </c>
      <c r="H16" s="189">
        <v>130</v>
      </c>
      <c r="I16" s="189">
        <v>91</v>
      </c>
      <c r="J16" s="189">
        <v>37</v>
      </c>
      <c r="K16" s="189">
        <v>51</v>
      </c>
      <c r="L16" s="189">
        <v>120</v>
      </c>
      <c r="M16" s="190">
        <v>61</v>
      </c>
      <c r="O16" s="172" t="s">
        <v>14</v>
      </c>
      <c r="P16" s="188">
        <v>3311</v>
      </c>
      <c r="Q16" s="189">
        <v>1599</v>
      </c>
      <c r="R16" s="189">
        <v>645</v>
      </c>
      <c r="S16" s="189">
        <v>266</v>
      </c>
      <c r="T16" s="189">
        <v>74</v>
      </c>
      <c r="U16" s="189">
        <v>175</v>
      </c>
      <c r="V16" s="189">
        <v>181</v>
      </c>
      <c r="W16" s="189">
        <v>45</v>
      </c>
      <c r="X16" s="189">
        <v>72</v>
      </c>
      <c r="Y16" s="189">
        <v>110</v>
      </c>
      <c r="Z16" s="190">
        <v>144</v>
      </c>
      <c r="AB16" s="172" t="s">
        <v>14</v>
      </c>
      <c r="AC16" s="188">
        <v>3195</v>
      </c>
      <c r="AD16" s="189">
        <v>1528</v>
      </c>
      <c r="AE16" s="189">
        <v>590</v>
      </c>
      <c r="AF16" s="189">
        <v>227</v>
      </c>
      <c r="AG16" s="189">
        <v>68</v>
      </c>
      <c r="AH16" s="189">
        <v>198</v>
      </c>
      <c r="AI16" s="189">
        <v>169</v>
      </c>
      <c r="AJ16" s="189">
        <v>45</v>
      </c>
      <c r="AK16" s="189">
        <v>140</v>
      </c>
      <c r="AL16" s="189">
        <v>111</v>
      </c>
      <c r="AM16" s="190">
        <v>119</v>
      </c>
    </row>
    <row r="17" spans="2:39">
      <c r="B17" s="172" t="s">
        <v>15</v>
      </c>
      <c r="C17" s="188">
        <v>639</v>
      </c>
      <c r="D17" s="189">
        <v>223</v>
      </c>
      <c r="E17" s="189">
        <v>92</v>
      </c>
      <c r="F17" s="189">
        <v>77</v>
      </c>
      <c r="G17" s="189">
        <v>18</v>
      </c>
      <c r="H17" s="189">
        <v>89</v>
      </c>
      <c r="I17" s="189">
        <v>54</v>
      </c>
      <c r="J17" s="189">
        <v>18</v>
      </c>
      <c r="K17" s="189">
        <v>21</v>
      </c>
      <c r="L17" s="189">
        <v>21</v>
      </c>
      <c r="M17" s="190">
        <v>26</v>
      </c>
      <c r="O17" s="172" t="s">
        <v>15</v>
      </c>
      <c r="P17" s="188">
        <v>664</v>
      </c>
      <c r="Q17" s="189">
        <v>199</v>
      </c>
      <c r="R17" s="189">
        <v>78</v>
      </c>
      <c r="S17" s="189">
        <v>67</v>
      </c>
      <c r="T17" s="189">
        <v>39</v>
      </c>
      <c r="U17" s="189">
        <v>127</v>
      </c>
      <c r="V17" s="189">
        <v>65</v>
      </c>
      <c r="W17" s="189">
        <v>34</v>
      </c>
      <c r="X17" s="189">
        <v>20</v>
      </c>
      <c r="Y17" s="189">
        <v>11</v>
      </c>
      <c r="Z17" s="190">
        <v>24</v>
      </c>
      <c r="AB17" s="172" t="s">
        <v>15</v>
      </c>
      <c r="AC17" s="188">
        <v>775</v>
      </c>
      <c r="AD17" s="189">
        <v>191</v>
      </c>
      <c r="AE17" s="189">
        <v>126</v>
      </c>
      <c r="AF17" s="189">
        <v>66</v>
      </c>
      <c r="AG17" s="189">
        <v>36</v>
      </c>
      <c r="AH17" s="189">
        <v>193</v>
      </c>
      <c r="AI17" s="189">
        <v>68</v>
      </c>
      <c r="AJ17" s="189">
        <v>16</v>
      </c>
      <c r="AK17" s="189">
        <v>28</v>
      </c>
      <c r="AL17" s="189">
        <v>26</v>
      </c>
      <c r="AM17" s="190">
        <v>25</v>
      </c>
    </row>
    <row r="18" spans="2:39">
      <c r="B18" s="172" t="s">
        <v>16</v>
      </c>
      <c r="C18" s="188">
        <v>4798</v>
      </c>
      <c r="D18" s="189">
        <v>1979</v>
      </c>
      <c r="E18" s="189">
        <v>832</v>
      </c>
      <c r="F18" s="189">
        <v>452</v>
      </c>
      <c r="G18" s="189">
        <v>257</v>
      </c>
      <c r="H18" s="189">
        <v>233</v>
      </c>
      <c r="I18" s="189">
        <v>93</v>
      </c>
      <c r="J18" s="189">
        <v>244</v>
      </c>
      <c r="K18" s="189">
        <v>168</v>
      </c>
      <c r="L18" s="189">
        <v>379</v>
      </c>
      <c r="M18" s="190">
        <v>161</v>
      </c>
      <c r="O18" s="172" t="s">
        <v>16</v>
      </c>
      <c r="P18" s="188">
        <v>5270</v>
      </c>
      <c r="Q18" s="189">
        <v>2004</v>
      </c>
      <c r="R18" s="189">
        <v>898</v>
      </c>
      <c r="S18" s="189">
        <v>477</v>
      </c>
      <c r="T18" s="189">
        <v>275</v>
      </c>
      <c r="U18" s="189">
        <v>421</v>
      </c>
      <c r="V18" s="189">
        <v>151</v>
      </c>
      <c r="W18" s="189">
        <v>232</v>
      </c>
      <c r="X18" s="189">
        <v>227</v>
      </c>
      <c r="Y18" s="189">
        <v>382</v>
      </c>
      <c r="Z18" s="190">
        <v>203</v>
      </c>
      <c r="AB18" s="172" t="s">
        <v>16</v>
      </c>
      <c r="AC18" s="188">
        <v>5914</v>
      </c>
      <c r="AD18" s="189">
        <v>2213</v>
      </c>
      <c r="AE18" s="189">
        <v>948</v>
      </c>
      <c r="AF18" s="189">
        <v>541</v>
      </c>
      <c r="AG18" s="189">
        <v>328</v>
      </c>
      <c r="AH18" s="189">
        <v>560</v>
      </c>
      <c r="AI18" s="189">
        <v>188</v>
      </c>
      <c r="AJ18" s="189">
        <v>299</v>
      </c>
      <c r="AK18" s="189">
        <v>220</v>
      </c>
      <c r="AL18" s="189">
        <v>365</v>
      </c>
      <c r="AM18" s="190">
        <v>252</v>
      </c>
    </row>
    <row r="19" spans="2:39">
      <c r="B19" s="172" t="s">
        <v>17</v>
      </c>
      <c r="C19" s="188">
        <v>525</v>
      </c>
      <c r="D19" s="189">
        <v>140</v>
      </c>
      <c r="E19" s="189">
        <v>93</v>
      </c>
      <c r="F19" s="189">
        <v>75</v>
      </c>
      <c r="G19" s="189">
        <v>32</v>
      </c>
      <c r="H19" s="189">
        <v>10</v>
      </c>
      <c r="I19" s="189">
        <v>13</v>
      </c>
      <c r="J19" s="189">
        <v>31</v>
      </c>
      <c r="K19" s="189">
        <v>37</v>
      </c>
      <c r="L19" s="189">
        <v>45</v>
      </c>
      <c r="M19" s="190">
        <v>49</v>
      </c>
      <c r="O19" s="172" t="s">
        <v>17</v>
      </c>
      <c r="P19" s="188">
        <v>711</v>
      </c>
      <c r="Q19" s="189">
        <v>145</v>
      </c>
      <c r="R19" s="189">
        <v>134</v>
      </c>
      <c r="S19" s="189">
        <v>115</v>
      </c>
      <c r="T19" s="189">
        <v>40</v>
      </c>
      <c r="U19" s="189">
        <v>57</v>
      </c>
      <c r="V19" s="189">
        <v>21</v>
      </c>
      <c r="W19" s="189">
        <v>25</v>
      </c>
      <c r="X19" s="189">
        <v>51</v>
      </c>
      <c r="Y19" s="189">
        <v>64</v>
      </c>
      <c r="Z19" s="190">
        <v>59</v>
      </c>
      <c r="AB19" s="172" t="s">
        <v>17</v>
      </c>
      <c r="AC19" s="188">
        <v>543</v>
      </c>
      <c r="AD19" s="189">
        <v>148</v>
      </c>
      <c r="AE19" s="189">
        <v>47</v>
      </c>
      <c r="AF19" s="189">
        <v>82</v>
      </c>
      <c r="AG19" s="189">
        <v>32</v>
      </c>
      <c r="AH19" s="189">
        <v>43</v>
      </c>
      <c r="AI19" s="189">
        <v>17</v>
      </c>
      <c r="AJ19" s="189">
        <v>49</v>
      </c>
      <c r="AK19" s="189">
        <v>48</v>
      </c>
      <c r="AL19" s="189">
        <v>43</v>
      </c>
      <c r="AM19" s="190">
        <v>34</v>
      </c>
    </row>
    <row r="20" spans="2:39">
      <c r="B20" s="172" t="s">
        <v>18</v>
      </c>
      <c r="C20" s="188">
        <v>987</v>
      </c>
      <c r="D20" s="189">
        <v>343</v>
      </c>
      <c r="E20" s="189">
        <v>204</v>
      </c>
      <c r="F20" s="189">
        <v>87</v>
      </c>
      <c r="G20" s="189">
        <v>42</v>
      </c>
      <c r="H20" s="189">
        <v>26</v>
      </c>
      <c r="I20" s="189">
        <v>34</v>
      </c>
      <c r="J20" s="189">
        <v>32</v>
      </c>
      <c r="K20" s="189">
        <v>101</v>
      </c>
      <c r="L20" s="189">
        <v>63</v>
      </c>
      <c r="M20" s="190">
        <v>55</v>
      </c>
      <c r="O20" s="172" t="s">
        <v>18</v>
      </c>
      <c r="P20" s="188">
        <v>1085</v>
      </c>
      <c r="Q20" s="189">
        <v>313</v>
      </c>
      <c r="R20" s="189">
        <v>221</v>
      </c>
      <c r="S20" s="189">
        <v>102</v>
      </c>
      <c r="T20" s="189">
        <v>49</v>
      </c>
      <c r="U20" s="189">
        <v>38</v>
      </c>
      <c r="V20" s="189">
        <v>35</v>
      </c>
      <c r="W20" s="189">
        <v>54</v>
      </c>
      <c r="X20" s="189">
        <v>115</v>
      </c>
      <c r="Y20" s="189">
        <v>95</v>
      </c>
      <c r="Z20" s="190">
        <v>63</v>
      </c>
      <c r="AB20" s="172" t="s">
        <v>18</v>
      </c>
      <c r="AC20" s="188">
        <v>1267</v>
      </c>
      <c r="AD20" s="189">
        <v>316</v>
      </c>
      <c r="AE20" s="189">
        <v>239</v>
      </c>
      <c r="AF20" s="189">
        <v>87</v>
      </c>
      <c r="AG20" s="189">
        <v>75</v>
      </c>
      <c r="AH20" s="189">
        <v>81</v>
      </c>
      <c r="AI20" s="189">
        <v>55</v>
      </c>
      <c r="AJ20" s="189">
        <v>27</v>
      </c>
      <c r="AK20" s="189">
        <v>133</v>
      </c>
      <c r="AL20" s="189">
        <v>164</v>
      </c>
      <c r="AM20" s="190">
        <v>90</v>
      </c>
    </row>
    <row r="21" spans="2:39">
      <c r="B21" s="172" t="s">
        <v>19</v>
      </c>
      <c r="C21" s="188">
        <v>1206</v>
      </c>
      <c r="D21" s="189">
        <v>264</v>
      </c>
      <c r="E21" s="189">
        <v>72</v>
      </c>
      <c r="F21" s="189">
        <v>192</v>
      </c>
      <c r="G21" s="189">
        <v>25</v>
      </c>
      <c r="H21" s="189">
        <v>425</v>
      </c>
      <c r="I21" s="189">
        <v>53</v>
      </c>
      <c r="J21" s="189">
        <v>64</v>
      </c>
      <c r="K21" s="189">
        <v>6</v>
      </c>
      <c r="L21" s="189">
        <v>25</v>
      </c>
      <c r="M21" s="190">
        <v>80</v>
      </c>
      <c r="O21" s="172" t="s">
        <v>19</v>
      </c>
      <c r="P21" s="188">
        <v>1152</v>
      </c>
      <c r="Q21" s="189">
        <v>220</v>
      </c>
      <c r="R21" s="189">
        <v>90</v>
      </c>
      <c r="S21" s="189">
        <v>196</v>
      </c>
      <c r="T21" s="189">
        <v>14</v>
      </c>
      <c r="U21" s="189">
        <v>431</v>
      </c>
      <c r="V21" s="189">
        <v>30</v>
      </c>
      <c r="W21" s="189">
        <v>26</v>
      </c>
      <c r="X21" s="189">
        <v>9</v>
      </c>
      <c r="Y21" s="189">
        <v>55</v>
      </c>
      <c r="Z21" s="190">
        <v>81</v>
      </c>
      <c r="AB21" s="172" t="s">
        <v>19</v>
      </c>
      <c r="AC21" s="188">
        <v>846</v>
      </c>
      <c r="AD21" s="189">
        <v>224</v>
      </c>
      <c r="AE21" s="189">
        <v>52</v>
      </c>
      <c r="AF21" s="189">
        <v>148</v>
      </c>
      <c r="AG21" s="189">
        <v>5</v>
      </c>
      <c r="AH21" s="189">
        <v>248</v>
      </c>
      <c r="AI21" s="189">
        <v>46</v>
      </c>
      <c r="AJ21" s="189">
        <v>38</v>
      </c>
      <c r="AK21" s="189">
        <v>23</v>
      </c>
      <c r="AL21" s="189">
        <v>21</v>
      </c>
      <c r="AM21" s="190">
        <v>41</v>
      </c>
    </row>
    <row r="22" spans="2:39">
      <c r="B22" s="177" t="s">
        <v>20</v>
      </c>
      <c r="C22" s="192">
        <v>29</v>
      </c>
      <c r="D22" s="193">
        <v>15</v>
      </c>
      <c r="E22" s="193">
        <v>0</v>
      </c>
      <c r="F22" s="193">
        <v>3</v>
      </c>
      <c r="G22" s="194">
        <v>0</v>
      </c>
      <c r="H22" s="193">
        <v>5</v>
      </c>
      <c r="I22" s="193">
        <v>4</v>
      </c>
      <c r="J22" s="193">
        <v>2</v>
      </c>
      <c r="K22" s="194">
        <v>0</v>
      </c>
      <c r="L22" s="194">
        <v>0</v>
      </c>
      <c r="M22" s="195">
        <v>0</v>
      </c>
      <c r="O22" s="177" t="s">
        <v>20</v>
      </c>
      <c r="P22" s="192">
        <v>28</v>
      </c>
      <c r="Q22" s="193">
        <v>18</v>
      </c>
      <c r="R22" s="193">
        <v>0</v>
      </c>
      <c r="S22" s="193">
        <v>0</v>
      </c>
      <c r="T22" s="194">
        <v>0</v>
      </c>
      <c r="U22" s="193">
        <v>10</v>
      </c>
      <c r="V22" s="193">
        <v>0</v>
      </c>
      <c r="W22" s="193">
        <v>0</v>
      </c>
      <c r="X22" s="194">
        <v>0</v>
      </c>
      <c r="Y22" s="194">
        <v>0</v>
      </c>
      <c r="Z22" s="195">
        <v>0</v>
      </c>
      <c r="AB22" s="177" t="s">
        <v>20</v>
      </c>
      <c r="AC22" s="192">
        <v>15</v>
      </c>
      <c r="AD22" s="193">
        <v>7</v>
      </c>
      <c r="AE22" s="193">
        <v>0</v>
      </c>
      <c r="AF22" s="193">
        <v>0</v>
      </c>
      <c r="AG22" s="194">
        <v>4</v>
      </c>
      <c r="AH22" s="193">
        <v>4</v>
      </c>
      <c r="AI22" s="193">
        <v>0</v>
      </c>
      <c r="AJ22" s="193">
        <v>0</v>
      </c>
      <c r="AK22" s="194">
        <v>0</v>
      </c>
      <c r="AL22" s="194">
        <v>0</v>
      </c>
      <c r="AM22" s="195">
        <v>0</v>
      </c>
    </row>
    <row r="23" spans="2:39">
      <c r="B23" s="182" t="s">
        <v>21</v>
      </c>
      <c r="C23" s="196">
        <f t="shared" ref="C23:M23" si="0">SUM(C2:C22)</f>
        <v>21781</v>
      </c>
      <c r="D23" s="196">
        <f t="shared" si="0"/>
        <v>8285</v>
      </c>
      <c r="E23" s="196">
        <f t="shared" si="0"/>
        <v>3220</v>
      </c>
      <c r="F23" s="196">
        <f t="shared" si="0"/>
        <v>2518</v>
      </c>
      <c r="G23" s="196">
        <f t="shared" si="0"/>
        <v>844</v>
      </c>
      <c r="H23" s="196">
        <f t="shared" si="0"/>
        <v>1825</v>
      </c>
      <c r="I23" s="196">
        <f t="shared" si="0"/>
        <v>775</v>
      </c>
      <c r="J23" s="196">
        <f t="shared" si="0"/>
        <v>903</v>
      </c>
      <c r="K23" s="196">
        <f t="shared" si="0"/>
        <v>840</v>
      </c>
      <c r="L23" s="196">
        <f t="shared" si="0"/>
        <v>1456</v>
      </c>
      <c r="M23" s="197">
        <f t="shared" si="0"/>
        <v>1115</v>
      </c>
      <c r="O23" s="182" t="s">
        <v>21</v>
      </c>
      <c r="P23" s="196">
        <f t="shared" ref="P23:Z23" si="1">SUM(P2:P22)</f>
        <v>23790</v>
      </c>
      <c r="Q23" s="196">
        <f t="shared" si="1"/>
        <v>8385</v>
      </c>
      <c r="R23" s="196">
        <f t="shared" si="1"/>
        <v>3660</v>
      </c>
      <c r="S23" s="196">
        <f t="shared" si="1"/>
        <v>2535</v>
      </c>
      <c r="T23" s="196">
        <f t="shared" si="1"/>
        <v>1113</v>
      </c>
      <c r="U23" s="196">
        <f t="shared" si="1"/>
        <v>2281</v>
      </c>
      <c r="V23" s="196">
        <f t="shared" si="1"/>
        <v>1110</v>
      </c>
      <c r="W23" s="196">
        <f t="shared" si="1"/>
        <v>846</v>
      </c>
      <c r="X23" s="196">
        <f t="shared" si="1"/>
        <v>1030</v>
      </c>
      <c r="Y23" s="196">
        <f t="shared" si="1"/>
        <v>1520</v>
      </c>
      <c r="Z23" s="197">
        <f t="shared" si="1"/>
        <v>1310</v>
      </c>
      <c r="AB23" s="182" t="s">
        <v>21</v>
      </c>
      <c r="AC23" s="196">
        <f t="shared" ref="AC23:AM23" si="2">SUM(AC2:AC22)</f>
        <v>24808</v>
      </c>
      <c r="AD23" s="196">
        <f t="shared" si="2"/>
        <v>8705</v>
      </c>
      <c r="AE23" s="196">
        <f t="shared" si="2"/>
        <v>3789</v>
      </c>
      <c r="AF23" s="196">
        <f t="shared" si="2"/>
        <v>2378</v>
      </c>
      <c r="AG23" s="196">
        <f t="shared" si="2"/>
        <v>1150</v>
      </c>
      <c r="AH23" s="196">
        <f t="shared" si="2"/>
        <v>2486</v>
      </c>
      <c r="AI23" s="196">
        <f t="shared" si="2"/>
        <v>1307</v>
      </c>
      <c r="AJ23" s="196">
        <f t="shared" si="2"/>
        <v>973</v>
      </c>
      <c r="AK23" s="196">
        <f t="shared" si="2"/>
        <v>1195</v>
      </c>
      <c r="AL23" s="196">
        <f t="shared" si="2"/>
        <v>1498</v>
      </c>
      <c r="AM23" s="197">
        <f t="shared" si="2"/>
        <v>1327</v>
      </c>
    </row>
    <row r="24" spans="2:39">
      <c r="B24" s="183" t="s">
        <v>179</v>
      </c>
      <c r="C24" s="98">
        <f t="shared" ref="C24:M24" si="3">C23/C$158</f>
        <v>5.6664394644966261E-2</v>
      </c>
      <c r="D24" s="98">
        <f t="shared" si="3"/>
        <v>3.8527357446452318E-2</v>
      </c>
      <c r="E24" s="98">
        <f t="shared" si="3"/>
        <v>6.7105701900633544E-2</v>
      </c>
      <c r="F24" s="98">
        <f t="shared" si="3"/>
        <v>0.1324775082864208</v>
      </c>
      <c r="G24" s="98">
        <f t="shared" si="3"/>
        <v>0.11667127453690904</v>
      </c>
      <c r="H24" s="98">
        <f t="shared" si="3"/>
        <v>7.2918331468754996E-2</v>
      </c>
      <c r="I24" s="98">
        <f t="shared" si="3"/>
        <v>3.9019232705669114E-2</v>
      </c>
      <c r="J24" s="98">
        <f t="shared" si="3"/>
        <v>7.0310675075916845E-2</v>
      </c>
      <c r="K24" s="98">
        <f t="shared" si="3"/>
        <v>8.8050314465408799E-2</v>
      </c>
      <c r="L24" s="98">
        <f t="shared" si="3"/>
        <v>9.5701327724464311E-2</v>
      </c>
      <c r="M24" s="98">
        <f t="shared" si="3"/>
        <v>8.8267891070297658E-2</v>
      </c>
      <c r="O24" s="183" t="s">
        <v>179</v>
      </c>
      <c r="P24" s="98">
        <f t="shared" ref="P24:Z24" si="4">P23/P$158</f>
        <v>5.4837780210914538E-2</v>
      </c>
      <c r="Q24" s="98">
        <f t="shared" si="4"/>
        <v>3.7077161176210481E-2</v>
      </c>
      <c r="R24" s="98">
        <f t="shared" si="4"/>
        <v>6.2157159112137629E-2</v>
      </c>
      <c r="S24" s="98">
        <f t="shared" si="4"/>
        <v>0.11151680450466303</v>
      </c>
      <c r="T24" s="98">
        <f t="shared" si="4"/>
        <v>0.1117582086554875</v>
      </c>
      <c r="U24" s="98">
        <f t="shared" si="4"/>
        <v>8.1729907915009489E-2</v>
      </c>
      <c r="V24" s="98">
        <f t="shared" si="4"/>
        <v>3.8286423841059604E-2</v>
      </c>
      <c r="W24" s="98">
        <f t="shared" si="4"/>
        <v>5.2575974147038719E-2</v>
      </c>
      <c r="X24" s="98">
        <f t="shared" si="4"/>
        <v>0.10956281246675885</v>
      </c>
      <c r="Y24" s="98">
        <f t="shared" si="4"/>
        <v>8.7461879279590315E-2</v>
      </c>
      <c r="Z24" s="98">
        <f t="shared" si="4"/>
        <v>8.0225365913405594E-2</v>
      </c>
      <c r="AB24" s="183" t="s">
        <v>179</v>
      </c>
      <c r="AC24" s="98">
        <f t="shared" ref="AC24:AM24" si="5">AC23/AC$158</f>
        <v>4.955079115883497E-2</v>
      </c>
      <c r="AD24" s="98">
        <f t="shared" si="5"/>
        <v>3.1803966270624172E-2</v>
      </c>
      <c r="AE24" s="98">
        <f t="shared" si="5"/>
        <v>5.758358662613982E-2</v>
      </c>
      <c r="AF24" s="98">
        <f t="shared" si="5"/>
        <v>8.1121648359145801E-2</v>
      </c>
      <c r="AG24" s="98">
        <f t="shared" si="5"/>
        <v>0.12041884816753927</v>
      </c>
      <c r="AH24" s="98">
        <f t="shared" si="5"/>
        <v>9.6539940196497226E-2</v>
      </c>
      <c r="AI24" s="98">
        <f t="shared" si="5"/>
        <v>3.7401631134640151E-2</v>
      </c>
      <c r="AJ24" s="98">
        <f t="shared" si="5"/>
        <v>6.3644688644688641E-2</v>
      </c>
      <c r="AK24" s="98">
        <f t="shared" si="5"/>
        <v>0.11149468184362754</v>
      </c>
      <c r="AL24" s="98">
        <f t="shared" si="5"/>
        <v>9.2059980334316616E-2</v>
      </c>
      <c r="AM24" s="98">
        <f t="shared" si="5"/>
        <v>6.8713753106876552E-2</v>
      </c>
    </row>
    <row r="26" spans="2:39">
      <c r="B26" s="4" t="s">
        <v>178</v>
      </c>
      <c r="M26" s="424" t="s">
        <v>324</v>
      </c>
      <c r="O26" s="4" t="s">
        <v>178</v>
      </c>
      <c r="Z26" s="424" t="s">
        <v>324</v>
      </c>
      <c r="AB26" s="4" t="s">
        <v>178</v>
      </c>
      <c r="AM26" s="424" t="s">
        <v>324</v>
      </c>
    </row>
    <row r="28" spans="2:39" ht="15">
      <c r="B28" s="5" t="s">
        <v>266</v>
      </c>
      <c r="O28" s="5" t="s">
        <v>271</v>
      </c>
      <c r="AB28" s="5" t="s">
        <v>276</v>
      </c>
    </row>
    <row r="29" spans="2:39" ht="71.25">
      <c r="B29" s="151" t="s">
        <v>92</v>
      </c>
      <c r="C29" s="152" t="s">
        <v>38</v>
      </c>
      <c r="D29" s="153" t="s">
        <v>45</v>
      </c>
      <c r="E29" s="154" t="s">
        <v>46</v>
      </c>
      <c r="F29" s="155" t="s">
        <v>47</v>
      </c>
      <c r="G29" s="156" t="s">
        <v>39</v>
      </c>
      <c r="H29" s="157" t="s">
        <v>48</v>
      </c>
      <c r="I29" s="158" t="s">
        <v>40</v>
      </c>
      <c r="J29" s="159" t="s">
        <v>41</v>
      </c>
      <c r="K29" s="160" t="s">
        <v>49</v>
      </c>
      <c r="L29" s="161" t="s">
        <v>42</v>
      </c>
      <c r="M29" s="162" t="s">
        <v>43</v>
      </c>
      <c r="O29" s="151" t="s">
        <v>92</v>
      </c>
      <c r="P29" s="152" t="s">
        <v>38</v>
      </c>
      <c r="Q29" s="153" t="s">
        <v>45</v>
      </c>
      <c r="R29" s="154" t="s">
        <v>46</v>
      </c>
      <c r="S29" s="155" t="s">
        <v>47</v>
      </c>
      <c r="T29" s="156" t="s">
        <v>39</v>
      </c>
      <c r="U29" s="157" t="s">
        <v>48</v>
      </c>
      <c r="V29" s="158" t="s">
        <v>40</v>
      </c>
      <c r="W29" s="159" t="s">
        <v>41</v>
      </c>
      <c r="X29" s="160" t="s">
        <v>49</v>
      </c>
      <c r="Y29" s="161" t="s">
        <v>42</v>
      </c>
      <c r="Z29" s="162" t="s">
        <v>43</v>
      </c>
      <c r="AB29" s="151" t="s">
        <v>92</v>
      </c>
      <c r="AC29" s="152" t="s">
        <v>38</v>
      </c>
      <c r="AD29" s="153" t="s">
        <v>45</v>
      </c>
      <c r="AE29" s="154" t="s">
        <v>46</v>
      </c>
      <c r="AF29" s="155" t="s">
        <v>47</v>
      </c>
      <c r="AG29" s="156" t="s">
        <v>39</v>
      </c>
      <c r="AH29" s="157" t="s">
        <v>48</v>
      </c>
      <c r="AI29" s="158" t="s">
        <v>40</v>
      </c>
      <c r="AJ29" s="159" t="s">
        <v>41</v>
      </c>
      <c r="AK29" s="160" t="s">
        <v>49</v>
      </c>
      <c r="AL29" s="161" t="s">
        <v>42</v>
      </c>
      <c r="AM29" s="162" t="s">
        <v>43</v>
      </c>
    </row>
    <row r="30" spans="2:39">
      <c r="B30" s="167" t="s">
        <v>2</v>
      </c>
      <c r="C30" s="185">
        <v>745</v>
      </c>
      <c r="D30" s="186">
        <v>64</v>
      </c>
      <c r="E30" s="186">
        <v>20</v>
      </c>
      <c r="F30" s="186">
        <v>81</v>
      </c>
      <c r="G30" s="186">
        <v>132</v>
      </c>
      <c r="H30" s="186">
        <v>85</v>
      </c>
      <c r="I30" s="186">
        <v>47</v>
      </c>
      <c r="J30" s="186">
        <v>134</v>
      </c>
      <c r="K30" s="186">
        <v>12</v>
      </c>
      <c r="L30" s="186">
        <v>121</v>
      </c>
      <c r="M30" s="187">
        <v>49</v>
      </c>
      <c r="O30" s="167" t="s">
        <v>2</v>
      </c>
      <c r="P30" s="185">
        <v>712</v>
      </c>
      <c r="Q30" s="186">
        <v>48</v>
      </c>
      <c r="R30" s="186">
        <v>37</v>
      </c>
      <c r="S30" s="186">
        <v>103</v>
      </c>
      <c r="T30" s="186">
        <v>107</v>
      </c>
      <c r="U30" s="186">
        <v>59</v>
      </c>
      <c r="V30" s="186">
        <v>43</v>
      </c>
      <c r="W30" s="186">
        <v>92</v>
      </c>
      <c r="X30" s="186">
        <v>38</v>
      </c>
      <c r="Y30" s="186">
        <v>141</v>
      </c>
      <c r="Z30" s="187">
        <v>44</v>
      </c>
      <c r="AB30" s="167" t="s">
        <v>2</v>
      </c>
      <c r="AC30" s="185">
        <v>724</v>
      </c>
      <c r="AD30" s="186">
        <v>93</v>
      </c>
      <c r="AE30" s="186">
        <v>28</v>
      </c>
      <c r="AF30" s="186">
        <v>68</v>
      </c>
      <c r="AG30" s="186">
        <v>138</v>
      </c>
      <c r="AH30" s="186">
        <v>83</v>
      </c>
      <c r="AI30" s="186">
        <v>43</v>
      </c>
      <c r="AJ30" s="186">
        <v>108</v>
      </c>
      <c r="AK30" s="186">
        <v>43</v>
      </c>
      <c r="AL30" s="186">
        <v>96</v>
      </c>
      <c r="AM30" s="187">
        <v>24</v>
      </c>
    </row>
    <row r="31" spans="2:39">
      <c r="B31" s="172" t="s">
        <v>3</v>
      </c>
      <c r="C31" s="188">
        <v>5943</v>
      </c>
      <c r="D31" s="189">
        <v>1753</v>
      </c>
      <c r="E31" s="189">
        <v>277</v>
      </c>
      <c r="F31" s="189">
        <v>1374</v>
      </c>
      <c r="G31" s="189">
        <v>120</v>
      </c>
      <c r="H31" s="189">
        <v>609</v>
      </c>
      <c r="I31" s="189">
        <v>476</v>
      </c>
      <c r="J31" s="189">
        <v>76</v>
      </c>
      <c r="K31" s="189">
        <v>281</v>
      </c>
      <c r="L31" s="189">
        <v>550</v>
      </c>
      <c r="M31" s="190">
        <v>427</v>
      </c>
      <c r="O31" s="172" t="s">
        <v>3</v>
      </c>
      <c r="P31" s="188">
        <v>6950</v>
      </c>
      <c r="Q31" s="189">
        <v>1770</v>
      </c>
      <c r="R31" s="189">
        <v>299</v>
      </c>
      <c r="S31" s="189">
        <v>1708</v>
      </c>
      <c r="T31" s="189">
        <v>249</v>
      </c>
      <c r="U31" s="189">
        <v>551</v>
      </c>
      <c r="V31" s="189">
        <v>536</v>
      </c>
      <c r="W31" s="189">
        <v>166</v>
      </c>
      <c r="X31" s="189">
        <v>206</v>
      </c>
      <c r="Y31" s="189">
        <v>788</v>
      </c>
      <c r="Z31" s="190">
        <v>677</v>
      </c>
      <c r="AB31" s="172" t="s">
        <v>3</v>
      </c>
      <c r="AC31" s="188">
        <v>7261</v>
      </c>
      <c r="AD31" s="189">
        <v>1501</v>
      </c>
      <c r="AE31" s="189">
        <v>301</v>
      </c>
      <c r="AF31" s="189">
        <v>2033</v>
      </c>
      <c r="AG31" s="189">
        <v>263</v>
      </c>
      <c r="AH31" s="189">
        <v>694</v>
      </c>
      <c r="AI31" s="189">
        <v>486</v>
      </c>
      <c r="AJ31" s="189">
        <v>158</v>
      </c>
      <c r="AK31" s="189">
        <v>275</v>
      </c>
      <c r="AL31" s="189">
        <v>991</v>
      </c>
      <c r="AM31" s="190">
        <v>559</v>
      </c>
    </row>
    <row r="32" spans="2:39">
      <c r="B32" s="172" t="s">
        <v>4</v>
      </c>
      <c r="C32" s="188">
        <v>6631</v>
      </c>
      <c r="D32" s="189">
        <v>5194</v>
      </c>
      <c r="E32" s="189">
        <v>586</v>
      </c>
      <c r="F32" s="189">
        <v>161</v>
      </c>
      <c r="G32" s="189">
        <v>54</v>
      </c>
      <c r="H32" s="189">
        <v>72</v>
      </c>
      <c r="I32" s="189">
        <v>136</v>
      </c>
      <c r="J32" s="189">
        <v>41</v>
      </c>
      <c r="K32" s="189">
        <v>215</v>
      </c>
      <c r="L32" s="189">
        <v>123</v>
      </c>
      <c r="M32" s="190">
        <v>49</v>
      </c>
      <c r="O32" s="172" t="s">
        <v>4</v>
      </c>
      <c r="P32" s="188">
        <v>7049</v>
      </c>
      <c r="Q32" s="189">
        <v>5316</v>
      </c>
      <c r="R32" s="189">
        <v>817</v>
      </c>
      <c r="S32" s="189">
        <v>183</v>
      </c>
      <c r="T32" s="189">
        <v>83</v>
      </c>
      <c r="U32" s="189">
        <v>89</v>
      </c>
      <c r="V32" s="189">
        <v>187</v>
      </c>
      <c r="W32" s="189">
        <v>56</v>
      </c>
      <c r="X32" s="189">
        <v>128</v>
      </c>
      <c r="Y32" s="189">
        <v>117</v>
      </c>
      <c r="Z32" s="190">
        <v>73</v>
      </c>
      <c r="AB32" s="172" t="s">
        <v>4</v>
      </c>
      <c r="AC32" s="188">
        <v>9952</v>
      </c>
      <c r="AD32" s="189">
        <v>7632</v>
      </c>
      <c r="AE32" s="189">
        <v>1247</v>
      </c>
      <c r="AF32" s="189">
        <v>274</v>
      </c>
      <c r="AG32" s="189">
        <v>116</v>
      </c>
      <c r="AH32" s="189">
        <v>154</v>
      </c>
      <c r="AI32" s="189">
        <v>251</v>
      </c>
      <c r="AJ32" s="189">
        <v>53</v>
      </c>
      <c r="AK32" s="189">
        <v>132</v>
      </c>
      <c r="AL32" s="189">
        <v>54</v>
      </c>
      <c r="AM32" s="190">
        <v>39</v>
      </c>
    </row>
    <row r="33" spans="2:39">
      <c r="B33" s="172" t="s">
        <v>5</v>
      </c>
      <c r="C33" s="188">
        <v>9651</v>
      </c>
      <c r="D33" s="189">
        <v>3559</v>
      </c>
      <c r="E33" s="189">
        <v>1695</v>
      </c>
      <c r="F33" s="189">
        <v>791</v>
      </c>
      <c r="G33" s="189">
        <v>648</v>
      </c>
      <c r="H33" s="189">
        <v>416</v>
      </c>
      <c r="I33" s="189">
        <v>405</v>
      </c>
      <c r="J33" s="189">
        <v>593</v>
      </c>
      <c r="K33" s="189">
        <v>477</v>
      </c>
      <c r="L33" s="189">
        <v>810</v>
      </c>
      <c r="M33" s="190">
        <v>257</v>
      </c>
      <c r="O33" s="172" t="s">
        <v>5</v>
      </c>
      <c r="P33" s="188">
        <v>12625</v>
      </c>
      <c r="Q33" s="189">
        <v>3990</v>
      </c>
      <c r="R33" s="189">
        <v>2555</v>
      </c>
      <c r="S33" s="189">
        <v>1156</v>
      </c>
      <c r="T33" s="189">
        <v>790</v>
      </c>
      <c r="U33" s="189">
        <v>823</v>
      </c>
      <c r="V33" s="189">
        <v>700</v>
      </c>
      <c r="W33" s="189">
        <v>703</v>
      </c>
      <c r="X33" s="189">
        <v>630</v>
      </c>
      <c r="Y33" s="189">
        <v>1046</v>
      </c>
      <c r="Z33" s="190">
        <v>232</v>
      </c>
      <c r="AB33" s="172" t="s">
        <v>5</v>
      </c>
      <c r="AC33" s="188">
        <v>14341</v>
      </c>
      <c r="AD33" s="189">
        <v>4848</v>
      </c>
      <c r="AE33" s="189">
        <v>2598</v>
      </c>
      <c r="AF33" s="189">
        <v>1324</v>
      </c>
      <c r="AG33" s="189">
        <v>739</v>
      </c>
      <c r="AH33" s="189">
        <v>1052</v>
      </c>
      <c r="AI33" s="189">
        <v>806</v>
      </c>
      <c r="AJ33" s="189">
        <v>752</v>
      </c>
      <c r="AK33" s="189">
        <v>565</v>
      </c>
      <c r="AL33" s="189">
        <v>952</v>
      </c>
      <c r="AM33" s="190">
        <v>705</v>
      </c>
    </row>
    <row r="34" spans="2:39">
      <c r="B34" s="172" t="s">
        <v>6</v>
      </c>
      <c r="C34" s="188">
        <v>965</v>
      </c>
      <c r="D34" s="189">
        <v>488</v>
      </c>
      <c r="E34" s="189">
        <v>65</v>
      </c>
      <c r="F34" s="189">
        <v>28</v>
      </c>
      <c r="G34" s="189">
        <v>81</v>
      </c>
      <c r="H34" s="189">
        <v>86</v>
      </c>
      <c r="I34" s="191">
        <v>0</v>
      </c>
      <c r="J34" s="189">
        <v>14</v>
      </c>
      <c r="K34" s="189">
        <v>81</v>
      </c>
      <c r="L34" s="189">
        <v>61</v>
      </c>
      <c r="M34" s="190">
        <v>61</v>
      </c>
      <c r="O34" s="172" t="s">
        <v>6</v>
      </c>
      <c r="P34" s="188">
        <v>1027</v>
      </c>
      <c r="Q34" s="189">
        <v>433</v>
      </c>
      <c r="R34" s="189">
        <v>106</v>
      </c>
      <c r="S34" s="189">
        <v>57</v>
      </c>
      <c r="T34" s="189">
        <v>88</v>
      </c>
      <c r="U34" s="189">
        <v>80</v>
      </c>
      <c r="V34" s="191">
        <v>0</v>
      </c>
      <c r="W34" s="189">
        <v>18</v>
      </c>
      <c r="X34" s="189">
        <v>117</v>
      </c>
      <c r="Y34" s="189">
        <v>61</v>
      </c>
      <c r="Z34" s="190">
        <v>67</v>
      </c>
      <c r="AB34" s="172" t="s">
        <v>6</v>
      </c>
      <c r="AC34" s="188">
        <v>964</v>
      </c>
      <c r="AD34" s="189">
        <v>520</v>
      </c>
      <c r="AE34" s="189">
        <v>50</v>
      </c>
      <c r="AF34" s="189">
        <v>67</v>
      </c>
      <c r="AG34" s="189">
        <v>54</v>
      </c>
      <c r="AH34" s="189">
        <v>37</v>
      </c>
      <c r="AI34" s="191">
        <v>0</v>
      </c>
      <c r="AJ34" s="189">
        <v>45</v>
      </c>
      <c r="AK34" s="189">
        <v>94</v>
      </c>
      <c r="AL34" s="189">
        <v>44</v>
      </c>
      <c r="AM34" s="190">
        <v>53</v>
      </c>
    </row>
    <row r="35" spans="2:39">
      <c r="B35" s="172" t="s">
        <v>7</v>
      </c>
      <c r="C35" s="188">
        <v>1921</v>
      </c>
      <c r="D35" s="189">
        <v>1050</v>
      </c>
      <c r="E35" s="189">
        <v>167</v>
      </c>
      <c r="F35" s="189">
        <v>139</v>
      </c>
      <c r="G35" s="189">
        <v>129</v>
      </c>
      <c r="H35" s="189">
        <v>56</v>
      </c>
      <c r="I35" s="189">
        <v>11</v>
      </c>
      <c r="J35" s="189">
        <v>107</v>
      </c>
      <c r="K35" s="189">
        <v>71</v>
      </c>
      <c r="L35" s="189">
        <v>78</v>
      </c>
      <c r="M35" s="190">
        <v>113</v>
      </c>
      <c r="O35" s="172" t="s">
        <v>7</v>
      </c>
      <c r="P35" s="188">
        <v>2671</v>
      </c>
      <c r="Q35" s="189">
        <v>1278</v>
      </c>
      <c r="R35" s="189">
        <v>218</v>
      </c>
      <c r="S35" s="189">
        <v>208</v>
      </c>
      <c r="T35" s="189">
        <v>199</v>
      </c>
      <c r="U35" s="189">
        <v>93</v>
      </c>
      <c r="V35" s="189">
        <v>125</v>
      </c>
      <c r="W35" s="189">
        <v>144</v>
      </c>
      <c r="X35" s="189">
        <v>77</v>
      </c>
      <c r="Y35" s="189">
        <v>165</v>
      </c>
      <c r="Z35" s="190">
        <v>164</v>
      </c>
      <c r="AB35" s="172" t="s">
        <v>7</v>
      </c>
      <c r="AC35" s="188">
        <v>3360</v>
      </c>
      <c r="AD35" s="189">
        <v>1766</v>
      </c>
      <c r="AE35" s="189">
        <v>274</v>
      </c>
      <c r="AF35" s="189">
        <v>257</v>
      </c>
      <c r="AG35" s="189">
        <v>218</v>
      </c>
      <c r="AH35" s="189">
        <v>236</v>
      </c>
      <c r="AI35" s="189">
        <v>67</v>
      </c>
      <c r="AJ35" s="189">
        <v>117</v>
      </c>
      <c r="AK35" s="189">
        <v>124</v>
      </c>
      <c r="AL35" s="189">
        <v>126</v>
      </c>
      <c r="AM35" s="190">
        <v>175</v>
      </c>
    </row>
    <row r="36" spans="2:39">
      <c r="B36" s="172" t="s">
        <v>8</v>
      </c>
      <c r="C36" s="188">
        <v>1859</v>
      </c>
      <c r="D36" s="189">
        <v>744</v>
      </c>
      <c r="E36" s="189">
        <v>377</v>
      </c>
      <c r="F36" s="189">
        <v>121</v>
      </c>
      <c r="G36" s="189">
        <v>20</v>
      </c>
      <c r="H36" s="189">
        <v>43</v>
      </c>
      <c r="I36" s="189">
        <v>132</v>
      </c>
      <c r="J36" s="189">
        <v>79</v>
      </c>
      <c r="K36" s="191">
        <v>14</v>
      </c>
      <c r="L36" s="189">
        <v>169</v>
      </c>
      <c r="M36" s="190">
        <v>160</v>
      </c>
      <c r="O36" s="172" t="s">
        <v>8</v>
      </c>
      <c r="P36" s="188">
        <v>2315</v>
      </c>
      <c r="Q36" s="189">
        <v>727</v>
      </c>
      <c r="R36" s="189">
        <v>456</v>
      </c>
      <c r="S36" s="189">
        <v>147</v>
      </c>
      <c r="T36" s="189">
        <v>34</v>
      </c>
      <c r="U36" s="189">
        <v>61</v>
      </c>
      <c r="V36" s="189">
        <v>75</v>
      </c>
      <c r="W36" s="189">
        <v>95</v>
      </c>
      <c r="X36" s="191">
        <v>0</v>
      </c>
      <c r="Y36" s="189">
        <v>443</v>
      </c>
      <c r="Z36" s="190">
        <v>277</v>
      </c>
      <c r="AB36" s="172" t="s">
        <v>8</v>
      </c>
      <c r="AC36" s="188">
        <v>3323</v>
      </c>
      <c r="AD36" s="189">
        <v>1055</v>
      </c>
      <c r="AE36" s="189">
        <v>1093</v>
      </c>
      <c r="AF36" s="189">
        <v>248</v>
      </c>
      <c r="AG36" s="189">
        <v>63</v>
      </c>
      <c r="AH36" s="189">
        <v>89</v>
      </c>
      <c r="AI36" s="189">
        <v>116</v>
      </c>
      <c r="AJ36" s="189">
        <v>49</v>
      </c>
      <c r="AK36" s="191">
        <v>33</v>
      </c>
      <c r="AL36" s="189">
        <v>266</v>
      </c>
      <c r="AM36" s="190">
        <v>311</v>
      </c>
    </row>
    <row r="37" spans="2:39">
      <c r="B37" s="172" t="s">
        <v>9</v>
      </c>
      <c r="C37" s="188">
        <v>4100</v>
      </c>
      <c r="D37" s="189">
        <v>1783</v>
      </c>
      <c r="E37" s="189">
        <v>364</v>
      </c>
      <c r="F37" s="189">
        <v>339</v>
      </c>
      <c r="G37" s="189">
        <v>74</v>
      </c>
      <c r="H37" s="189">
        <v>665</v>
      </c>
      <c r="I37" s="189">
        <v>349</v>
      </c>
      <c r="J37" s="189">
        <v>19</v>
      </c>
      <c r="K37" s="189">
        <v>173</v>
      </c>
      <c r="L37" s="189">
        <v>72</v>
      </c>
      <c r="M37" s="190">
        <v>262</v>
      </c>
      <c r="O37" s="172" t="s">
        <v>9</v>
      </c>
      <c r="P37" s="188">
        <v>4480</v>
      </c>
      <c r="Q37" s="189">
        <v>1739</v>
      </c>
      <c r="R37" s="189">
        <v>309</v>
      </c>
      <c r="S37" s="189">
        <v>578</v>
      </c>
      <c r="T37" s="189">
        <v>156</v>
      </c>
      <c r="U37" s="189">
        <v>707</v>
      </c>
      <c r="V37" s="189">
        <v>407</v>
      </c>
      <c r="W37" s="189">
        <v>86</v>
      </c>
      <c r="X37" s="189">
        <v>25</v>
      </c>
      <c r="Y37" s="189">
        <v>196</v>
      </c>
      <c r="Z37" s="190">
        <v>277</v>
      </c>
      <c r="AB37" s="172" t="s">
        <v>9</v>
      </c>
      <c r="AC37" s="188">
        <v>5032</v>
      </c>
      <c r="AD37" s="189">
        <v>2263</v>
      </c>
      <c r="AE37" s="189">
        <v>298</v>
      </c>
      <c r="AF37" s="189">
        <v>750</v>
      </c>
      <c r="AG37" s="189">
        <v>74</v>
      </c>
      <c r="AH37" s="189">
        <v>767</v>
      </c>
      <c r="AI37" s="189">
        <v>456</v>
      </c>
      <c r="AJ37" s="189">
        <v>48</v>
      </c>
      <c r="AK37" s="189">
        <v>67</v>
      </c>
      <c r="AL37" s="189">
        <v>111</v>
      </c>
      <c r="AM37" s="190">
        <v>198</v>
      </c>
    </row>
    <row r="38" spans="2:39">
      <c r="B38" s="172" t="s">
        <v>10</v>
      </c>
      <c r="C38" s="188">
        <v>615</v>
      </c>
      <c r="D38" s="189">
        <v>236</v>
      </c>
      <c r="E38" s="189">
        <v>89</v>
      </c>
      <c r="F38" s="189">
        <v>23</v>
      </c>
      <c r="G38" s="189">
        <v>31</v>
      </c>
      <c r="H38" s="189">
        <v>79</v>
      </c>
      <c r="I38" s="189">
        <v>54</v>
      </c>
      <c r="J38" s="189">
        <v>11</v>
      </c>
      <c r="K38" s="189">
        <v>30</v>
      </c>
      <c r="L38" s="189">
        <v>5</v>
      </c>
      <c r="M38" s="190">
        <v>57</v>
      </c>
      <c r="O38" s="172" t="s">
        <v>10</v>
      </c>
      <c r="P38" s="188">
        <v>687</v>
      </c>
      <c r="Q38" s="189">
        <v>243</v>
      </c>
      <c r="R38" s="189">
        <v>100</v>
      </c>
      <c r="S38" s="189">
        <v>23</v>
      </c>
      <c r="T38" s="189">
        <v>65</v>
      </c>
      <c r="U38" s="189">
        <v>118</v>
      </c>
      <c r="V38" s="189">
        <v>36</v>
      </c>
      <c r="W38" s="189">
        <v>25</v>
      </c>
      <c r="X38" s="189">
        <v>34</v>
      </c>
      <c r="Y38" s="189">
        <v>21</v>
      </c>
      <c r="Z38" s="190">
        <v>22</v>
      </c>
      <c r="AB38" s="172" t="s">
        <v>10</v>
      </c>
      <c r="AC38" s="188">
        <v>533</v>
      </c>
      <c r="AD38" s="189">
        <v>204</v>
      </c>
      <c r="AE38" s="189">
        <v>68</v>
      </c>
      <c r="AF38" s="189">
        <v>32</v>
      </c>
      <c r="AG38" s="189">
        <v>34</v>
      </c>
      <c r="AH38" s="189">
        <v>85</v>
      </c>
      <c r="AI38" s="189">
        <v>18</v>
      </c>
      <c r="AJ38" s="189">
        <v>21</v>
      </c>
      <c r="AK38" s="189">
        <v>32</v>
      </c>
      <c r="AL38" s="189">
        <v>24</v>
      </c>
      <c r="AM38" s="190">
        <v>15</v>
      </c>
    </row>
    <row r="39" spans="2:39">
      <c r="B39" s="172" t="s">
        <v>11</v>
      </c>
      <c r="C39" s="188">
        <v>1659</v>
      </c>
      <c r="D39" s="189">
        <v>245</v>
      </c>
      <c r="E39" s="189">
        <v>24</v>
      </c>
      <c r="F39" s="189">
        <v>39</v>
      </c>
      <c r="G39" s="189">
        <v>27</v>
      </c>
      <c r="H39" s="189">
        <v>965</v>
      </c>
      <c r="I39" s="189">
        <v>77</v>
      </c>
      <c r="J39" s="189">
        <v>103</v>
      </c>
      <c r="K39" s="189">
        <v>0</v>
      </c>
      <c r="L39" s="189">
        <v>32</v>
      </c>
      <c r="M39" s="190">
        <v>147</v>
      </c>
      <c r="O39" s="172" t="s">
        <v>11</v>
      </c>
      <c r="P39" s="188">
        <v>1226</v>
      </c>
      <c r="Q39" s="189">
        <v>103</v>
      </c>
      <c r="R39" s="189">
        <v>15</v>
      </c>
      <c r="S39" s="189">
        <v>57</v>
      </c>
      <c r="T39" s="189">
        <v>44</v>
      </c>
      <c r="U39" s="189">
        <v>773</v>
      </c>
      <c r="V39" s="189">
        <v>37</v>
      </c>
      <c r="W39" s="189">
        <v>57</v>
      </c>
      <c r="X39" s="189">
        <v>0</v>
      </c>
      <c r="Y39" s="189">
        <v>13</v>
      </c>
      <c r="Z39" s="190">
        <v>127</v>
      </c>
      <c r="AB39" s="172" t="s">
        <v>11</v>
      </c>
      <c r="AC39" s="188">
        <v>1209</v>
      </c>
      <c r="AD39" s="189">
        <v>210</v>
      </c>
      <c r="AE39" s="189">
        <v>5</v>
      </c>
      <c r="AF39" s="189">
        <v>52</v>
      </c>
      <c r="AG39" s="189">
        <v>44</v>
      </c>
      <c r="AH39" s="189">
        <v>729</v>
      </c>
      <c r="AI39" s="189">
        <v>41</v>
      </c>
      <c r="AJ39" s="189">
        <v>16</v>
      </c>
      <c r="AK39" s="189">
        <v>0</v>
      </c>
      <c r="AL39" s="189">
        <v>12</v>
      </c>
      <c r="AM39" s="190">
        <v>100</v>
      </c>
    </row>
    <row r="40" spans="2:39">
      <c r="B40" s="172" t="s">
        <v>12</v>
      </c>
      <c r="C40" s="188">
        <v>1000</v>
      </c>
      <c r="D40" s="191">
        <v>0</v>
      </c>
      <c r="E40" s="189">
        <v>0</v>
      </c>
      <c r="F40" s="189">
        <v>35</v>
      </c>
      <c r="G40" s="189">
        <v>61</v>
      </c>
      <c r="H40" s="189">
        <v>607</v>
      </c>
      <c r="I40" s="189">
        <v>5</v>
      </c>
      <c r="J40" s="189">
        <v>56</v>
      </c>
      <c r="K40" s="189">
        <v>64</v>
      </c>
      <c r="L40" s="189">
        <v>97</v>
      </c>
      <c r="M40" s="190">
        <v>75</v>
      </c>
      <c r="O40" s="172" t="s">
        <v>12</v>
      </c>
      <c r="P40" s="188">
        <v>1104</v>
      </c>
      <c r="Q40" s="191">
        <v>12</v>
      </c>
      <c r="R40" s="189">
        <v>13</v>
      </c>
      <c r="S40" s="189">
        <v>63</v>
      </c>
      <c r="T40" s="189">
        <v>74</v>
      </c>
      <c r="U40" s="189">
        <v>660</v>
      </c>
      <c r="V40" s="189">
        <v>5</v>
      </c>
      <c r="W40" s="189">
        <v>70</v>
      </c>
      <c r="X40" s="189">
        <v>74</v>
      </c>
      <c r="Y40" s="189">
        <v>66</v>
      </c>
      <c r="Z40" s="190">
        <v>67</v>
      </c>
      <c r="AB40" s="172" t="s">
        <v>12</v>
      </c>
      <c r="AC40" s="188">
        <v>777</v>
      </c>
      <c r="AD40" s="191">
        <v>42</v>
      </c>
      <c r="AE40" s="189">
        <v>0</v>
      </c>
      <c r="AF40" s="189">
        <v>37</v>
      </c>
      <c r="AG40" s="189">
        <v>29</v>
      </c>
      <c r="AH40" s="189">
        <v>452</v>
      </c>
      <c r="AI40" s="189">
        <v>0</v>
      </c>
      <c r="AJ40" s="189">
        <v>44</v>
      </c>
      <c r="AK40" s="189">
        <v>45</v>
      </c>
      <c r="AL40" s="189">
        <v>32</v>
      </c>
      <c r="AM40" s="190">
        <v>96</v>
      </c>
    </row>
    <row r="41" spans="2:39">
      <c r="B41" s="172" t="s">
        <v>44</v>
      </c>
      <c r="C41" s="188">
        <v>391</v>
      </c>
      <c r="D41" s="189">
        <v>371</v>
      </c>
      <c r="E41" s="189">
        <v>10</v>
      </c>
      <c r="F41" s="191">
        <v>0</v>
      </c>
      <c r="G41" s="191">
        <v>0</v>
      </c>
      <c r="H41" s="191">
        <v>0</v>
      </c>
      <c r="I41" s="189">
        <v>0</v>
      </c>
      <c r="J41" s="191">
        <v>0</v>
      </c>
      <c r="K41" s="191">
        <v>0</v>
      </c>
      <c r="L41" s="191">
        <v>0</v>
      </c>
      <c r="M41" s="190">
        <v>10</v>
      </c>
      <c r="O41" s="172" t="s">
        <v>44</v>
      </c>
      <c r="P41" s="188">
        <v>274</v>
      </c>
      <c r="Q41" s="189">
        <v>274</v>
      </c>
      <c r="R41" s="189">
        <v>0</v>
      </c>
      <c r="S41" s="191">
        <v>0</v>
      </c>
      <c r="T41" s="191">
        <v>0</v>
      </c>
      <c r="U41" s="191">
        <v>0</v>
      </c>
      <c r="V41" s="189">
        <v>0</v>
      </c>
      <c r="W41" s="191">
        <v>0</v>
      </c>
      <c r="X41" s="191">
        <v>0</v>
      </c>
      <c r="Y41" s="191">
        <v>0</v>
      </c>
      <c r="Z41" s="190">
        <v>0</v>
      </c>
      <c r="AB41" s="172" t="s">
        <v>44</v>
      </c>
      <c r="AC41" s="188">
        <v>334</v>
      </c>
      <c r="AD41" s="189">
        <v>324</v>
      </c>
      <c r="AE41" s="189">
        <v>0</v>
      </c>
      <c r="AF41" s="191">
        <v>0</v>
      </c>
      <c r="AG41" s="191">
        <v>0</v>
      </c>
      <c r="AH41" s="191">
        <v>0</v>
      </c>
      <c r="AI41" s="189">
        <v>0</v>
      </c>
      <c r="AJ41" s="191">
        <v>0</v>
      </c>
      <c r="AK41" s="191">
        <v>10</v>
      </c>
      <c r="AL41" s="191">
        <v>0</v>
      </c>
      <c r="AM41" s="190">
        <v>0</v>
      </c>
    </row>
    <row r="42" spans="2:39">
      <c r="B42" s="172" t="s">
        <v>14</v>
      </c>
      <c r="C42" s="188">
        <v>10641</v>
      </c>
      <c r="D42" s="189">
        <v>6560</v>
      </c>
      <c r="E42" s="189">
        <v>1079</v>
      </c>
      <c r="F42" s="189">
        <v>758</v>
      </c>
      <c r="G42" s="189">
        <v>130</v>
      </c>
      <c r="H42" s="189">
        <v>498</v>
      </c>
      <c r="I42" s="189">
        <v>339</v>
      </c>
      <c r="J42" s="189">
        <v>74</v>
      </c>
      <c r="K42" s="189">
        <v>435</v>
      </c>
      <c r="L42" s="189">
        <v>500</v>
      </c>
      <c r="M42" s="190">
        <v>268</v>
      </c>
      <c r="O42" s="172" t="s">
        <v>14</v>
      </c>
      <c r="P42" s="188">
        <v>14800</v>
      </c>
      <c r="Q42" s="189">
        <v>8604</v>
      </c>
      <c r="R42" s="189">
        <v>1466</v>
      </c>
      <c r="S42" s="189">
        <v>1490</v>
      </c>
      <c r="T42" s="189">
        <v>184</v>
      </c>
      <c r="U42" s="189">
        <v>801</v>
      </c>
      <c r="V42" s="189">
        <v>708</v>
      </c>
      <c r="W42" s="189">
        <v>127</v>
      </c>
      <c r="X42" s="189">
        <v>382</v>
      </c>
      <c r="Y42" s="189">
        <v>587</v>
      </c>
      <c r="Z42" s="190">
        <v>451</v>
      </c>
      <c r="AB42" s="172" t="s">
        <v>14</v>
      </c>
      <c r="AC42" s="188">
        <v>18858</v>
      </c>
      <c r="AD42" s="189">
        <v>10727</v>
      </c>
      <c r="AE42" s="189">
        <v>2178</v>
      </c>
      <c r="AF42" s="189">
        <v>1977</v>
      </c>
      <c r="AG42" s="189">
        <v>266</v>
      </c>
      <c r="AH42" s="189">
        <v>1165</v>
      </c>
      <c r="AI42" s="189">
        <v>720</v>
      </c>
      <c r="AJ42" s="189">
        <v>90</v>
      </c>
      <c r="AK42" s="189">
        <v>424</v>
      </c>
      <c r="AL42" s="189">
        <v>792</v>
      </c>
      <c r="AM42" s="190">
        <v>519</v>
      </c>
    </row>
    <row r="43" spans="2:39">
      <c r="B43" s="172" t="s">
        <v>15</v>
      </c>
      <c r="C43" s="188">
        <v>2522</v>
      </c>
      <c r="D43" s="189">
        <v>1247</v>
      </c>
      <c r="E43" s="189">
        <v>269</v>
      </c>
      <c r="F43" s="189">
        <v>151</v>
      </c>
      <c r="G43" s="189">
        <v>97</v>
      </c>
      <c r="H43" s="189">
        <v>328</v>
      </c>
      <c r="I43" s="189">
        <v>129</v>
      </c>
      <c r="J43" s="189">
        <v>76</v>
      </c>
      <c r="K43" s="189">
        <v>110</v>
      </c>
      <c r="L43" s="189">
        <v>68</v>
      </c>
      <c r="M43" s="190">
        <v>47</v>
      </c>
      <c r="O43" s="172" t="s">
        <v>15</v>
      </c>
      <c r="P43" s="188">
        <v>2552</v>
      </c>
      <c r="Q43" s="189">
        <v>960</v>
      </c>
      <c r="R43" s="189">
        <v>397</v>
      </c>
      <c r="S43" s="189">
        <v>151</v>
      </c>
      <c r="T43" s="189">
        <v>102</v>
      </c>
      <c r="U43" s="189">
        <v>330</v>
      </c>
      <c r="V43" s="189">
        <v>196</v>
      </c>
      <c r="W43" s="189">
        <v>126</v>
      </c>
      <c r="X43" s="189">
        <v>142</v>
      </c>
      <c r="Y43" s="189">
        <v>90</v>
      </c>
      <c r="Z43" s="190">
        <v>58</v>
      </c>
      <c r="AB43" s="172" t="s">
        <v>15</v>
      </c>
      <c r="AC43" s="188">
        <v>4702</v>
      </c>
      <c r="AD43" s="189">
        <v>2401</v>
      </c>
      <c r="AE43" s="189">
        <v>724</v>
      </c>
      <c r="AF43" s="189">
        <v>222</v>
      </c>
      <c r="AG43" s="189">
        <v>118</v>
      </c>
      <c r="AH43" s="189">
        <v>552</v>
      </c>
      <c r="AI43" s="189">
        <v>306</v>
      </c>
      <c r="AJ43" s="189">
        <v>107</v>
      </c>
      <c r="AK43" s="189">
        <v>103</v>
      </c>
      <c r="AL43" s="189">
        <v>110</v>
      </c>
      <c r="AM43" s="190">
        <v>59</v>
      </c>
    </row>
    <row r="44" spans="2:39">
      <c r="B44" s="172" t="s">
        <v>16</v>
      </c>
      <c r="C44" s="188">
        <v>7106</v>
      </c>
      <c r="D44" s="189">
        <v>3410</v>
      </c>
      <c r="E44" s="189">
        <v>1055</v>
      </c>
      <c r="F44" s="189">
        <v>483</v>
      </c>
      <c r="G44" s="189">
        <v>471</v>
      </c>
      <c r="H44" s="189">
        <v>530</v>
      </c>
      <c r="I44" s="189">
        <v>165</v>
      </c>
      <c r="J44" s="189">
        <v>249</v>
      </c>
      <c r="K44" s="189">
        <v>189</v>
      </c>
      <c r="L44" s="189">
        <v>351</v>
      </c>
      <c r="M44" s="190">
        <v>203</v>
      </c>
      <c r="O44" s="172" t="s">
        <v>16</v>
      </c>
      <c r="P44" s="188">
        <v>8642</v>
      </c>
      <c r="Q44" s="189">
        <v>3679</v>
      </c>
      <c r="R44" s="189">
        <v>1417</v>
      </c>
      <c r="S44" s="189">
        <v>607</v>
      </c>
      <c r="T44" s="189">
        <v>546</v>
      </c>
      <c r="U44" s="189">
        <v>937</v>
      </c>
      <c r="V44" s="189">
        <v>207</v>
      </c>
      <c r="W44" s="189">
        <v>377</v>
      </c>
      <c r="X44" s="189">
        <v>292</v>
      </c>
      <c r="Y44" s="189">
        <v>406</v>
      </c>
      <c r="Z44" s="190">
        <v>174</v>
      </c>
      <c r="AB44" s="172" t="s">
        <v>16</v>
      </c>
      <c r="AC44" s="188">
        <v>7235</v>
      </c>
      <c r="AD44" s="189">
        <v>2421</v>
      </c>
      <c r="AE44" s="189">
        <v>995</v>
      </c>
      <c r="AF44" s="189">
        <v>787</v>
      </c>
      <c r="AG44" s="189">
        <v>386</v>
      </c>
      <c r="AH44" s="189">
        <v>1335</v>
      </c>
      <c r="AI44" s="189">
        <v>206</v>
      </c>
      <c r="AJ44" s="189">
        <v>187</v>
      </c>
      <c r="AK44" s="189">
        <v>210</v>
      </c>
      <c r="AL44" s="189">
        <v>362</v>
      </c>
      <c r="AM44" s="190">
        <v>346</v>
      </c>
    </row>
    <row r="45" spans="2:39">
      <c r="B45" s="172" t="s">
        <v>17</v>
      </c>
      <c r="C45" s="188">
        <v>1956</v>
      </c>
      <c r="D45" s="189">
        <v>513</v>
      </c>
      <c r="E45" s="189">
        <v>162</v>
      </c>
      <c r="F45" s="189">
        <v>310</v>
      </c>
      <c r="G45" s="189">
        <v>85</v>
      </c>
      <c r="H45" s="189">
        <v>86</v>
      </c>
      <c r="I45" s="189">
        <v>68</v>
      </c>
      <c r="J45" s="189">
        <v>111</v>
      </c>
      <c r="K45" s="189">
        <v>187</v>
      </c>
      <c r="L45" s="189">
        <v>142</v>
      </c>
      <c r="M45" s="190">
        <v>292</v>
      </c>
      <c r="O45" s="172" t="s">
        <v>17</v>
      </c>
      <c r="P45" s="188">
        <v>2383</v>
      </c>
      <c r="Q45" s="189">
        <v>642</v>
      </c>
      <c r="R45" s="189">
        <v>206</v>
      </c>
      <c r="S45" s="189">
        <v>413</v>
      </c>
      <c r="T45" s="189">
        <v>93</v>
      </c>
      <c r="U45" s="189">
        <v>132</v>
      </c>
      <c r="V45" s="189">
        <v>95</v>
      </c>
      <c r="W45" s="189">
        <v>242</v>
      </c>
      <c r="X45" s="189">
        <v>165</v>
      </c>
      <c r="Y45" s="189">
        <v>169</v>
      </c>
      <c r="Z45" s="190">
        <v>226</v>
      </c>
      <c r="AB45" s="172" t="s">
        <v>17</v>
      </c>
      <c r="AC45" s="188">
        <v>3078</v>
      </c>
      <c r="AD45" s="189">
        <v>870</v>
      </c>
      <c r="AE45" s="189">
        <v>298</v>
      </c>
      <c r="AF45" s="189">
        <v>488</v>
      </c>
      <c r="AG45" s="189">
        <v>173</v>
      </c>
      <c r="AH45" s="189">
        <v>353</v>
      </c>
      <c r="AI45" s="189">
        <v>98</v>
      </c>
      <c r="AJ45" s="189">
        <v>126</v>
      </c>
      <c r="AK45" s="189">
        <v>147</v>
      </c>
      <c r="AL45" s="189">
        <v>157</v>
      </c>
      <c r="AM45" s="190">
        <v>368</v>
      </c>
    </row>
    <row r="46" spans="2:39">
      <c r="B46" s="172" t="s">
        <v>18</v>
      </c>
      <c r="C46" s="188">
        <v>4372</v>
      </c>
      <c r="D46" s="189">
        <v>1607</v>
      </c>
      <c r="E46" s="189">
        <v>664</v>
      </c>
      <c r="F46" s="189">
        <v>426</v>
      </c>
      <c r="G46" s="189">
        <v>198</v>
      </c>
      <c r="H46" s="189">
        <v>114</v>
      </c>
      <c r="I46" s="189">
        <v>170</v>
      </c>
      <c r="J46" s="189">
        <v>115</v>
      </c>
      <c r="K46" s="189">
        <v>375</v>
      </c>
      <c r="L46" s="189">
        <v>437</v>
      </c>
      <c r="M46" s="190">
        <v>266</v>
      </c>
      <c r="O46" s="172" t="s">
        <v>18</v>
      </c>
      <c r="P46" s="188">
        <v>5349</v>
      </c>
      <c r="Q46" s="189">
        <v>1575</v>
      </c>
      <c r="R46" s="189">
        <v>993</v>
      </c>
      <c r="S46" s="189">
        <v>517</v>
      </c>
      <c r="T46" s="189">
        <v>271</v>
      </c>
      <c r="U46" s="189">
        <v>220</v>
      </c>
      <c r="V46" s="189">
        <v>208</v>
      </c>
      <c r="W46" s="189">
        <v>179</v>
      </c>
      <c r="X46" s="189">
        <v>435</v>
      </c>
      <c r="Y46" s="189">
        <v>583</v>
      </c>
      <c r="Z46" s="190">
        <v>368</v>
      </c>
      <c r="AB46" s="172" t="s">
        <v>18</v>
      </c>
      <c r="AC46" s="188">
        <v>6256</v>
      </c>
      <c r="AD46" s="189">
        <v>2006</v>
      </c>
      <c r="AE46" s="189">
        <v>1320</v>
      </c>
      <c r="AF46" s="189">
        <v>585</v>
      </c>
      <c r="AG46" s="189">
        <v>215</v>
      </c>
      <c r="AH46" s="189">
        <v>230</v>
      </c>
      <c r="AI46" s="189">
        <v>256</v>
      </c>
      <c r="AJ46" s="189">
        <v>265</v>
      </c>
      <c r="AK46" s="189">
        <v>417</v>
      </c>
      <c r="AL46" s="189">
        <v>609</v>
      </c>
      <c r="AM46" s="190">
        <v>353</v>
      </c>
    </row>
    <row r="47" spans="2:39">
      <c r="B47" s="172" t="s">
        <v>19</v>
      </c>
      <c r="C47" s="188">
        <v>3894</v>
      </c>
      <c r="D47" s="189">
        <v>1101</v>
      </c>
      <c r="E47" s="189">
        <v>80</v>
      </c>
      <c r="F47" s="189">
        <v>253</v>
      </c>
      <c r="G47" s="189">
        <v>101</v>
      </c>
      <c r="H47" s="189">
        <v>1709</v>
      </c>
      <c r="I47" s="189">
        <v>71</v>
      </c>
      <c r="J47" s="189">
        <v>84</v>
      </c>
      <c r="K47" s="189">
        <v>133</v>
      </c>
      <c r="L47" s="189">
        <v>67</v>
      </c>
      <c r="M47" s="190">
        <v>295</v>
      </c>
      <c r="O47" s="172" t="s">
        <v>19</v>
      </c>
      <c r="P47" s="188">
        <v>3476</v>
      </c>
      <c r="Q47" s="189">
        <v>734</v>
      </c>
      <c r="R47" s="189">
        <v>140</v>
      </c>
      <c r="S47" s="189">
        <v>299</v>
      </c>
      <c r="T47" s="189">
        <v>74</v>
      </c>
      <c r="U47" s="189">
        <v>1595</v>
      </c>
      <c r="V47" s="189">
        <v>133</v>
      </c>
      <c r="W47" s="189">
        <v>143</v>
      </c>
      <c r="X47" s="189">
        <v>99</v>
      </c>
      <c r="Y47" s="189">
        <v>84</v>
      </c>
      <c r="Z47" s="190">
        <v>175</v>
      </c>
      <c r="AB47" s="172" t="s">
        <v>19</v>
      </c>
      <c r="AC47" s="188">
        <v>3017</v>
      </c>
      <c r="AD47" s="189">
        <v>626</v>
      </c>
      <c r="AE47" s="189">
        <v>120</v>
      </c>
      <c r="AF47" s="189">
        <v>257</v>
      </c>
      <c r="AG47" s="189">
        <v>54</v>
      </c>
      <c r="AH47" s="189">
        <v>1484</v>
      </c>
      <c r="AI47" s="189">
        <v>107</v>
      </c>
      <c r="AJ47" s="189">
        <v>36</v>
      </c>
      <c r="AK47" s="189">
        <v>67</v>
      </c>
      <c r="AL47" s="189">
        <v>100</v>
      </c>
      <c r="AM47" s="190">
        <v>166</v>
      </c>
    </row>
    <row r="48" spans="2:39">
      <c r="B48" s="177" t="s">
        <v>20</v>
      </c>
      <c r="C48" s="192">
        <v>62</v>
      </c>
      <c r="D48" s="193">
        <v>39</v>
      </c>
      <c r="E48" s="193">
        <v>0</v>
      </c>
      <c r="F48" s="193">
        <v>0</v>
      </c>
      <c r="G48" s="194">
        <v>0</v>
      </c>
      <c r="H48" s="193">
        <v>11</v>
      </c>
      <c r="I48" s="193">
        <v>12</v>
      </c>
      <c r="J48" s="193">
        <v>0</v>
      </c>
      <c r="K48" s="194">
        <v>0</v>
      </c>
      <c r="L48" s="194">
        <v>0</v>
      </c>
      <c r="M48" s="195">
        <v>0</v>
      </c>
      <c r="O48" s="177" t="s">
        <v>20</v>
      </c>
      <c r="P48" s="192">
        <v>75</v>
      </c>
      <c r="Q48" s="193">
        <v>29</v>
      </c>
      <c r="R48" s="193">
        <v>0</v>
      </c>
      <c r="S48" s="193">
        <v>0</v>
      </c>
      <c r="T48" s="194">
        <v>0</v>
      </c>
      <c r="U48" s="193">
        <v>0</v>
      </c>
      <c r="V48" s="193">
        <v>27</v>
      </c>
      <c r="W48" s="193">
        <v>9</v>
      </c>
      <c r="X48" s="194">
        <v>0</v>
      </c>
      <c r="Y48" s="194">
        <v>10</v>
      </c>
      <c r="Z48" s="195">
        <v>0</v>
      </c>
      <c r="AB48" s="177" t="s">
        <v>20</v>
      </c>
      <c r="AC48" s="192">
        <v>165</v>
      </c>
      <c r="AD48" s="193">
        <v>115</v>
      </c>
      <c r="AE48" s="193">
        <v>0</v>
      </c>
      <c r="AF48" s="193">
        <v>6</v>
      </c>
      <c r="AG48" s="194">
        <v>0</v>
      </c>
      <c r="AH48" s="193">
        <v>25</v>
      </c>
      <c r="AI48" s="193">
        <v>12</v>
      </c>
      <c r="AJ48" s="193">
        <v>0</v>
      </c>
      <c r="AK48" s="194">
        <v>7</v>
      </c>
      <c r="AL48" s="194">
        <v>0</v>
      </c>
      <c r="AM48" s="195">
        <v>0</v>
      </c>
    </row>
    <row r="49" spans="2:39">
      <c r="B49" s="182" t="s">
        <v>21</v>
      </c>
      <c r="C49" s="196">
        <f t="shared" ref="C49:M49" si="6">SUM(C28:C48)</f>
        <v>66033</v>
      </c>
      <c r="D49" s="196">
        <f t="shared" si="6"/>
        <v>29964</v>
      </c>
      <c r="E49" s="196">
        <f t="shared" si="6"/>
        <v>6983</v>
      </c>
      <c r="F49" s="196">
        <f t="shared" si="6"/>
        <v>5512</v>
      </c>
      <c r="G49" s="196">
        <f t="shared" si="6"/>
        <v>2459</v>
      </c>
      <c r="H49" s="196">
        <f t="shared" si="6"/>
        <v>6959</v>
      </c>
      <c r="I49" s="196">
        <f t="shared" si="6"/>
        <v>2646</v>
      </c>
      <c r="J49" s="196">
        <f t="shared" si="6"/>
        <v>1942</v>
      </c>
      <c r="K49" s="196">
        <f t="shared" si="6"/>
        <v>2847</v>
      </c>
      <c r="L49" s="196">
        <f t="shared" si="6"/>
        <v>3683</v>
      </c>
      <c r="M49" s="197">
        <f t="shared" si="6"/>
        <v>3038</v>
      </c>
      <c r="O49" s="182" t="s">
        <v>21</v>
      </c>
      <c r="P49" s="196">
        <f t="shared" ref="P49:Z49" si="7">SUM(P28:P48)</f>
        <v>78397</v>
      </c>
      <c r="Q49" s="196">
        <f t="shared" si="7"/>
        <v>32156</v>
      </c>
      <c r="R49" s="196">
        <f t="shared" si="7"/>
        <v>9544</v>
      </c>
      <c r="S49" s="196">
        <f t="shared" si="7"/>
        <v>7760</v>
      </c>
      <c r="T49" s="196">
        <f t="shared" si="7"/>
        <v>3159</v>
      </c>
      <c r="U49" s="196">
        <f t="shared" si="7"/>
        <v>8029</v>
      </c>
      <c r="V49" s="196">
        <f t="shared" si="7"/>
        <v>3725</v>
      </c>
      <c r="W49" s="196">
        <f t="shared" si="7"/>
        <v>2715</v>
      </c>
      <c r="X49" s="196">
        <f t="shared" si="7"/>
        <v>2844</v>
      </c>
      <c r="Y49" s="196">
        <f t="shared" si="7"/>
        <v>4986</v>
      </c>
      <c r="Z49" s="197">
        <f t="shared" si="7"/>
        <v>3479</v>
      </c>
      <c r="AB49" s="182" t="s">
        <v>21</v>
      </c>
      <c r="AC49" s="196">
        <f t="shared" ref="AC49:AM49" si="8">SUM(AC28:AC48)</f>
        <v>91121</v>
      </c>
      <c r="AD49" s="196">
        <f t="shared" si="8"/>
        <v>39624</v>
      </c>
      <c r="AE49" s="196">
        <f t="shared" si="8"/>
        <v>11597</v>
      </c>
      <c r="AF49" s="196">
        <f t="shared" si="8"/>
        <v>9464</v>
      </c>
      <c r="AG49" s="196">
        <f t="shared" si="8"/>
        <v>2984</v>
      </c>
      <c r="AH49" s="196">
        <f t="shared" si="8"/>
        <v>9522</v>
      </c>
      <c r="AI49" s="196">
        <f t="shared" si="8"/>
        <v>3989</v>
      </c>
      <c r="AJ49" s="196">
        <f t="shared" si="8"/>
        <v>2222</v>
      </c>
      <c r="AK49" s="196">
        <f t="shared" si="8"/>
        <v>2795</v>
      </c>
      <c r="AL49" s="196">
        <f t="shared" si="8"/>
        <v>4838</v>
      </c>
      <c r="AM49" s="197">
        <f t="shared" si="8"/>
        <v>4086</v>
      </c>
    </row>
    <row r="50" spans="2:39">
      <c r="B50" s="183" t="s">
        <v>180</v>
      </c>
      <c r="C50" s="98">
        <f t="shared" ref="C50:M50" si="9">C49/C$158</f>
        <v>0.17178825451499274</v>
      </c>
      <c r="D50" s="98">
        <f t="shared" si="9"/>
        <v>0.13934022191013848</v>
      </c>
      <c r="E50" s="98">
        <f t="shared" si="9"/>
        <v>0.145527675891964</v>
      </c>
      <c r="F50" s="98">
        <f t="shared" si="9"/>
        <v>0.28999842163413481</v>
      </c>
      <c r="G50" s="98">
        <f t="shared" si="9"/>
        <v>0.33992258777992812</v>
      </c>
      <c r="H50" s="98">
        <f t="shared" si="9"/>
        <v>0.27804858558414575</v>
      </c>
      <c r="I50" s="98">
        <f t="shared" si="9"/>
        <v>0.13321921256671029</v>
      </c>
      <c r="J50" s="98">
        <f t="shared" si="9"/>
        <v>0.15121077629837265</v>
      </c>
      <c r="K50" s="98">
        <f t="shared" si="9"/>
        <v>0.29842767295597483</v>
      </c>
      <c r="L50" s="98">
        <f t="shared" si="9"/>
        <v>0.24207966346785856</v>
      </c>
      <c r="M50" s="98">
        <f t="shared" si="9"/>
        <v>0.24050031665611146</v>
      </c>
      <c r="O50" s="183" t="s">
        <v>180</v>
      </c>
      <c r="P50" s="98">
        <f t="shared" ref="P50:Z50" si="10">P49/P$158</f>
        <v>0.1807111162335043</v>
      </c>
      <c r="Q50" s="98">
        <f t="shared" si="10"/>
        <v>0.14218881273491046</v>
      </c>
      <c r="R50" s="98">
        <f t="shared" si="10"/>
        <v>0.16208413294159604</v>
      </c>
      <c r="S50" s="98">
        <f t="shared" si="10"/>
        <v>0.34136899524898823</v>
      </c>
      <c r="T50" s="98">
        <f t="shared" si="10"/>
        <v>0.31720052214077721</v>
      </c>
      <c r="U50" s="98">
        <f t="shared" si="10"/>
        <v>0.28768497617256084</v>
      </c>
      <c r="V50" s="98">
        <f t="shared" si="10"/>
        <v>0.12848371964679911</v>
      </c>
      <c r="W50" s="98">
        <f t="shared" si="10"/>
        <v>0.16872786029457459</v>
      </c>
      <c r="X50" s="98">
        <f t="shared" si="10"/>
        <v>0.30252100840336132</v>
      </c>
      <c r="Y50" s="98">
        <f t="shared" si="10"/>
        <v>0.28689798032107716</v>
      </c>
      <c r="Z50" s="98">
        <f t="shared" si="10"/>
        <v>0.21305652520056342</v>
      </c>
      <c r="AB50" s="183" t="s">
        <v>180</v>
      </c>
      <c r="AC50" s="98">
        <f t="shared" ref="AC50:AM50" si="11">AC49/AC$158</f>
        <v>0.1820024847300952</v>
      </c>
      <c r="AD50" s="98">
        <f t="shared" si="11"/>
        <v>0.14476741637073084</v>
      </c>
      <c r="AE50" s="98">
        <f t="shared" si="11"/>
        <v>0.17624620060790275</v>
      </c>
      <c r="AF50" s="98">
        <f t="shared" si="11"/>
        <v>0.32284915057651636</v>
      </c>
      <c r="AG50" s="98">
        <f t="shared" si="11"/>
        <v>0.31246073298429322</v>
      </c>
      <c r="AH50" s="98">
        <f t="shared" si="11"/>
        <v>0.36977204768746846</v>
      </c>
      <c r="AI50" s="98">
        <f t="shared" si="11"/>
        <v>0.11415080841322077</v>
      </c>
      <c r="AJ50" s="98">
        <f t="shared" si="11"/>
        <v>0.14534275248560963</v>
      </c>
      <c r="AK50" s="98">
        <f t="shared" si="11"/>
        <v>0.26077626422840083</v>
      </c>
      <c r="AL50" s="98">
        <f t="shared" si="11"/>
        <v>0.29732055063913471</v>
      </c>
      <c r="AM50" s="98">
        <f t="shared" si="11"/>
        <v>0.21157829328914665</v>
      </c>
    </row>
    <row r="51" spans="2:39">
      <c r="B51" s="183" t="s">
        <v>181</v>
      </c>
      <c r="C51" s="98">
        <f t="shared" ref="C51:M51" si="12">C24+C50</f>
        <v>0.228452649159959</v>
      </c>
      <c r="D51" s="98">
        <f t="shared" si="12"/>
        <v>0.17786757935659081</v>
      </c>
      <c r="E51" s="98">
        <f t="shared" si="12"/>
        <v>0.21263337779259756</v>
      </c>
      <c r="F51" s="98">
        <f t="shared" si="12"/>
        <v>0.4224759299205556</v>
      </c>
      <c r="G51" s="98">
        <f t="shared" si="12"/>
        <v>0.45659386231683718</v>
      </c>
      <c r="H51" s="98">
        <f t="shared" si="12"/>
        <v>0.35096691705290073</v>
      </c>
      <c r="I51" s="98">
        <f t="shared" si="12"/>
        <v>0.17223844527237941</v>
      </c>
      <c r="J51" s="98">
        <f t="shared" si="12"/>
        <v>0.2215214513742895</v>
      </c>
      <c r="K51" s="98">
        <f t="shared" si="12"/>
        <v>0.38647798742138362</v>
      </c>
      <c r="L51" s="98">
        <f t="shared" si="12"/>
        <v>0.33778099119232285</v>
      </c>
      <c r="M51" s="98">
        <f t="shared" si="12"/>
        <v>0.32876820772640913</v>
      </c>
      <c r="N51" s="184"/>
      <c r="O51" s="183" t="s">
        <v>181</v>
      </c>
      <c r="P51" s="98">
        <f t="shared" ref="P51:Z51" si="13">P24+P50</f>
        <v>0.23554889644441884</v>
      </c>
      <c r="Q51" s="98">
        <f t="shared" si="13"/>
        <v>0.17926597391112095</v>
      </c>
      <c r="R51" s="98">
        <f t="shared" si="13"/>
        <v>0.22424129205373367</v>
      </c>
      <c r="S51" s="98">
        <f t="shared" si="13"/>
        <v>0.45288579975365129</v>
      </c>
      <c r="T51" s="98">
        <f t="shared" si="13"/>
        <v>0.42895873079626468</v>
      </c>
      <c r="U51" s="98">
        <f t="shared" si="13"/>
        <v>0.36941488408757034</v>
      </c>
      <c r="V51" s="98">
        <f t="shared" si="13"/>
        <v>0.16677014348785871</v>
      </c>
      <c r="W51" s="98">
        <f t="shared" si="13"/>
        <v>0.22130383444161331</v>
      </c>
      <c r="X51" s="98">
        <f t="shared" si="13"/>
        <v>0.41208382087012019</v>
      </c>
      <c r="Y51" s="98">
        <f t="shared" si="13"/>
        <v>0.37435985960066748</v>
      </c>
      <c r="Z51" s="98">
        <f t="shared" si="13"/>
        <v>0.29328189111396902</v>
      </c>
      <c r="AA51" s="184"/>
      <c r="AB51" s="183" t="s">
        <v>181</v>
      </c>
      <c r="AC51" s="98">
        <f t="shared" ref="AC51:AM51" si="14">AC24+AC50</f>
        <v>0.23155327588893015</v>
      </c>
      <c r="AD51" s="98">
        <f t="shared" si="14"/>
        <v>0.17657138264135502</v>
      </c>
      <c r="AE51" s="98">
        <f t="shared" si="14"/>
        <v>0.23382978723404257</v>
      </c>
      <c r="AF51" s="98">
        <f t="shared" si="14"/>
        <v>0.40397079893566218</v>
      </c>
      <c r="AG51" s="98">
        <f t="shared" si="14"/>
        <v>0.4328795811518325</v>
      </c>
      <c r="AH51" s="98">
        <f t="shared" si="14"/>
        <v>0.46631198788396566</v>
      </c>
      <c r="AI51" s="98">
        <f t="shared" si="14"/>
        <v>0.15155243954786091</v>
      </c>
      <c r="AJ51" s="98">
        <f t="shared" si="14"/>
        <v>0.20898744113029827</v>
      </c>
      <c r="AK51" s="98">
        <f t="shared" si="14"/>
        <v>0.37227094607202837</v>
      </c>
      <c r="AL51" s="98">
        <f t="shared" si="14"/>
        <v>0.38938053097345132</v>
      </c>
      <c r="AM51" s="98">
        <f t="shared" si="14"/>
        <v>0.28029204639602323</v>
      </c>
    </row>
    <row r="53" spans="2:39">
      <c r="B53" s="4" t="s">
        <v>178</v>
      </c>
      <c r="M53" s="424" t="s">
        <v>324</v>
      </c>
      <c r="O53" s="4" t="s">
        <v>178</v>
      </c>
      <c r="Z53" s="424" t="s">
        <v>324</v>
      </c>
      <c r="AB53" s="4" t="s">
        <v>178</v>
      </c>
      <c r="AM53" s="424" t="s">
        <v>324</v>
      </c>
    </row>
    <row r="55" spans="2:39" ht="15">
      <c r="B55" s="5" t="s">
        <v>267</v>
      </c>
      <c r="O55" s="5" t="s">
        <v>272</v>
      </c>
      <c r="AB55" s="5" t="s">
        <v>277</v>
      </c>
    </row>
    <row r="56" spans="2:39" ht="71.25">
      <c r="B56" s="151" t="s">
        <v>92</v>
      </c>
      <c r="C56" s="152" t="s">
        <v>38</v>
      </c>
      <c r="D56" s="153" t="s">
        <v>45</v>
      </c>
      <c r="E56" s="154" t="s">
        <v>46</v>
      </c>
      <c r="F56" s="155" t="s">
        <v>47</v>
      </c>
      <c r="G56" s="156" t="s">
        <v>39</v>
      </c>
      <c r="H56" s="157" t="s">
        <v>48</v>
      </c>
      <c r="I56" s="158" t="s">
        <v>40</v>
      </c>
      <c r="J56" s="159" t="s">
        <v>41</v>
      </c>
      <c r="K56" s="160" t="s">
        <v>49</v>
      </c>
      <c r="L56" s="161" t="s">
        <v>42</v>
      </c>
      <c r="M56" s="162" t="s">
        <v>43</v>
      </c>
      <c r="O56" s="151" t="s">
        <v>92</v>
      </c>
      <c r="P56" s="152" t="s">
        <v>38</v>
      </c>
      <c r="Q56" s="153" t="s">
        <v>45</v>
      </c>
      <c r="R56" s="154" t="s">
        <v>46</v>
      </c>
      <c r="S56" s="155" t="s">
        <v>47</v>
      </c>
      <c r="T56" s="156" t="s">
        <v>39</v>
      </c>
      <c r="U56" s="157" t="s">
        <v>48</v>
      </c>
      <c r="V56" s="158" t="s">
        <v>40</v>
      </c>
      <c r="W56" s="159" t="s">
        <v>41</v>
      </c>
      <c r="X56" s="160" t="s">
        <v>49</v>
      </c>
      <c r="Y56" s="161" t="s">
        <v>42</v>
      </c>
      <c r="Z56" s="162" t="s">
        <v>43</v>
      </c>
      <c r="AB56" s="151" t="s">
        <v>92</v>
      </c>
      <c r="AC56" s="152" t="s">
        <v>38</v>
      </c>
      <c r="AD56" s="153" t="s">
        <v>45</v>
      </c>
      <c r="AE56" s="154" t="s">
        <v>46</v>
      </c>
      <c r="AF56" s="155" t="s">
        <v>47</v>
      </c>
      <c r="AG56" s="156" t="s">
        <v>39</v>
      </c>
      <c r="AH56" s="157" t="s">
        <v>48</v>
      </c>
      <c r="AI56" s="158" t="s">
        <v>40</v>
      </c>
      <c r="AJ56" s="159" t="s">
        <v>41</v>
      </c>
      <c r="AK56" s="160" t="s">
        <v>49</v>
      </c>
      <c r="AL56" s="161" t="s">
        <v>42</v>
      </c>
      <c r="AM56" s="162" t="s">
        <v>43</v>
      </c>
    </row>
    <row r="57" spans="2:39">
      <c r="B57" s="167" t="s">
        <v>2</v>
      </c>
      <c r="C57" s="185">
        <v>1631</v>
      </c>
      <c r="D57" s="186">
        <v>248</v>
      </c>
      <c r="E57" s="186">
        <v>0</v>
      </c>
      <c r="F57" s="186">
        <v>178</v>
      </c>
      <c r="G57" s="186">
        <v>250</v>
      </c>
      <c r="H57" s="186">
        <v>323</v>
      </c>
      <c r="I57" s="186">
        <v>0</v>
      </c>
      <c r="J57" s="186">
        <v>40</v>
      </c>
      <c r="K57" s="186">
        <v>290</v>
      </c>
      <c r="L57" s="186">
        <v>221</v>
      </c>
      <c r="M57" s="187">
        <v>81</v>
      </c>
      <c r="O57" s="167" t="s">
        <v>2</v>
      </c>
      <c r="P57" s="185">
        <v>1804</v>
      </c>
      <c r="Q57" s="186">
        <v>371</v>
      </c>
      <c r="R57" s="186">
        <v>90</v>
      </c>
      <c r="S57" s="186">
        <v>171</v>
      </c>
      <c r="T57" s="186">
        <v>115</v>
      </c>
      <c r="U57" s="186">
        <v>158</v>
      </c>
      <c r="V57" s="186">
        <v>89</v>
      </c>
      <c r="W57" s="186">
        <v>116</v>
      </c>
      <c r="X57" s="186">
        <v>202</v>
      </c>
      <c r="Y57" s="186">
        <v>288</v>
      </c>
      <c r="Z57" s="187">
        <v>204</v>
      </c>
      <c r="AB57" s="167" t="s">
        <v>2</v>
      </c>
      <c r="AC57" s="185">
        <v>1955</v>
      </c>
      <c r="AD57" s="186">
        <v>383</v>
      </c>
      <c r="AE57" s="186">
        <v>76</v>
      </c>
      <c r="AF57" s="186">
        <v>160</v>
      </c>
      <c r="AG57" s="186">
        <v>183</v>
      </c>
      <c r="AH57" s="186">
        <v>263</v>
      </c>
      <c r="AI57" s="186">
        <v>0</v>
      </c>
      <c r="AJ57" s="186">
        <v>192</v>
      </c>
      <c r="AK57" s="186">
        <v>193</v>
      </c>
      <c r="AL57" s="186">
        <v>226</v>
      </c>
      <c r="AM57" s="187">
        <v>279</v>
      </c>
    </row>
    <row r="58" spans="2:39">
      <c r="B58" s="172" t="s">
        <v>3</v>
      </c>
      <c r="C58" s="188">
        <v>7832</v>
      </c>
      <c r="D58" s="189">
        <v>2426</v>
      </c>
      <c r="E58" s="189">
        <v>619</v>
      </c>
      <c r="F58" s="189">
        <v>1095</v>
      </c>
      <c r="G58" s="189">
        <v>455</v>
      </c>
      <c r="H58" s="189">
        <v>606</v>
      </c>
      <c r="I58" s="189">
        <v>1021</v>
      </c>
      <c r="J58" s="189">
        <v>86</v>
      </c>
      <c r="K58" s="189">
        <v>347</v>
      </c>
      <c r="L58" s="189">
        <v>528</v>
      </c>
      <c r="M58" s="190">
        <v>649</v>
      </c>
      <c r="O58" s="172" t="s">
        <v>3</v>
      </c>
      <c r="P58" s="188">
        <v>8582</v>
      </c>
      <c r="Q58" s="189">
        <v>2782</v>
      </c>
      <c r="R58" s="189">
        <v>466</v>
      </c>
      <c r="S58" s="189">
        <v>1363</v>
      </c>
      <c r="T58" s="189">
        <v>220</v>
      </c>
      <c r="U58" s="189">
        <v>775</v>
      </c>
      <c r="V58" s="189">
        <v>985</v>
      </c>
      <c r="W58" s="189">
        <v>249</v>
      </c>
      <c r="X58" s="189">
        <v>338</v>
      </c>
      <c r="Y58" s="189">
        <v>726</v>
      </c>
      <c r="Z58" s="190">
        <v>678</v>
      </c>
      <c r="AB58" s="172" t="s">
        <v>3</v>
      </c>
      <c r="AC58" s="188">
        <v>10075</v>
      </c>
      <c r="AD58" s="189">
        <v>3444</v>
      </c>
      <c r="AE58" s="189">
        <v>326</v>
      </c>
      <c r="AF58" s="189">
        <v>2381</v>
      </c>
      <c r="AG58" s="189">
        <v>228</v>
      </c>
      <c r="AH58" s="189">
        <v>598</v>
      </c>
      <c r="AI58" s="189">
        <v>922</v>
      </c>
      <c r="AJ58" s="189">
        <v>125</v>
      </c>
      <c r="AK58" s="189">
        <v>288</v>
      </c>
      <c r="AL58" s="189">
        <v>892</v>
      </c>
      <c r="AM58" s="190">
        <v>871</v>
      </c>
    </row>
    <row r="59" spans="2:39">
      <c r="B59" s="172" t="s">
        <v>4</v>
      </c>
      <c r="C59" s="188">
        <v>13250</v>
      </c>
      <c r="D59" s="189">
        <v>11981</v>
      </c>
      <c r="E59" s="189">
        <v>716</v>
      </c>
      <c r="F59" s="189">
        <v>74</v>
      </c>
      <c r="G59" s="189">
        <v>21</v>
      </c>
      <c r="H59" s="189">
        <v>130</v>
      </c>
      <c r="I59" s="189">
        <v>61</v>
      </c>
      <c r="J59" s="189">
        <v>37</v>
      </c>
      <c r="K59" s="189">
        <v>131</v>
      </c>
      <c r="L59" s="189">
        <v>39</v>
      </c>
      <c r="M59" s="190">
        <v>60</v>
      </c>
      <c r="O59" s="172" t="s">
        <v>4</v>
      </c>
      <c r="P59" s="188">
        <v>13870</v>
      </c>
      <c r="Q59" s="189">
        <v>12546</v>
      </c>
      <c r="R59" s="189">
        <v>845</v>
      </c>
      <c r="S59" s="189">
        <v>62</v>
      </c>
      <c r="T59" s="189">
        <v>0</v>
      </c>
      <c r="U59" s="189">
        <v>169</v>
      </c>
      <c r="V59" s="189">
        <v>0</v>
      </c>
      <c r="W59" s="189">
        <v>0</v>
      </c>
      <c r="X59" s="189">
        <v>40</v>
      </c>
      <c r="Y59" s="189">
        <v>208</v>
      </c>
      <c r="Z59" s="190">
        <v>0</v>
      </c>
      <c r="AB59" s="172" t="s">
        <v>4</v>
      </c>
      <c r="AC59" s="188">
        <v>18344</v>
      </c>
      <c r="AD59" s="189">
        <v>16438</v>
      </c>
      <c r="AE59" s="189">
        <v>1054</v>
      </c>
      <c r="AF59" s="189">
        <v>292</v>
      </c>
      <c r="AG59" s="189">
        <v>60</v>
      </c>
      <c r="AH59" s="189">
        <v>161</v>
      </c>
      <c r="AI59" s="189">
        <v>158</v>
      </c>
      <c r="AJ59" s="189">
        <v>0</v>
      </c>
      <c r="AK59" s="189">
        <v>96</v>
      </c>
      <c r="AL59" s="189">
        <v>45</v>
      </c>
      <c r="AM59" s="190">
        <v>40</v>
      </c>
    </row>
    <row r="60" spans="2:39">
      <c r="B60" s="172" t="s">
        <v>5</v>
      </c>
      <c r="C60" s="188">
        <v>6048</v>
      </c>
      <c r="D60" s="189">
        <v>2664</v>
      </c>
      <c r="E60" s="189">
        <v>1277</v>
      </c>
      <c r="F60" s="189">
        <v>51</v>
      </c>
      <c r="G60" s="189">
        <v>264</v>
      </c>
      <c r="H60" s="189">
        <v>433</v>
      </c>
      <c r="I60" s="189">
        <v>451</v>
      </c>
      <c r="J60" s="189">
        <v>67</v>
      </c>
      <c r="K60" s="189">
        <v>510</v>
      </c>
      <c r="L60" s="189">
        <v>256</v>
      </c>
      <c r="M60" s="190">
        <v>75</v>
      </c>
      <c r="O60" s="172" t="s">
        <v>5</v>
      </c>
      <c r="P60" s="188">
        <v>7932</v>
      </c>
      <c r="Q60" s="189">
        <v>3287</v>
      </c>
      <c r="R60" s="189">
        <v>1950</v>
      </c>
      <c r="S60" s="189">
        <v>208</v>
      </c>
      <c r="T60" s="189">
        <v>341</v>
      </c>
      <c r="U60" s="189">
        <v>327</v>
      </c>
      <c r="V60" s="189">
        <v>904</v>
      </c>
      <c r="W60" s="189">
        <v>120</v>
      </c>
      <c r="X60" s="189">
        <v>447</v>
      </c>
      <c r="Y60" s="189">
        <v>272</v>
      </c>
      <c r="Z60" s="190">
        <v>76</v>
      </c>
      <c r="AB60" s="172" t="s">
        <v>5</v>
      </c>
      <c r="AC60" s="188">
        <v>5501</v>
      </c>
      <c r="AD60" s="189">
        <v>1797</v>
      </c>
      <c r="AE60" s="189">
        <v>876</v>
      </c>
      <c r="AF60" s="189">
        <v>533</v>
      </c>
      <c r="AG60" s="189">
        <v>264</v>
      </c>
      <c r="AH60" s="189">
        <v>484</v>
      </c>
      <c r="AI60" s="189">
        <v>648</v>
      </c>
      <c r="AJ60" s="189">
        <v>96</v>
      </c>
      <c r="AK60" s="189">
        <v>498</v>
      </c>
      <c r="AL60" s="189">
        <v>122</v>
      </c>
      <c r="AM60" s="190">
        <v>183</v>
      </c>
    </row>
    <row r="61" spans="2:39">
      <c r="B61" s="172" t="s">
        <v>6</v>
      </c>
      <c r="C61" s="188">
        <v>5906</v>
      </c>
      <c r="D61" s="189">
        <v>2593</v>
      </c>
      <c r="E61" s="189">
        <v>509</v>
      </c>
      <c r="F61" s="189">
        <v>567</v>
      </c>
      <c r="G61" s="189">
        <v>265</v>
      </c>
      <c r="H61" s="189">
        <v>196</v>
      </c>
      <c r="I61" s="191">
        <v>81</v>
      </c>
      <c r="J61" s="189">
        <v>172</v>
      </c>
      <c r="K61" s="189">
        <v>794</v>
      </c>
      <c r="L61" s="189">
        <v>229</v>
      </c>
      <c r="M61" s="190">
        <v>500</v>
      </c>
      <c r="O61" s="172" t="s">
        <v>6</v>
      </c>
      <c r="P61" s="188">
        <v>4867</v>
      </c>
      <c r="Q61" s="189">
        <v>1980</v>
      </c>
      <c r="R61" s="189">
        <v>868</v>
      </c>
      <c r="S61" s="189">
        <v>496</v>
      </c>
      <c r="T61" s="189">
        <v>188</v>
      </c>
      <c r="U61" s="189">
        <v>226</v>
      </c>
      <c r="V61" s="191">
        <v>81</v>
      </c>
      <c r="W61" s="189">
        <v>172</v>
      </c>
      <c r="X61" s="189">
        <v>519</v>
      </c>
      <c r="Y61" s="189">
        <v>170</v>
      </c>
      <c r="Z61" s="190">
        <v>167</v>
      </c>
      <c r="AB61" s="172" t="s">
        <v>6</v>
      </c>
      <c r="AC61" s="188">
        <v>5970</v>
      </c>
      <c r="AD61" s="189">
        <v>2587</v>
      </c>
      <c r="AE61" s="189">
        <v>1332</v>
      </c>
      <c r="AF61" s="189">
        <v>521</v>
      </c>
      <c r="AG61" s="189">
        <v>159</v>
      </c>
      <c r="AH61" s="189">
        <v>158</v>
      </c>
      <c r="AI61" s="191">
        <v>0</v>
      </c>
      <c r="AJ61" s="189">
        <v>0</v>
      </c>
      <c r="AK61" s="189">
        <v>454</v>
      </c>
      <c r="AL61" s="189">
        <v>508</v>
      </c>
      <c r="AM61" s="190">
        <v>251</v>
      </c>
    </row>
    <row r="62" spans="2:39">
      <c r="B62" s="172" t="s">
        <v>7</v>
      </c>
      <c r="C62" s="188">
        <v>2741</v>
      </c>
      <c r="D62" s="189">
        <v>1079</v>
      </c>
      <c r="E62" s="189">
        <v>317</v>
      </c>
      <c r="F62" s="189">
        <v>256</v>
      </c>
      <c r="G62" s="189">
        <v>75</v>
      </c>
      <c r="H62" s="189">
        <v>171</v>
      </c>
      <c r="I62" s="189">
        <v>69</v>
      </c>
      <c r="J62" s="189">
        <v>272</v>
      </c>
      <c r="K62" s="189">
        <v>63</v>
      </c>
      <c r="L62" s="189">
        <v>344</v>
      </c>
      <c r="M62" s="190">
        <v>95</v>
      </c>
      <c r="O62" s="172" t="s">
        <v>7</v>
      </c>
      <c r="P62" s="188">
        <v>2667</v>
      </c>
      <c r="Q62" s="189">
        <v>983</v>
      </c>
      <c r="R62" s="189">
        <v>331</v>
      </c>
      <c r="S62" s="189">
        <v>227</v>
      </c>
      <c r="T62" s="189">
        <v>89</v>
      </c>
      <c r="U62" s="189">
        <v>216</v>
      </c>
      <c r="V62" s="189">
        <v>0</v>
      </c>
      <c r="W62" s="189">
        <v>298</v>
      </c>
      <c r="X62" s="189">
        <v>93</v>
      </c>
      <c r="Y62" s="189">
        <v>316</v>
      </c>
      <c r="Z62" s="190">
        <v>114</v>
      </c>
      <c r="AB62" s="172" t="s">
        <v>7</v>
      </c>
      <c r="AC62" s="188">
        <v>2947</v>
      </c>
      <c r="AD62" s="189">
        <v>1107</v>
      </c>
      <c r="AE62" s="189">
        <v>105</v>
      </c>
      <c r="AF62" s="189">
        <v>357</v>
      </c>
      <c r="AG62" s="189">
        <v>22</v>
      </c>
      <c r="AH62" s="189">
        <v>416</v>
      </c>
      <c r="AI62" s="189">
        <v>0</v>
      </c>
      <c r="AJ62" s="189">
        <v>233</v>
      </c>
      <c r="AK62" s="189">
        <v>194</v>
      </c>
      <c r="AL62" s="189">
        <v>381</v>
      </c>
      <c r="AM62" s="190">
        <v>132</v>
      </c>
    </row>
    <row r="63" spans="2:39">
      <c r="B63" s="172" t="s">
        <v>8</v>
      </c>
      <c r="C63" s="188">
        <v>4738</v>
      </c>
      <c r="D63" s="189">
        <v>1220</v>
      </c>
      <c r="E63" s="189">
        <v>672</v>
      </c>
      <c r="F63" s="189">
        <v>354</v>
      </c>
      <c r="G63" s="189">
        <v>199</v>
      </c>
      <c r="H63" s="189">
        <v>154</v>
      </c>
      <c r="I63" s="189">
        <v>417</v>
      </c>
      <c r="J63" s="189">
        <v>824</v>
      </c>
      <c r="K63" s="191">
        <v>0</v>
      </c>
      <c r="L63" s="189">
        <v>396</v>
      </c>
      <c r="M63" s="190">
        <v>502</v>
      </c>
      <c r="O63" s="172" t="s">
        <v>8</v>
      </c>
      <c r="P63" s="188">
        <v>6189</v>
      </c>
      <c r="Q63" s="189">
        <v>1811</v>
      </c>
      <c r="R63" s="189">
        <v>756</v>
      </c>
      <c r="S63" s="189">
        <v>391</v>
      </c>
      <c r="T63" s="189">
        <v>275</v>
      </c>
      <c r="U63" s="189">
        <v>152</v>
      </c>
      <c r="V63" s="189">
        <v>443</v>
      </c>
      <c r="W63" s="189">
        <v>801</v>
      </c>
      <c r="X63" s="191">
        <v>0</v>
      </c>
      <c r="Y63" s="189">
        <v>1058</v>
      </c>
      <c r="Z63" s="190">
        <v>502</v>
      </c>
      <c r="AB63" s="172" t="s">
        <v>8</v>
      </c>
      <c r="AC63" s="188">
        <v>6549</v>
      </c>
      <c r="AD63" s="189">
        <v>2099</v>
      </c>
      <c r="AE63" s="189">
        <v>949</v>
      </c>
      <c r="AF63" s="189">
        <v>375</v>
      </c>
      <c r="AG63" s="189">
        <v>342</v>
      </c>
      <c r="AH63" s="189">
        <v>145</v>
      </c>
      <c r="AI63" s="189">
        <v>716</v>
      </c>
      <c r="AJ63" s="189">
        <v>841</v>
      </c>
      <c r="AK63" s="191">
        <v>0</v>
      </c>
      <c r="AL63" s="189">
        <v>327</v>
      </c>
      <c r="AM63" s="190">
        <v>755</v>
      </c>
    </row>
    <row r="64" spans="2:39">
      <c r="B64" s="172" t="s">
        <v>9</v>
      </c>
      <c r="C64" s="188">
        <v>5804</v>
      </c>
      <c r="D64" s="189">
        <v>3686</v>
      </c>
      <c r="E64" s="189">
        <v>499</v>
      </c>
      <c r="F64" s="189">
        <v>267</v>
      </c>
      <c r="G64" s="189">
        <v>93</v>
      </c>
      <c r="H64" s="189">
        <v>683</v>
      </c>
      <c r="I64" s="189">
        <v>136</v>
      </c>
      <c r="J64" s="189">
        <v>0</v>
      </c>
      <c r="K64" s="189">
        <v>0</v>
      </c>
      <c r="L64" s="189">
        <v>84</v>
      </c>
      <c r="M64" s="190">
        <v>356</v>
      </c>
      <c r="O64" s="172" t="s">
        <v>9</v>
      </c>
      <c r="P64" s="188">
        <v>5434</v>
      </c>
      <c r="Q64" s="189">
        <v>2823</v>
      </c>
      <c r="R64" s="189">
        <v>261</v>
      </c>
      <c r="S64" s="189">
        <v>398</v>
      </c>
      <c r="T64" s="189">
        <v>131</v>
      </c>
      <c r="U64" s="189">
        <v>1031</v>
      </c>
      <c r="V64" s="189">
        <v>233</v>
      </c>
      <c r="W64" s="189">
        <v>0</v>
      </c>
      <c r="X64" s="189">
        <v>20</v>
      </c>
      <c r="Y64" s="189">
        <v>188</v>
      </c>
      <c r="Z64" s="190">
        <v>349</v>
      </c>
      <c r="AB64" s="172" t="s">
        <v>9</v>
      </c>
      <c r="AC64" s="188">
        <v>8940</v>
      </c>
      <c r="AD64" s="189">
        <v>4990</v>
      </c>
      <c r="AE64" s="189">
        <v>583</v>
      </c>
      <c r="AF64" s="189">
        <v>1040</v>
      </c>
      <c r="AG64" s="189">
        <v>360</v>
      </c>
      <c r="AH64" s="189">
        <v>850</v>
      </c>
      <c r="AI64" s="189">
        <v>406</v>
      </c>
      <c r="AJ64" s="189">
        <v>0</v>
      </c>
      <c r="AK64" s="189">
        <v>94</v>
      </c>
      <c r="AL64" s="189">
        <v>91</v>
      </c>
      <c r="AM64" s="190">
        <v>526</v>
      </c>
    </row>
    <row r="65" spans="2:39">
      <c r="B65" s="172" t="s">
        <v>10</v>
      </c>
      <c r="C65" s="188">
        <v>486</v>
      </c>
      <c r="D65" s="189">
        <v>238</v>
      </c>
      <c r="E65" s="189">
        <v>0</v>
      </c>
      <c r="F65" s="189">
        <v>0</v>
      </c>
      <c r="G65" s="189">
        <v>38</v>
      </c>
      <c r="H65" s="189">
        <v>137</v>
      </c>
      <c r="I65" s="189">
        <v>53</v>
      </c>
      <c r="J65" s="189">
        <v>0</v>
      </c>
      <c r="K65" s="189">
        <v>0</v>
      </c>
      <c r="L65" s="189">
        <v>0</v>
      </c>
      <c r="M65" s="190">
        <v>20</v>
      </c>
      <c r="O65" s="172" t="s">
        <v>10</v>
      </c>
      <c r="P65" s="188">
        <v>734</v>
      </c>
      <c r="Q65" s="189">
        <v>239</v>
      </c>
      <c r="R65" s="189">
        <v>52</v>
      </c>
      <c r="S65" s="189">
        <v>0</v>
      </c>
      <c r="T65" s="189">
        <v>69</v>
      </c>
      <c r="U65" s="189">
        <v>298</v>
      </c>
      <c r="V65" s="189">
        <v>53</v>
      </c>
      <c r="W65" s="189">
        <v>0</v>
      </c>
      <c r="X65" s="189">
        <v>0</v>
      </c>
      <c r="Y65" s="189">
        <v>0</v>
      </c>
      <c r="Z65" s="190">
        <v>23</v>
      </c>
      <c r="AB65" s="172" t="s">
        <v>10</v>
      </c>
      <c r="AC65" s="188">
        <v>684</v>
      </c>
      <c r="AD65" s="189">
        <v>304</v>
      </c>
      <c r="AE65" s="189">
        <v>32</v>
      </c>
      <c r="AF65" s="189">
        <v>0</v>
      </c>
      <c r="AG65" s="189">
        <v>0</v>
      </c>
      <c r="AH65" s="189">
        <v>275</v>
      </c>
      <c r="AI65" s="189">
        <v>53</v>
      </c>
      <c r="AJ65" s="189">
        <v>0</v>
      </c>
      <c r="AK65" s="189">
        <v>0</v>
      </c>
      <c r="AL65" s="189">
        <v>20</v>
      </c>
      <c r="AM65" s="190">
        <v>0</v>
      </c>
    </row>
    <row r="66" spans="2:39">
      <c r="B66" s="172" t="s">
        <v>11</v>
      </c>
      <c r="C66" s="188">
        <v>2080</v>
      </c>
      <c r="D66" s="189">
        <v>347</v>
      </c>
      <c r="E66" s="189">
        <v>25</v>
      </c>
      <c r="F66" s="189">
        <v>76</v>
      </c>
      <c r="G66" s="189">
        <v>55</v>
      </c>
      <c r="H66" s="189">
        <v>1350</v>
      </c>
      <c r="I66" s="189">
        <v>0</v>
      </c>
      <c r="J66" s="189">
        <v>65</v>
      </c>
      <c r="K66" s="189">
        <v>0</v>
      </c>
      <c r="L66" s="189">
        <v>62</v>
      </c>
      <c r="M66" s="190">
        <v>100</v>
      </c>
      <c r="O66" s="172" t="s">
        <v>11</v>
      </c>
      <c r="P66" s="188">
        <v>2252</v>
      </c>
      <c r="Q66" s="189">
        <v>335</v>
      </c>
      <c r="R66" s="189">
        <v>0</v>
      </c>
      <c r="S66" s="189">
        <v>0</v>
      </c>
      <c r="T66" s="189">
        <v>0</v>
      </c>
      <c r="U66" s="189">
        <v>1683</v>
      </c>
      <c r="V66" s="189">
        <v>102</v>
      </c>
      <c r="W66" s="189">
        <v>97</v>
      </c>
      <c r="X66" s="189">
        <v>0</v>
      </c>
      <c r="Y66" s="189">
        <v>0</v>
      </c>
      <c r="Z66" s="190">
        <v>35</v>
      </c>
      <c r="AB66" s="172" t="s">
        <v>11</v>
      </c>
      <c r="AC66" s="188">
        <v>1252</v>
      </c>
      <c r="AD66" s="189">
        <v>223</v>
      </c>
      <c r="AE66" s="189">
        <v>0</v>
      </c>
      <c r="AF66" s="189">
        <v>0</v>
      </c>
      <c r="AG66" s="189">
        <v>0</v>
      </c>
      <c r="AH66" s="189">
        <v>837</v>
      </c>
      <c r="AI66" s="189">
        <v>48</v>
      </c>
      <c r="AJ66" s="189">
        <v>0</v>
      </c>
      <c r="AK66" s="189">
        <v>0</v>
      </c>
      <c r="AL66" s="189">
        <v>37</v>
      </c>
      <c r="AM66" s="190">
        <v>107</v>
      </c>
    </row>
    <row r="67" spans="2:39">
      <c r="B67" s="172" t="s">
        <v>12</v>
      </c>
      <c r="C67" s="188">
        <v>899</v>
      </c>
      <c r="D67" s="191">
        <v>0</v>
      </c>
      <c r="E67" s="189">
        <v>0</v>
      </c>
      <c r="F67" s="189">
        <v>0</v>
      </c>
      <c r="G67" s="189">
        <v>108</v>
      </c>
      <c r="H67" s="189">
        <v>570</v>
      </c>
      <c r="I67" s="189">
        <v>0</v>
      </c>
      <c r="J67" s="189">
        <v>0</v>
      </c>
      <c r="K67" s="189">
        <v>101</v>
      </c>
      <c r="L67" s="189">
        <v>97</v>
      </c>
      <c r="M67" s="190">
        <v>23</v>
      </c>
      <c r="O67" s="172" t="s">
        <v>12</v>
      </c>
      <c r="P67" s="188">
        <v>1102</v>
      </c>
      <c r="Q67" s="191">
        <v>54</v>
      </c>
      <c r="R67" s="189">
        <v>0</v>
      </c>
      <c r="S67" s="189">
        <v>0</v>
      </c>
      <c r="T67" s="189">
        <v>152</v>
      </c>
      <c r="U67" s="189">
        <v>770</v>
      </c>
      <c r="V67" s="189">
        <v>0</v>
      </c>
      <c r="W67" s="189">
        <v>0</v>
      </c>
      <c r="X67" s="189">
        <v>38</v>
      </c>
      <c r="Y67" s="189">
        <v>65</v>
      </c>
      <c r="Z67" s="190">
        <v>23</v>
      </c>
      <c r="AB67" s="172" t="s">
        <v>12</v>
      </c>
      <c r="AC67" s="188">
        <v>1065</v>
      </c>
      <c r="AD67" s="191">
        <v>32</v>
      </c>
      <c r="AE67" s="189">
        <v>0</v>
      </c>
      <c r="AF67" s="189">
        <v>24</v>
      </c>
      <c r="AG67" s="189">
        <v>49</v>
      </c>
      <c r="AH67" s="189">
        <v>896</v>
      </c>
      <c r="AI67" s="189">
        <v>0</v>
      </c>
      <c r="AJ67" s="189">
        <v>0</v>
      </c>
      <c r="AK67" s="189">
        <v>20</v>
      </c>
      <c r="AL67" s="189">
        <v>44</v>
      </c>
      <c r="AM67" s="190">
        <v>0</v>
      </c>
    </row>
    <row r="68" spans="2:39">
      <c r="B68" s="172" t="s">
        <v>44</v>
      </c>
      <c r="C68" s="188">
        <v>291</v>
      </c>
      <c r="D68" s="189">
        <v>291</v>
      </c>
      <c r="E68" s="189">
        <v>0</v>
      </c>
      <c r="F68" s="191">
        <v>0</v>
      </c>
      <c r="G68" s="191">
        <v>0</v>
      </c>
      <c r="H68" s="191">
        <v>0</v>
      </c>
      <c r="I68" s="189">
        <v>0</v>
      </c>
      <c r="J68" s="191">
        <v>0</v>
      </c>
      <c r="K68" s="191">
        <v>0</v>
      </c>
      <c r="L68" s="191">
        <v>0</v>
      </c>
      <c r="M68" s="190">
        <v>0</v>
      </c>
      <c r="O68" s="172" t="s">
        <v>44</v>
      </c>
      <c r="P68" s="188">
        <v>339</v>
      </c>
      <c r="Q68" s="189">
        <v>339</v>
      </c>
      <c r="R68" s="189">
        <v>0</v>
      </c>
      <c r="S68" s="191">
        <v>0</v>
      </c>
      <c r="T68" s="191">
        <v>0</v>
      </c>
      <c r="U68" s="191">
        <v>0</v>
      </c>
      <c r="V68" s="189">
        <v>0</v>
      </c>
      <c r="W68" s="191">
        <v>0</v>
      </c>
      <c r="X68" s="191">
        <v>0</v>
      </c>
      <c r="Y68" s="191">
        <v>0</v>
      </c>
      <c r="Z68" s="190">
        <v>0</v>
      </c>
      <c r="AB68" s="172" t="s">
        <v>44</v>
      </c>
      <c r="AC68" s="188">
        <v>280</v>
      </c>
      <c r="AD68" s="189">
        <v>186</v>
      </c>
      <c r="AE68" s="189">
        <v>65</v>
      </c>
      <c r="AF68" s="191">
        <v>0</v>
      </c>
      <c r="AG68" s="191">
        <v>0</v>
      </c>
      <c r="AH68" s="191">
        <v>0</v>
      </c>
      <c r="AI68" s="189">
        <v>29</v>
      </c>
      <c r="AJ68" s="191">
        <v>0</v>
      </c>
      <c r="AK68" s="191">
        <v>0</v>
      </c>
      <c r="AL68" s="191">
        <v>0</v>
      </c>
      <c r="AM68" s="190">
        <v>0</v>
      </c>
    </row>
    <row r="69" spans="2:39">
      <c r="B69" s="172" t="s">
        <v>14</v>
      </c>
      <c r="C69" s="188">
        <v>15790</v>
      </c>
      <c r="D69" s="189">
        <v>10738</v>
      </c>
      <c r="E69" s="189">
        <v>1383</v>
      </c>
      <c r="F69" s="189">
        <v>757</v>
      </c>
      <c r="G69" s="189">
        <v>258</v>
      </c>
      <c r="H69" s="189">
        <v>507</v>
      </c>
      <c r="I69" s="189">
        <v>815</v>
      </c>
      <c r="J69" s="189">
        <v>298</v>
      </c>
      <c r="K69" s="189">
        <v>127</v>
      </c>
      <c r="L69" s="189">
        <v>393</v>
      </c>
      <c r="M69" s="190">
        <v>514</v>
      </c>
      <c r="O69" s="172" t="s">
        <v>14</v>
      </c>
      <c r="P69" s="188">
        <v>23686</v>
      </c>
      <c r="Q69" s="189">
        <v>15498</v>
      </c>
      <c r="R69" s="189">
        <v>2015</v>
      </c>
      <c r="S69" s="189">
        <v>1424</v>
      </c>
      <c r="T69" s="189">
        <v>717</v>
      </c>
      <c r="U69" s="189">
        <v>1081</v>
      </c>
      <c r="V69" s="189">
        <v>1204</v>
      </c>
      <c r="W69" s="189">
        <v>128</v>
      </c>
      <c r="X69" s="189">
        <v>398</v>
      </c>
      <c r="Y69" s="189">
        <v>433</v>
      </c>
      <c r="Z69" s="190">
        <v>788</v>
      </c>
      <c r="AB69" s="172" t="s">
        <v>14</v>
      </c>
      <c r="AC69" s="188">
        <v>29803</v>
      </c>
      <c r="AD69" s="189">
        <v>20057</v>
      </c>
      <c r="AE69" s="189">
        <v>1809</v>
      </c>
      <c r="AF69" s="189">
        <v>2727</v>
      </c>
      <c r="AG69" s="189">
        <v>683</v>
      </c>
      <c r="AH69" s="189">
        <v>951</v>
      </c>
      <c r="AI69" s="189">
        <v>1134</v>
      </c>
      <c r="AJ69" s="189">
        <v>151</v>
      </c>
      <c r="AK69" s="189">
        <v>504</v>
      </c>
      <c r="AL69" s="189">
        <v>626</v>
      </c>
      <c r="AM69" s="190">
        <v>1161</v>
      </c>
    </row>
    <row r="70" spans="2:39">
      <c r="B70" s="172" t="s">
        <v>15</v>
      </c>
      <c r="C70" s="188">
        <v>2615</v>
      </c>
      <c r="D70" s="189">
        <v>1519</v>
      </c>
      <c r="E70" s="189">
        <v>297</v>
      </c>
      <c r="F70" s="189">
        <v>57</v>
      </c>
      <c r="G70" s="189">
        <v>83</v>
      </c>
      <c r="H70" s="189">
        <v>295</v>
      </c>
      <c r="I70" s="189">
        <v>129</v>
      </c>
      <c r="J70" s="189">
        <v>81</v>
      </c>
      <c r="K70" s="189">
        <v>0</v>
      </c>
      <c r="L70" s="189">
        <v>66</v>
      </c>
      <c r="M70" s="190">
        <v>88</v>
      </c>
      <c r="O70" s="172" t="s">
        <v>15</v>
      </c>
      <c r="P70" s="188">
        <v>2493</v>
      </c>
      <c r="Q70" s="189">
        <v>1257</v>
      </c>
      <c r="R70" s="189">
        <v>246</v>
      </c>
      <c r="S70" s="189">
        <v>104</v>
      </c>
      <c r="T70" s="189">
        <v>171</v>
      </c>
      <c r="U70" s="189">
        <v>281</v>
      </c>
      <c r="V70" s="189">
        <v>131</v>
      </c>
      <c r="W70" s="189">
        <v>51</v>
      </c>
      <c r="X70" s="189">
        <v>0</v>
      </c>
      <c r="Y70" s="189">
        <v>167</v>
      </c>
      <c r="Z70" s="190">
        <v>85</v>
      </c>
      <c r="AB70" s="172" t="s">
        <v>15</v>
      </c>
      <c r="AC70" s="188">
        <v>4917</v>
      </c>
      <c r="AD70" s="189">
        <v>2302</v>
      </c>
      <c r="AE70" s="189">
        <v>480</v>
      </c>
      <c r="AF70" s="189">
        <v>369</v>
      </c>
      <c r="AG70" s="189">
        <v>167</v>
      </c>
      <c r="AH70" s="189">
        <v>478</v>
      </c>
      <c r="AI70" s="189">
        <v>276</v>
      </c>
      <c r="AJ70" s="189">
        <v>66</v>
      </c>
      <c r="AK70" s="189">
        <v>182</v>
      </c>
      <c r="AL70" s="189">
        <v>319</v>
      </c>
      <c r="AM70" s="190">
        <v>278</v>
      </c>
    </row>
    <row r="71" spans="2:39">
      <c r="B71" s="172" t="s">
        <v>16</v>
      </c>
      <c r="C71" s="188">
        <v>3510</v>
      </c>
      <c r="D71" s="189">
        <v>2121</v>
      </c>
      <c r="E71" s="189">
        <v>70</v>
      </c>
      <c r="F71" s="189">
        <v>57</v>
      </c>
      <c r="G71" s="189">
        <v>327</v>
      </c>
      <c r="H71" s="189">
        <v>686</v>
      </c>
      <c r="I71" s="189">
        <v>36</v>
      </c>
      <c r="J71" s="189">
        <v>81</v>
      </c>
      <c r="K71" s="189">
        <v>48</v>
      </c>
      <c r="L71" s="189">
        <v>34</v>
      </c>
      <c r="M71" s="190">
        <v>50</v>
      </c>
      <c r="O71" s="172" t="s">
        <v>16</v>
      </c>
      <c r="P71" s="188">
        <v>3894</v>
      </c>
      <c r="Q71" s="189">
        <v>1728</v>
      </c>
      <c r="R71" s="189">
        <v>167</v>
      </c>
      <c r="S71" s="189">
        <v>149</v>
      </c>
      <c r="T71" s="189">
        <v>383</v>
      </c>
      <c r="U71" s="189">
        <v>1194</v>
      </c>
      <c r="V71" s="189">
        <v>127</v>
      </c>
      <c r="W71" s="189">
        <v>0</v>
      </c>
      <c r="X71" s="189">
        <v>0</v>
      </c>
      <c r="Y71" s="189">
        <v>96</v>
      </c>
      <c r="Z71" s="190">
        <v>50</v>
      </c>
      <c r="AB71" s="172" t="s">
        <v>16</v>
      </c>
      <c r="AC71" s="188">
        <v>4143</v>
      </c>
      <c r="AD71" s="189">
        <v>1872</v>
      </c>
      <c r="AE71" s="189">
        <v>157</v>
      </c>
      <c r="AF71" s="189">
        <v>228</v>
      </c>
      <c r="AG71" s="189">
        <v>242</v>
      </c>
      <c r="AH71" s="189">
        <v>1245</v>
      </c>
      <c r="AI71" s="189">
        <v>30</v>
      </c>
      <c r="AJ71" s="189"/>
      <c r="AK71" s="189">
        <v>160</v>
      </c>
      <c r="AL71" s="189">
        <v>139</v>
      </c>
      <c r="AM71" s="190">
        <v>70</v>
      </c>
    </row>
    <row r="72" spans="2:39">
      <c r="B72" s="172" t="s">
        <v>17</v>
      </c>
      <c r="C72" s="188">
        <v>2453</v>
      </c>
      <c r="D72" s="189">
        <v>681</v>
      </c>
      <c r="E72" s="189">
        <v>713</v>
      </c>
      <c r="F72" s="189">
        <v>518</v>
      </c>
      <c r="G72" s="189">
        <v>112</v>
      </c>
      <c r="H72" s="189">
        <v>23</v>
      </c>
      <c r="I72" s="189">
        <v>0</v>
      </c>
      <c r="J72" s="189">
        <v>118</v>
      </c>
      <c r="K72" s="189">
        <v>32</v>
      </c>
      <c r="L72" s="189">
        <v>83</v>
      </c>
      <c r="M72" s="190">
        <v>173</v>
      </c>
      <c r="O72" s="172" t="s">
        <v>17</v>
      </c>
      <c r="P72" s="188">
        <v>3133</v>
      </c>
      <c r="Q72" s="189">
        <v>783</v>
      </c>
      <c r="R72" s="189">
        <v>438</v>
      </c>
      <c r="S72" s="189">
        <v>559</v>
      </c>
      <c r="T72" s="189">
        <v>268</v>
      </c>
      <c r="U72" s="189">
        <v>325</v>
      </c>
      <c r="V72" s="189">
        <v>0</v>
      </c>
      <c r="W72" s="189">
        <v>94</v>
      </c>
      <c r="X72" s="189">
        <v>77</v>
      </c>
      <c r="Y72" s="189">
        <v>136</v>
      </c>
      <c r="Z72" s="190">
        <v>453</v>
      </c>
      <c r="AB72" s="172" t="s">
        <v>17</v>
      </c>
      <c r="AC72" s="188">
        <v>3567</v>
      </c>
      <c r="AD72" s="189">
        <v>1075</v>
      </c>
      <c r="AE72" s="189">
        <v>359</v>
      </c>
      <c r="AF72" s="189">
        <v>658</v>
      </c>
      <c r="AG72" s="189">
        <v>326</v>
      </c>
      <c r="AH72" s="189">
        <v>311</v>
      </c>
      <c r="AI72" s="189">
        <v>85</v>
      </c>
      <c r="AJ72" s="189">
        <v>74</v>
      </c>
      <c r="AK72" s="189">
        <v>160</v>
      </c>
      <c r="AL72" s="189">
        <v>88</v>
      </c>
      <c r="AM72" s="190">
        <v>431</v>
      </c>
    </row>
    <row r="73" spans="2:39">
      <c r="B73" s="172" t="s">
        <v>18</v>
      </c>
      <c r="C73" s="188">
        <v>8613</v>
      </c>
      <c r="D73" s="189">
        <v>4454</v>
      </c>
      <c r="E73" s="189">
        <v>1437</v>
      </c>
      <c r="F73" s="189">
        <v>316</v>
      </c>
      <c r="G73" s="189">
        <v>78</v>
      </c>
      <c r="H73" s="189">
        <v>20</v>
      </c>
      <c r="I73" s="189">
        <v>401</v>
      </c>
      <c r="J73" s="189">
        <v>276</v>
      </c>
      <c r="K73" s="189">
        <v>686</v>
      </c>
      <c r="L73" s="189">
        <v>721</v>
      </c>
      <c r="M73" s="190">
        <v>224</v>
      </c>
      <c r="O73" s="172" t="s">
        <v>18</v>
      </c>
      <c r="P73" s="188">
        <v>9384</v>
      </c>
      <c r="Q73" s="189">
        <v>4219</v>
      </c>
      <c r="R73" s="189">
        <v>1600</v>
      </c>
      <c r="S73" s="189">
        <v>284</v>
      </c>
      <c r="T73" s="189">
        <v>73</v>
      </c>
      <c r="U73" s="189">
        <v>75</v>
      </c>
      <c r="V73" s="189">
        <v>801</v>
      </c>
      <c r="W73" s="189">
        <v>334</v>
      </c>
      <c r="X73" s="189">
        <v>852</v>
      </c>
      <c r="Y73" s="189">
        <v>915</v>
      </c>
      <c r="Z73" s="190">
        <v>231</v>
      </c>
      <c r="AB73" s="172" t="s">
        <v>18</v>
      </c>
      <c r="AC73" s="188">
        <v>8141</v>
      </c>
      <c r="AD73" s="189">
        <v>3922</v>
      </c>
      <c r="AE73" s="189">
        <v>1227</v>
      </c>
      <c r="AF73" s="189">
        <v>574</v>
      </c>
      <c r="AG73" s="189">
        <v>211</v>
      </c>
      <c r="AH73" s="189">
        <v>178</v>
      </c>
      <c r="AI73" s="189">
        <v>630</v>
      </c>
      <c r="AJ73" s="189">
        <v>210</v>
      </c>
      <c r="AK73" s="189">
        <v>445</v>
      </c>
      <c r="AL73" s="189">
        <v>454</v>
      </c>
      <c r="AM73" s="190">
        <v>290</v>
      </c>
    </row>
    <row r="74" spans="2:39">
      <c r="B74" s="172" t="s">
        <v>19</v>
      </c>
      <c r="C74" s="188">
        <v>4345</v>
      </c>
      <c r="D74" s="189">
        <v>1417</v>
      </c>
      <c r="E74" s="189">
        <v>162</v>
      </c>
      <c r="F74" s="189">
        <v>177</v>
      </c>
      <c r="G74" s="189">
        <v>0</v>
      </c>
      <c r="H74" s="189">
        <v>1936</v>
      </c>
      <c r="I74" s="189">
        <v>191</v>
      </c>
      <c r="J74" s="189">
        <v>128</v>
      </c>
      <c r="K74" s="189">
        <v>143</v>
      </c>
      <c r="L74" s="189">
        <v>21</v>
      </c>
      <c r="M74" s="190">
        <v>170</v>
      </c>
      <c r="O74" s="172" t="s">
        <v>19</v>
      </c>
      <c r="P74" s="188">
        <v>4914</v>
      </c>
      <c r="Q74" s="189">
        <v>1319</v>
      </c>
      <c r="R74" s="189">
        <v>162</v>
      </c>
      <c r="S74" s="189">
        <v>211</v>
      </c>
      <c r="T74" s="189">
        <v>0</v>
      </c>
      <c r="U74" s="189">
        <v>2234</v>
      </c>
      <c r="V74" s="189">
        <v>311</v>
      </c>
      <c r="W74" s="189">
        <v>222</v>
      </c>
      <c r="X74" s="189">
        <v>125</v>
      </c>
      <c r="Y74" s="189">
        <v>42</v>
      </c>
      <c r="Z74" s="190">
        <v>288</v>
      </c>
      <c r="AB74" s="172" t="s">
        <v>19</v>
      </c>
      <c r="AC74" s="188">
        <v>3888</v>
      </c>
      <c r="AD74" s="189">
        <v>1422</v>
      </c>
      <c r="AE74" s="189">
        <v>121</v>
      </c>
      <c r="AF74" s="189">
        <v>267</v>
      </c>
      <c r="AG74" s="189">
        <v>54</v>
      </c>
      <c r="AH74" s="189">
        <v>1407</v>
      </c>
      <c r="AI74" s="189">
        <v>154</v>
      </c>
      <c r="AJ74" s="189">
        <v>82</v>
      </c>
      <c r="AK74" s="189">
        <v>131</v>
      </c>
      <c r="AL74" s="189">
        <v>0</v>
      </c>
      <c r="AM74" s="190">
        <v>250</v>
      </c>
    </row>
    <row r="75" spans="2:39">
      <c r="B75" s="177" t="s">
        <v>20</v>
      </c>
      <c r="C75" s="192">
        <v>489</v>
      </c>
      <c r="D75" s="193">
        <v>252</v>
      </c>
      <c r="E75" s="193">
        <v>0</v>
      </c>
      <c r="F75" s="193">
        <v>0</v>
      </c>
      <c r="G75" s="194">
        <v>0</v>
      </c>
      <c r="H75" s="193">
        <v>141</v>
      </c>
      <c r="I75" s="193">
        <v>0</v>
      </c>
      <c r="J75" s="193">
        <v>61</v>
      </c>
      <c r="K75" s="194">
        <v>35</v>
      </c>
      <c r="L75" s="194">
        <v>0</v>
      </c>
      <c r="M75" s="195">
        <v>0</v>
      </c>
      <c r="O75" s="177" t="s">
        <v>20</v>
      </c>
      <c r="P75" s="192">
        <v>345</v>
      </c>
      <c r="Q75" s="193">
        <v>190</v>
      </c>
      <c r="R75" s="193">
        <v>0</v>
      </c>
      <c r="S75" s="193">
        <v>0</v>
      </c>
      <c r="T75" s="194">
        <v>0</v>
      </c>
      <c r="U75" s="193">
        <v>155</v>
      </c>
      <c r="V75" s="193">
        <v>0</v>
      </c>
      <c r="W75" s="193">
        <v>0</v>
      </c>
      <c r="X75" s="194">
        <v>0</v>
      </c>
      <c r="Y75" s="194">
        <v>0</v>
      </c>
      <c r="Z75" s="195">
        <v>0</v>
      </c>
      <c r="AB75" s="177" t="s">
        <v>20</v>
      </c>
      <c r="AC75" s="192">
        <v>507</v>
      </c>
      <c r="AD75" s="193">
        <v>352</v>
      </c>
      <c r="AE75" s="193">
        <v>35</v>
      </c>
      <c r="AF75" s="193">
        <v>0</v>
      </c>
      <c r="AG75" s="194">
        <v>0</v>
      </c>
      <c r="AH75" s="193">
        <v>120</v>
      </c>
      <c r="AI75" s="193">
        <v>0</v>
      </c>
      <c r="AJ75" s="193">
        <v>0</v>
      </c>
      <c r="AK75" s="194">
        <v>0</v>
      </c>
      <c r="AL75" s="194">
        <v>0</v>
      </c>
      <c r="AM75" s="195">
        <v>0</v>
      </c>
    </row>
    <row r="76" spans="2:39">
      <c r="B76" s="182" t="s">
        <v>21</v>
      </c>
      <c r="C76" s="196">
        <f t="shared" ref="C76:M76" si="15">SUM(C55:C75)</f>
        <v>89521</v>
      </c>
      <c r="D76" s="196">
        <f t="shared" si="15"/>
        <v>47955</v>
      </c>
      <c r="E76" s="196">
        <f t="shared" si="15"/>
        <v>8696</v>
      </c>
      <c r="F76" s="196">
        <f t="shared" si="15"/>
        <v>4800</v>
      </c>
      <c r="G76" s="196">
        <f t="shared" si="15"/>
        <v>2681</v>
      </c>
      <c r="H76" s="196">
        <f t="shared" si="15"/>
        <v>8361</v>
      </c>
      <c r="I76" s="196">
        <f t="shared" si="15"/>
        <v>3861</v>
      </c>
      <c r="J76" s="196">
        <f t="shared" si="15"/>
        <v>2606</v>
      </c>
      <c r="K76" s="196">
        <f t="shared" si="15"/>
        <v>3307</v>
      </c>
      <c r="L76" s="196">
        <f t="shared" si="15"/>
        <v>3574</v>
      </c>
      <c r="M76" s="197">
        <f t="shared" si="15"/>
        <v>3680</v>
      </c>
      <c r="O76" s="182" t="s">
        <v>21</v>
      </c>
      <c r="P76" s="196">
        <f t="shared" ref="P76:Z76" si="16">SUM(P55:P75)</f>
        <v>103621</v>
      </c>
      <c r="Q76" s="196">
        <f t="shared" si="16"/>
        <v>52544</v>
      </c>
      <c r="R76" s="196">
        <f t="shared" si="16"/>
        <v>10247</v>
      </c>
      <c r="S76" s="196">
        <f t="shared" si="16"/>
        <v>6047</v>
      </c>
      <c r="T76" s="196">
        <f t="shared" si="16"/>
        <v>3192</v>
      </c>
      <c r="U76" s="196">
        <f t="shared" si="16"/>
        <v>11150</v>
      </c>
      <c r="V76" s="196">
        <f t="shared" si="16"/>
        <v>5464</v>
      </c>
      <c r="W76" s="196">
        <f t="shared" si="16"/>
        <v>2682</v>
      </c>
      <c r="X76" s="196">
        <f t="shared" si="16"/>
        <v>3149</v>
      </c>
      <c r="Y76" s="196">
        <f t="shared" si="16"/>
        <v>5080</v>
      </c>
      <c r="Z76" s="197">
        <f t="shared" si="16"/>
        <v>4066</v>
      </c>
      <c r="AB76" s="182" t="s">
        <v>21</v>
      </c>
      <c r="AC76" s="196">
        <f t="shared" ref="AC76:AM76" si="17">SUM(AC55:AC75)</f>
        <v>118528</v>
      </c>
      <c r="AD76" s="196">
        <f t="shared" si="17"/>
        <v>64592</v>
      </c>
      <c r="AE76" s="196">
        <f t="shared" si="17"/>
        <v>9586</v>
      </c>
      <c r="AF76" s="196">
        <f t="shared" si="17"/>
        <v>10506</v>
      </c>
      <c r="AG76" s="196">
        <f t="shared" si="17"/>
        <v>3350</v>
      </c>
      <c r="AH76" s="196">
        <f t="shared" si="17"/>
        <v>9773</v>
      </c>
      <c r="AI76" s="196">
        <f t="shared" si="17"/>
        <v>5289</v>
      </c>
      <c r="AJ76" s="196">
        <f t="shared" si="17"/>
        <v>2070</v>
      </c>
      <c r="AK76" s="196">
        <f t="shared" si="17"/>
        <v>3419</v>
      </c>
      <c r="AL76" s="196">
        <f t="shared" si="17"/>
        <v>4319</v>
      </c>
      <c r="AM76" s="197">
        <f t="shared" si="17"/>
        <v>5624</v>
      </c>
    </row>
    <row r="77" spans="2:39">
      <c r="B77" s="183" t="s">
        <v>182</v>
      </c>
      <c r="C77" s="98">
        <f t="shared" ref="C77:M77" si="18">C76/C$158</f>
        <v>0.23289349768201756</v>
      </c>
      <c r="D77" s="98">
        <f t="shared" si="18"/>
        <v>0.2230029482612699</v>
      </c>
      <c r="E77" s="98">
        <f t="shared" si="18"/>
        <v>0.1812270756918973</v>
      </c>
      <c r="F77" s="98">
        <f t="shared" si="18"/>
        <v>0.25253853843320884</v>
      </c>
      <c r="G77" s="98">
        <f t="shared" si="18"/>
        <v>0.37061100359413879</v>
      </c>
      <c r="H77" s="98">
        <f t="shared" si="18"/>
        <v>0.33406584625219754</v>
      </c>
      <c r="I77" s="98">
        <f t="shared" si="18"/>
        <v>0.19439129996979157</v>
      </c>
      <c r="J77" s="98">
        <f t="shared" si="18"/>
        <v>0.20291209219029821</v>
      </c>
      <c r="K77" s="98">
        <f t="shared" si="18"/>
        <v>0.34664570230607966</v>
      </c>
      <c r="L77" s="98">
        <f t="shared" si="18"/>
        <v>0.23491520967529908</v>
      </c>
      <c r="M77" s="98">
        <f t="shared" si="18"/>
        <v>0.29132362254591515</v>
      </c>
      <c r="O77" s="183" t="s">
        <v>182</v>
      </c>
      <c r="P77" s="98">
        <f t="shared" ref="P77:Z77" si="19">P76/P$158</f>
        <v>0.23885437676482452</v>
      </c>
      <c r="Q77" s="98">
        <f t="shared" si="19"/>
        <v>0.23234136634976785</v>
      </c>
      <c r="R77" s="98">
        <f t="shared" si="19"/>
        <v>0.17402306268362686</v>
      </c>
      <c r="S77" s="98">
        <f t="shared" si="19"/>
        <v>0.26601266936477214</v>
      </c>
      <c r="T77" s="98">
        <f t="shared" si="19"/>
        <v>0.32051410784215284</v>
      </c>
      <c r="U77" s="98">
        <f t="shared" si="19"/>
        <v>0.39951270199577199</v>
      </c>
      <c r="V77" s="98">
        <f t="shared" si="19"/>
        <v>0.18846578366445915</v>
      </c>
      <c r="W77" s="98">
        <f t="shared" si="19"/>
        <v>0.16667702442359084</v>
      </c>
      <c r="X77" s="98">
        <f t="shared" si="19"/>
        <v>0.33496436549303266</v>
      </c>
      <c r="Y77" s="98">
        <f t="shared" si="19"/>
        <v>0.29230680706599921</v>
      </c>
      <c r="Z77" s="98">
        <f t="shared" si="19"/>
        <v>0.24900483801824974</v>
      </c>
      <c r="AB77" s="183" t="s">
        <v>182</v>
      </c>
      <c r="AC77" s="98">
        <f t="shared" ref="AC77:AM77" si="20">AC76/AC$158</f>
        <v>0.23674444431128636</v>
      </c>
      <c r="AD77" s="98">
        <f t="shared" si="20"/>
        <v>0.23598871790375145</v>
      </c>
      <c r="AE77" s="98">
        <f t="shared" si="20"/>
        <v>0.14568389057750761</v>
      </c>
      <c r="AF77" s="98">
        <f t="shared" si="20"/>
        <v>0.35839530599713448</v>
      </c>
      <c r="AG77" s="98">
        <f t="shared" si="20"/>
        <v>0.35078534031413611</v>
      </c>
      <c r="AH77" s="98">
        <f t="shared" si="20"/>
        <v>0.37951924197118558</v>
      </c>
      <c r="AI77" s="98">
        <f t="shared" si="20"/>
        <v>0.15135212476749177</v>
      </c>
      <c r="AJ77" s="98">
        <f t="shared" si="20"/>
        <v>0.13540031397174254</v>
      </c>
      <c r="AK77" s="98">
        <f t="shared" si="20"/>
        <v>0.31899608135846241</v>
      </c>
      <c r="AL77" s="98">
        <f t="shared" si="20"/>
        <v>0.26542527040314651</v>
      </c>
      <c r="AM77" s="98">
        <f t="shared" si="20"/>
        <v>0.29121789560894779</v>
      </c>
    </row>
    <row r="79" spans="2:39">
      <c r="B79" s="4" t="s">
        <v>178</v>
      </c>
      <c r="M79" s="424" t="s">
        <v>324</v>
      </c>
      <c r="O79" s="4" t="s">
        <v>178</v>
      </c>
      <c r="Z79" s="424" t="s">
        <v>324</v>
      </c>
      <c r="AB79" s="4" t="s">
        <v>178</v>
      </c>
      <c r="AM79" s="424" t="s">
        <v>324</v>
      </c>
    </row>
    <row r="81" spans="2:39" ht="15">
      <c r="B81" s="5" t="s">
        <v>268</v>
      </c>
      <c r="O81" s="5" t="s">
        <v>273</v>
      </c>
      <c r="AB81" s="5" t="s">
        <v>278</v>
      </c>
    </row>
    <row r="82" spans="2:39" ht="71.25">
      <c r="B82" s="151" t="s">
        <v>92</v>
      </c>
      <c r="C82" s="152" t="s">
        <v>38</v>
      </c>
      <c r="D82" s="153" t="s">
        <v>45</v>
      </c>
      <c r="E82" s="154" t="s">
        <v>46</v>
      </c>
      <c r="F82" s="155" t="s">
        <v>47</v>
      </c>
      <c r="G82" s="156" t="s">
        <v>39</v>
      </c>
      <c r="H82" s="157" t="s">
        <v>48</v>
      </c>
      <c r="I82" s="158" t="s">
        <v>40</v>
      </c>
      <c r="J82" s="159" t="s">
        <v>41</v>
      </c>
      <c r="K82" s="160" t="s">
        <v>49</v>
      </c>
      <c r="L82" s="161" t="s">
        <v>42</v>
      </c>
      <c r="M82" s="162" t="s">
        <v>43</v>
      </c>
      <c r="O82" s="151" t="s">
        <v>92</v>
      </c>
      <c r="P82" s="152" t="s">
        <v>38</v>
      </c>
      <c r="Q82" s="153" t="s">
        <v>45</v>
      </c>
      <c r="R82" s="154" t="s">
        <v>46</v>
      </c>
      <c r="S82" s="155" t="s">
        <v>47</v>
      </c>
      <c r="T82" s="156" t="s">
        <v>39</v>
      </c>
      <c r="U82" s="157" t="s">
        <v>48</v>
      </c>
      <c r="V82" s="158" t="s">
        <v>40</v>
      </c>
      <c r="W82" s="159" t="s">
        <v>41</v>
      </c>
      <c r="X82" s="160" t="s">
        <v>49</v>
      </c>
      <c r="Y82" s="161" t="s">
        <v>42</v>
      </c>
      <c r="Z82" s="162" t="s">
        <v>43</v>
      </c>
      <c r="AB82" s="151" t="s">
        <v>92</v>
      </c>
      <c r="AC82" s="152" t="s">
        <v>38</v>
      </c>
      <c r="AD82" s="153" t="s">
        <v>45</v>
      </c>
      <c r="AE82" s="154" t="s">
        <v>46</v>
      </c>
      <c r="AF82" s="155" t="s">
        <v>47</v>
      </c>
      <c r="AG82" s="156" t="s">
        <v>39</v>
      </c>
      <c r="AH82" s="157" t="s">
        <v>48</v>
      </c>
      <c r="AI82" s="158" t="s">
        <v>40</v>
      </c>
      <c r="AJ82" s="159" t="s">
        <v>41</v>
      </c>
      <c r="AK82" s="160" t="s">
        <v>49</v>
      </c>
      <c r="AL82" s="161" t="s">
        <v>42</v>
      </c>
      <c r="AM82" s="162" t="s">
        <v>43</v>
      </c>
    </row>
    <row r="83" spans="2:39">
      <c r="B83" s="167" t="s">
        <v>2</v>
      </c>
      <c r="C83" s="185">
        <v>962</v>
      </c>
      <c r="D83" s="186">
        <v>288</v>
      </c>
      <c r="E83" s="186">
        <v>0</v>
      </c>
      <c r="F83" s="186">
        <v>102</v>
      </c>
      <c r="G83" s="186">
        <v>154</v>
      </c>
      <c r="H83" s="186">
        <v>0</v>
      </c>
      <c r="I83" s="186">
        <v>0</v>
      </c>
      <c r="J83" s="186">
        <v>0</v>
      </c>
      <c r="K83" s="186">
        <v>0</v>
      </c>
      <c r="L83" s="186">
        <v>152</v>
      </c>
      <c r="M83" s="187">
        <v>266</v>
      </c>
      <c r="O83" s="167" t="s">
        <v>2</v>
      </c>
      <c r="P83" s="185">
        <v>1200</v>
      </c>
      <c r="Q83" s="186">
        <v>122</v>
      </c>
      <c r="R83" s="186">
        <v>192</v>
      </c>
      <c r="S83" s="186">
        <v>102</v>
      </c>
      <c r="T83" s="186">
        <v>287</v>
      </c>
      <c r="U83" s="186">
        <v>0</v>
      </c>
      <c r="V83" s="186">
        <v>0</v>
      </c>
      <c r="W83" s="186">
        <v>0</v>
      </c>
      <c r="X83" s="186">
        <v>173</v>
      </c>
      <c r="Y83" s="186">
        <v>145</v>
      </c>
      <c r="Z83" s="187">
        <v>179</v>
      </c>
      <c r="AB83" s="167" t="s">
        <v>2</v>
      </c>
      <c r="AC83" s="185">
        <v>957</v>
      </c>
      <c r="AD83" s="186">
        <v>148</v>
      </c>
      <c r="AE83" s="186">
        <v>119</v>
      </c>
      <c r="AF83" s="186">
        <v>104</v>
      </c>
      <c r="AG83" s="186">
        <v>160</v>
      </c>
      <c r="AH83" s="186">
        <v>0</v>
      </c>
      <c r="AI83" s="186">
        <v>0</v>
      </c>
      <c r="AJ83" s="186">
        <v>0</v>
      </c>
      <c r="AK83" s="186">
        <v>188</v>
      </c>
      <c r="AL83" s="186">
        <v>238</v>
      </c>
      <c r="AM83" s="187">
        <v>0</v>
      </c>
    </row>
    <row r="84" spans="2:39">
      <c r="B84" s="172" t="s">
        <v>3</v>
      </c>
      <c r="C84" s="188">
        <v>3753</v>
      </c>
      <c r="D84" s="189">
        <v>1425</v>
      </c>
      <c r="E84" s="189">
        <v>239</v>
      </c>
      <c r="F84" s="189">
        <v>143</v>
      </c>
      <c r="G84" s="189">
        <v>0</v>
      </c>
      <c r="H84" s="189">
        <v>645</v>
      </c>
      <c r="I84" s="189">
        <v>690</v>
      </c>
      <c r="J84" s="189">
        <v>0</v>
      </c>
      <c r="K84" s="189">
        <v>285</v>
      </c>
      <c r="L84" s="189">
        <v>326</v>
      </c>
      <c r="M84" s="190">
        <v>0</v>
      </c>
      <c r="O84" s="172" t="s">
        <v>3</v>
      </c>
      <c r="P84" s="188">
        <v>4712</v>
      </c>
      <c r="Q84" s="189">
        <v>1970</v>
      </c>
      <c r="R84" s="189">
        <v>106</v>
      </c>
      <c r="S84" s="189">
        <v>114</v>
      </c>
      <c r="T84" s="189">
        <v>273</v>
      </c>
      <c r="U84" s="189">
        <v>560</v>
      </c>
      <c r="V84" s="189">
        <v>1058</v>
      </c>
      <c r="W84" s="189">
        <v>0</v>
      </c>
      <c r="X84" s="189">
        <v>113</v>
      </c>
      <c r="Y84" s="189">
        <v>386</v>
      </c>
      <c r="Z84" s="190">
        <v>132</v>
      </c>
      <c r="AB84" s="172" t="s">
        <v>3</v>
      </c>
      <c r="AC84" s="188">
        <v>3956</v>
      </c>
      <c r="AD84" s="189">
        <v>1675</v>
      </c>
      <c r="AE84" s="189">
        <v>212</v>
      </c>
      <c r="AF84" s="189">
        <v>312</v>
      </c>
      <c r="AG84" s="189">
        <v>157</v>
      </c>
      <c r="AH84" s="189">
        <v>309</v>
      </c>
      <c r="AI84" s="189">
        <v>668</v>
      </c>
      <c r="AJ84" s="189">
        <v>0</v>
      </c>
      <c r="AK84" s="189">
        <v>177</v>
      </c>
      <c r="AL84" s="189">
        <v>272</v>
      </c>
      <c r="AM84" s="190">
        <v>174</v>
      </c>
    </row>
    <row r="85" spans="2:39">
      <c r="B85" s="172" t="s">
        <v>4</v>
      </c>
      <c r="C85" s="188">
        <v>7038</v>
      </c>
      <c r="D85" s="189">
        <v>6768</v>
      </c>
      <c r="E85" s="189">
        <v>270</v>
      </c>
      <c r="F85" s="189">
        <v>0</v>
      </c>
      <c r="G85" s="189">
        <v>0</v>
      </c>
      <c r="H85" s="189">
        <v>0</v>
      </c>
      <c r="I85" s="189">
        <v>0</v>
      </c>
      <c r="J85" s="189">
        <v>0</v>
      </c>
      <c r="K85" s="189">
        <v>0</v>
      </c>
      <c r="L85" s="189">
        <v>0</v>
      </c>
      <c r="M85" s="190">
        <v>0</v>
      </c>
      <c r="O85" s="172" t="s">
        <v>4</v>
      </c>
      <c r="P85" s="188">
        <v>6688</v>
      </c>
      <c r="Q85" s="189">
        <v>6321</v>
      </c>
      <c r="R85" s="189">
        <v>110</v>
      </c>
      <c r="S85" s="189">
        <v>145</v>
      </c>
      <c r="T85" s="189">
        <v>0</v>
      </c>
      <c r="U85" s="189">
        <v>0</v>
      </c>
      <c r="V85" s="189">
        <v>0</v>
      </c>
      <c r="W85" s="189">
        <v>0</v>
      </c>
      <c r="X85" s="189">
        <v>0</v>
      </c>
      <c r="Y85" s="189">
        <v>112</v>
      </c>
      <c r="Z85" s="190">
        <v>0</v>
      </c>
      <c r="AB85" s="172" t="s">
        <v>4</v>
      </c>
      <c r="AC85" s="188">
        <v>7001</v>
      </c>
      <c r="AD85" s="189">
        <v>6674</v>
      </c>
      <c r="AE85" s="189">
        <v>227</v>
      </c>
      <c r="AF85" s="189">
        <v>0</v>
      </c>
      <c r="AG85" s="189">
        <v>0</v>
      </c>
      <c r="AH85" s="189">
        <v>0</v>
      </c>
      <c r="AI85" s="189">
        <v>0</v>
      </c>
      <c r="AJ85" s="189">
        <v>0</v>
      </c>
      <c r="AK85" s="189">
        <v>0</v>
      </c>
      <c r="AL85" s="189">
        <v>100</v>
      </c>
      <c r="AM85" s="190">
        <v>0</v>
      </c>
    </row>
    <row r="86" spans="2:39">
      <c r="B86" s="172" t="s">
        <v>5</v>
      </c>
      <c r="C86" s="188">
        <v>1159</v>
      </c>
      <c r="D86" s="189">
        <v>741</v>
      </c>
      <c r="E86" s="189">
        <v>265</v>
      </c>
      <c r="F86" s="189">
        <v>153</v>
      </c>
      <c r="G86" s="189">
        <v>0</v>
      </c>
      <c r="H86" s="189">
        <v>0</v>
      </c>
      <c r="I86" s="189">
        <v>0</v>
      </c>
      <c r="J86" s="189">
        <v>0</v>
      </c>
      <c r="K86" s="189">
        <v>0</v>
      </c>
      <c r="L86" s="189">
        <v>0</v>
      </c>
      <c r="M86" s="190">
        <v>0</v>
      </c>
      <c r="O86" s="172" t="s">
        <v>5</v>
      </c>
      <c r="P86" s="188">
        <v>1438</v>
      </c>
      <c r="Q86" s="189">
        <v>576</v>
      </c>
      <c r="R86" s="189">
        <v>470</v>
      </c>
      <c r="S86" s="189">
        <v>150</v>
      </c>
      <c r="T86" s="189">
        <v>0</v>
      </c>
      <c r="U86" s="189">
        <v>0</v>
      </c>
      <c r="V86" s="189">
        <v>242</v>
      </c>
      <c r="W86" s="189">
        <v>0</v>
      </c>
      <c r="X86" s="189">
        <v>0</v>
      </c>
      <c r="Y86" s="189">
        <v>0</v>
      </c>
      <c r="Z86" s="190">
        <v>0</v>
      </c>
      <c r="AB86" s="172" t="s">
        <v>5</v>
      </c>
      <c r="AC86" s="188">
        <v>996</v>
      </c>
      <c r="AD86" s="189">
        <v>567</v>
      </c>
      <c r="AE86" s="189">
        <v>170</v>
      </c>
      <c r="AF86" s="189">
        <v>0</v>
      </c>
      <c r="AG86" s="189">
        <v>0</v>
      </c>
      <c r="AH86" s="189">
        <v>0</v>
      </c>
      <c r="AI86" s="189">
        <v>259</v>
      </c>
      <c r="AJ86" s="189">
        <v>0</v>
      </c>
      <c r="AK86" s="189">
        <v>0</v>
      </c>
      <c r="AL86" s="189">
        <v>0</v>
      </c>
      <c r="AM86" s="190">
        <v>0</v>
      </c>
    </row>
    <row r="87" spans="2:39">
      <c r="B87" s="172" t="s">
        <v>6</v>
      </c>
      <c r="C87" s="188">
        <v>4185</v>
      </c>
      <c r="D87" s="189">
        <v>1888</v>
      </c>
      <c r="E87" s="189">
        <v>367</v>
      </c>
      <c r="F87" s="189">
        <v>496</v>
      </c>
      <c r="G87" s="189">
        <v>0</v>
      </c>
      <c r="H87" s="189">
        <v>0</v>
      </c>
      <c r="I87" s="191">
        <v>0</v>
      </c>
      <c r="J87" s="189">
        <v>0</v>
      </c>
      <c r="K87" s="189">
        <v>434</v>
      </c>
      <c r="L87" s="189">
        <v>802</v>
      </c>
      <c r="M87" s="190">
        <v>198</v>
      </c>
      <c r="O87" s="172" t="s">
        <v>6</v>
      </c>
      <c r="P87" s="188">
        <v>5608</v>
      </c>
      <c r="Q87" s="189">
        <v>2074</v>
      </c>
      <c r="R87" s="189">
        <v>1325</v>
      </c>
      <c r="S87" s="189">
        <v>650</v>
      </c>
      <c r="T87" s="189">
        <v>0</v>
      </c>
      <c r="U87" s="189">
        <v>0</v>
      </c>
      <c r="V87" s="191">
        <v>0</v>
      </c>
      <c r="W87" s="189">
        <v>0</v>
      </c>
      <c r="X87" s="189">
        <v>465</v>
      </c>
      <c r="Y87" s="189">
        <v>680</v>
      </c>
      <c r="Z87" s="190">
        <v>414</v>
      </c>
      <c r="AB87" s="172" t="s">
        <v>6</v>
      </c>
      <c r="AC87" s="188">
        <v>4904</v>
      </c>
      <c r="AD87" s="189">
        <v>2019</v>
      </c>
      <c r="AE87" s="189">
        <v>816</v>
      </c>
      <c r="AF87" s="189">
        <v>608</v>
      </c>
      <c r="AG87" s="189">
        <v>115</v>
      </c>
      <c r="AH87" s="189">
        <v>0</v>
      </c>
      <c r="AI87" s="191">
        <v>0</v>
      </c>
      <c r="AJ87" s="189">
        <v>0</v>
      </c>
      <c r="AK87" s="189">
        <v>784</v>
      </c>
      <c r="AL87" s="189">
        <v>275</v>
      </c>
      <c r="AM87" s="190">
        <v>287</v>
      </c>
    </row>
    <row r="88" spans="2:39">
      <c r="B88" s="172" t="s">
        <v>7</v>
      </c>
      <c r="C88" s="188">
        <v>1217</v>
      </c>
      <c r="D88" s="189">
        <v>301</v>
      </c>
      <c r="E88" s="189">
        <v>0</v>
      </c>
      <c r="F88" s="189">
        <v>0</v>
      </c>
      <c r="G88" s="189">
        <v>0</v>
      </c>
      <c r="H88" s="189">
        <v>140</v>
      </c>
      <c r="I88" s="189">
        <v>0</v>
      </c>
      <c r="J88" s="189">
        <v>539</v>
      </c>
      <c r="K88" s="189">
        <v>0</v>
      </c>
      <c r="L88" s="189">
        <v>103</v>
      </c>
      <c r="M88" s="190">
        <v>134</v>
      </c>
      <c r="O88" s="172" t="s">
        <v>7</v>
      </c>
      <c r="P88" s="188">
        <v>1393</v>
      </c>
      <c r="Q88" s="189">
        <v>508</v>
      </c>
      <c r="R88" s="189">
        <v>172</v>
      </c>
      <c r="S88" s="189">
        <v>145</v>
      </c>
      <c r="T88" s="189">
        <v>0</v>
      </c>
      <c r="U88" s="189">
        <v>0</v>
      </c>
      <c r="V88" s="189">
        <v>0</v>
      </c>
      <c r="W88" s="189">
        <v>353</v>
      </c>
      <c r="X88" s="189">
        <v>0</v>
      </c>
      <c r="Y88" s="189">
        <v>215</v>
      </c>
      <c r="Z88" s="190">
        <v>0</v>
      </c>
      <c r="AB88" s="172" t="s">
        <v>7</v>
      </c>
      <c r="AC88" s="188">
        <v>1687</v>
      </c>
      <c r="AD88" s="189">
        <v>546</v>
      </c>
      <c r="AE88" s="189">
        <v>0</v>
      </c>
      <c r="AF88" s="189">
        <v>0</v>
      </c>
      <c r="AG88" s="189">
        <v>145</v>
      </c>
      <c r="AH88" s="189">
        <v>0</v>
      </c>
      <c r="AI88" s="189">
        <v>0</v>
      </c>
      <c r="AJ88" s="189">
        <v>554</v>
      </c>
      <c r="AK88" s="189">
        <v>190</v>
      </c>
      <c r="AL88" s="189">
        <v>252</v>
      </c>
      <c r="AM88" s="190">
        <v>0</v>
      </c>
    </row>
    <row r="89" spans="2:39">
      <c r="B89" s="172" t="s">
        <v>8</v>
      </c>
      <c r="C89" s="188">
        <v>4458</v>
      </c>
      <c r="D89" s="189">
        <v>286</v>
      </c>
      <c r="E89" s="189">
        <v>809</v>
      </c>
      <c r="F89" s="189">
        <v>0</v>
      </c>
      <c r="G89" s="189">
        <v>189</v>
      </c>
      <c r="H89" s="189">
        <v>101</v>
      </c>
      <c r="I89" s="189">
        <v>825</v>
      </c>
      <c r="J89" s="189">
        <v>1417</v>
      </c>
      <c r="K89" s="191">
        <v>0</v>
      </c>
      <c r="L89" s="189">
        <v>0</v>
      </c>
      <c r="M89" s="190">
        <v>831</v>
      </c>
      <c r="O89" s="172" t="s">
        <v>8</v>
      </c>
      <c r="P89" s="188">
        <v>3888</v>
      </c>
      <c r="Q89" s="189">
        <v>130</v>
      </c>
      <c r="R89" s="189">
        <v>365</v>
      </c>
      <c r="S89" s="189">
        <v>0</v>
      </c>
      <c r="T89" s="189">
        <v>0</v>
      </c>
      <c r="U89" s="189">
        <v>115</v>
      </c>
      <c r="V89" s="189">
        <v>521</v>
      </c>
      <c r="W89" s="189">
        <v>1439</v>
      </c>
      <c r="X89" s="191">
        <v>0</v>
      </c>
      <c r="Y89" s="189">
        <v>235</v>
      </c>
      <c r="Z89" s="190">
        <v>1083</v>
      </c>
      <c r="AB89" s="172" t="s">
        <v>8</v>
      </c>
      <c r="AC89" s="188">
        <v>5529</v>
      </c>
      <c r="AD89" s="189">
        <v>680</v>
      </c>
      <c r="AE89" s="189">
        <v>757</v>
      </c>
      <c r="AF89" s="189">
        <v>265</v>
      </c>
      <c r="AG89" s="189">
        <v>266</v>
      </c>
      <c r="AH89" s="189">
        <v>160</v>
      </c>
      <c r="AI89" s="189">
        <v>1305</v>
      </c>
      <c r="AJ89" s="189">
        <v>1234</v>
      </c>
      <c r="AK89" s="191">
        <v>0</v>
      </c>
      <c r="AL89" s="189">
        <v>105</v>
      </c>
      <c r="AM89" s="190">
        <v>757</v>
      </c>
    </row>
    <row r="90" spans="2:39">
      <c r="B90" s="172" t="s">
        <v>9</v>
      </c>
      <c r="C90" s="188">
        <v>3139</v>
      </c>
      <c r="D90" s="189">
        <v>1323</v>
      </c>
      <c r="E90" s="189">
        <v>438</v>
      </c>
      <c r="F90" s="189">
        <v>0</v>
      </c>
      <c r="G90" s="189">
        <v>108</v>
      </c>
      <c r="H90" s="189">
        <v>658</v>
      </c>
      <c r="I90" s="189">
        <v>349</v>
      </c>
      <c r="J90" s="189">
        <v>0</v>
      </c>
      <c r="K90" s="189">
        <v>0</v>
      </c>
      <c r="L90" s="189">
        <v>263</v>
      </c>
      <c r="M90" s="190">
        <v>0</v>
      </c>
      <c r="O90" s="172" t="s">
        <v>9</v>
      </c>
      <c r="P90" s="188">
        <v>2639</v>
      </c>
      <c r="Q90" s="189">
        <v>1064</v>
      </c>
      <c r="R90" s="189">
        <v>464</v>
      </c>
      <c r="S90" s="189">
        <v>0</v>
      </c>
      <c r="T90" s="189">
        <v>0</v>
      </c>
      <c r="U90" s="189">
        <v>550</v>
      </c>
      <c r="V90" s="189">
        <v>180</v>
      </c>
      <c r="W90" s="189">
        <v>0</v>
      </c>
      <c r="X90" s="189">
        <v>105</v>
      </c>
      <c r="Y90" s="189">
        <v>160</v>
      </c>
      <c r="Z90" s="190">
        <v>116</v>
      </c>
      <c r="AB90" s="172" t="s">
        <v>9</v>
      </c>
      <c r="AC90" s="188">
        <v>3485</v>
      </c>
      <c r="AD90" s="189">
        <v>2245</v>
      </c>
      <c r="AE90" s="189">
        <v>308</v>
      </c>
      <c r="AF90" s="189">
        <v>100</v>
      </c>
      <c r="AG90" s="189">
        <v>110</v>
      </c>
      <c r="AH90" s="189">
        <v>0</v>
      </c>
      <c r="AI90" s="189">
        <v>168</v>
      </c>
      <c r="AJ90" s="189">
        <v>0</v>
      </c>
      <c r="AK90" s="189">
        <v>0</v>
      </c>
      <c r="AL90" s="189">
        <v>419</v>
      </c>
      <c r="AM90" s="190">
        <v>135</v>
      </c>
    </row>
    <row r="91" spans="2:39">
      <c r="B91" s="172" t="s">
        <v>10</v>
      </c>
      <c r="C91" s="188">
        <v>554</v>
      </c>
      <c r="D91" s="189">
        <v>449</v>
      </c>
      <c r="E91" s="189">
        <v>0</v>
      </c>
      <c r="F91" s="189">
        <v>0</v>
      </c>
      <c r="G91" s="189">
        <v>105</v>
      </c>
      <c r="H91" s="189">
        <v>0</v>
      </c>
      <c r="I91" s="189">
        <v>0</v>
      </c>
      <c r="J91" s="189">
        <v>0</v>
      </c>
      <c r="K91" s="189">
        <v>0</v>
      </c>
      <c r="L91" s="189">
        <v>0</v>
      </c>
      <c r="M91" s="190">
        <v>0</v>
      </c>
      <c r="O91" s="172" t="s">
        <v>10</v>
      </c>
      <c r="P91" s="188">
        <v>329</v>
      </c>
      <c r="Q91" s="189">
        <v>153</v>
      </c>
      <c r="R91" s="189">
        <v>0</v>
      </c>
      <c r="S91" s="189">
        <v>0</v>
      </c>
      <c r="T91" s="189">
        <v>0</v>
      </c>
      <c r="U91" s="189">
        <v>0</v>
      </c>
      <c r="V91" s="189">
        <v>176</v>
      </c>
      <c r="W91" s="189">
        <v>0</v>
      </c>
      <c r="X91" s="189">
        <v>0</v>
      </c>
      <c r="Y91" s="189">
        <v>0</v>
      </c>
      <c r="Z91" s="190">
        <v>0</v>
      </c>
      <c r="AB91" s="172" t="s">
        <v>10</v>
      </c>
      <c r="AC91" s="188">
        <v>592</v>
      </c>
      <c r="AD91" s="189">
        <v>393</v>
      </c>
      <c r="AE91" s="189">
        <v>0</v>
      </c>
      <c r="AF91" s="189">
        <v>0</v>
      </c>
      <c r="AG91" s="189">
        <v>0</v>
      </c>
      <c r="AH91" s="189">
        <v>0</v>
      </c>
      <c r="AI91" s="189">
        <v>199</v>
      </c>
      <c r="AJ91" s="189">
        <v>0</v>
      </c>
      <c r="AK91" s="189">
        <v>0</v>
      </c>
      <c r="AL91" s="189">
        <v>0</v>
      </c>
      <c r="AM91" s="190">
        <v>0</v>
      </c>
    </row>
    <row r="92" spans="2:39">
      <c r="B92" s="172" t="s">
        <v>11</v>
      </c>
      <c r="C92" s="188">
        <v>1104</v>
      </c>
      <c r="D92" s="189">
        <v>182</v>
      </c>
      <c r="E92" s="189">
        <v>0</v>
      </c>
      <c r="F92" s="189">
        <v>0</v>
      </c>
      <c r="G92" s="189">
        <v>0</v>
      </c>
      <c r="H92" s="189">
        <v>633</v>
      </c>
      <c r="I92" s="189">
        <v>0</v>
      </c>
      <c r="J92" s="189">
        <v>181</v>
      </c>
      <c r="K92" s="189">
        <v>0</v>
      </c>
      <c r="L92" s="189">
        <v>0</v>
      </c>
      <c r="M92" s="190">
        <v>108</v>
      </c>
      <c r="O92" s="172" t="s">
        <v>11</v>
      </c>
      <c r="P92" s="188">
        <v>569</v>
      </c>
      <c r="Q92" s="189">
        <v>0</v>
      </c>
      <c r="R92" s="189">
        <v>0</v>
      </c>
      <c r="S92" s="189">
        <v>0</v>
      </c>
      <c r="T92" s="189">
        <v>0</v>
      </c>
      <c r="U92" s="189">
        <v>406</v>
      </c>
      <c r="V92" s="189">
        <v>0</v>
      </c>
      <c r="W92" s="189">
        <v>163</v>
      </c>
      <c r="X92" s="189">
        <v>0</v>
      </c>
      <c r="Y92" s="189">
        <v>0</v>
      </c>
      <c r="Z92" s="190">
        <v>0</v>
      </c>
      <c r="AB92" s="172" t="s">
        <v>11</v>
      </c>
      <c r="AC92" s="188">
        <v>348</v>
      </c>
      <c r="AD92" s="189">
        <v>0</v>
      </c>
      <c r="AE92" s="189">
        <v>0</v>
      </c>
      <c r="AF92" s="189">
        <v>0</v>
      </c>
      <c r="AG92" s="189">
        <v>0</v>
      </c>
      <c r="AH92" s="189">
        <v>348</v>
      </c>
      <c r="AI92" s="189">
        <v>0</v>
      </c>
      <c r="AJ92" s="189">
        <v>0</v>
      </c>
      <c r="AK92" s="189">
        <v>0</v>
      </c>
      <c r="AL92" s="189">
        <v>0</v>
      </c>
      <c r="AM92" s="190">
        <v>0</v>
      </c>
    </row>
    <row r="93" spans="2:39">
      <c r="B93" s="172" t="s">
        <v>12</v>
      </c>
      <c r="C93" s="188">
        <v>164</v>
      </c>
      <c r="D93" s="191">
        <v>0</v>
      </c>
      <c r="E93" s="189">
        <v>0</v>
      </c>
      <c r="F93" s="189">
        <v>0</v>
      </c>
      <c r="G93" s="189">
        <v>0</v>
      </c>
      <c r="H93" s="189">
        <v>164</v>
      </c>
      <c r="I93" s="189">
        <v>0</v>
      </c>
      <c r="J93" s="189">
        <v>0</v>
      </c>
      <c r="K93" s="189">
        <v>0</v>
      </c>
      <c r="L93" s="189">
        <v>0</v>
      </c>
      <c r="M93" s="190">
        <v>0</v>
      </c>
      <c r="O93" s="172" t="s">
        <v>12</v>
      </c>
      <c r="P93" s="188">
        <v>278</v>
      </c>
      <c r="Q93" s="191">
        <v>0</v>
      </c>
      <c r="R93" s="189">
        <v>0</v>
      </c>
      <c r="S93" s="189">
        <v>0</v>
      </c>
      <c r="T93" s="189">
        <v>0</v>
      </c>
      <c r="U93" s="189">
        <v>278</v>
      </c>
      <c r="V93" s="189">
        <v>0</v>
      </c>
      <c r="W93" s="189">
        <v>0</v>
      </c>
      <c r="X93" s="189">
        <v>0</v>
      </c>
      <c r="Y93" s="189">
        <v>0</v>
      </c>
      <c r="Z93" s="190">
        <v>0</v>
      </c>
      <c r="AB93" s="172" t="s">
        <v>12</v>
      </c>
      <c r="AC93" s="188">
        <v>126</v>
      </c>
      <c r="AD93" s="191">
        <v>0</v>
      </c>
      <c r="AE93" s="189">
        <v>0</v>
      </c>
      <c r="AF93" s="189">
        <v>0</v>
      </c>
      <c r="AG93" s="189">
        <v>0</v>
      </c>
      <c r="AH93" s="189">
        <v>126</v>
      </c>
      <c r="AI93" s="189">
        <v>0</v>
      </c>
      <c r="AJ93" s="189">
        <v>0</v>
      </c>
      <c r="AK93" s="189">
        <v>0</v>
      </c>
      <c r="AL93" s="189">
        <v>0</v>
      </c>
      <c r="AM93" s="190">
        <v>0</v>
      </c>
    </row>
    <row r="94" spans="2:39">
      <c r="B94" s="172" t="s">
        <v>44</v>
      </c>
      <c r="C94" s="188">
        <v>168</v>
      </c>
      <c r="D94" s="189">
        <v>168</v>
      </c>
      <c r="E94" s="189">
        <v>0</v>
      </c>
      <c r="F94" s="191">
        <v>0</v>
      </c>
      <c r="G94" s="191">
        <v>0</v>
      </c>
      <c r="H94" s="191">
        <v>0</v>
      </c>
      <c r="I94" s="189">
        <v>0</v>
      </c>
      <c r="J94" s="191">
        <v>0</v>
      </c>
      <c r="K94" s="191">
        <v>0</v>
      </c>
      <c r="L94" s="191">
        <v>0</v>
      </c>
      <c r="M94" s="190">
        <v>0</v>
      </c>
      <c r="O94" s="172" t="s">
        <v>44</v>
      </c>
      <c r="P94" s="188">
        <v>0</v>
      </c>
      <c r="Q94" s="189">
        <v>0</v>
      </c>
      <c r="R94" s="189">
        <v>0</v>
      </c>
      <c r="S94" s="191">
        <v>0</v>
      </c>
      <c r="T94" s="191">
        <v>0</v>
      </c>
      <c r="U94" s="191">
        <v>0</v>
      </c>
      <c r="V94" s="189">
        <v>0</v>
      </c>
      <c r="W94" s="191">
        <v>0</v>
      </c>
      <c r="X94" s="191">
        <v>0</v>
      </c>
      <c r="Y94" s="191">
        <v>0</v>
      </c>
      <c r="Z94" s="190">
        <v>0</v>
      </c>
      <c r="AB94" s="172" t="s">
        <v>44</v>
      </c>
      <c r="AC94" s="188">
        <v>0</v>
      </c>
      <c r="AD94" s="189">
        <v>0</v>
      </c>
      <c r="AE94" s="189">
        <v>0</v>
      </c>
      <c r="AF94" s="191">
        <v>0</v>
      </c>
      <c r="AG94" s="191">
        <v>0</v>
      </c>
      <c r="AH94" s="191">
        <v>0</v>
      </c>
      <c r="AI94" s="189">
        <v>0</v>
      </c>
      <c r="AJ94" s="191">
        <v>0</v>
      </c>
      <c r="AK94" s="191">
        <v>0</v>
      </c>
      <c r="AL94" s="191">
        <v>0</v>
      </c>
      <c r="AM94" s="190">
        <v>0</v>
      </c>
    </row>
    <row r="95" spans="2:39">
      <c r="B95" s="172" t="s">
        <v>14</v>
      </c>
      <c r="C95" s="188">
        <v>5192</v>
      </c>
      <c r="D95" s="189">
        <v>3967</v>
      </c>
      <c r="E95" s="189">
        <v>108</v>
      </c>
      <c r="F95" s="189">
        <v>297</v>
      </c>
      <c r="G95" s="189">
        <v>132</v>
      </c>
      <c r="H95" s="189">
        <v>115</v>
      </c>
      <c r="I95" s="189">
        <v>277</v>
      </c>
      <c r="J95" s="189">
        <v>156</v>
      </c>
      <c r="K95" s="189">
        <v>0</v>
      </c>
      <c r="L95" s="189">
        <v>140</v>
      </c>
      <c r="M95" s="190">
        <v>0</v>
      </c>
      <c r="O95" s="172" t="s">
        <v>14</v>
      </c>
      <c r="P95" s="188">
        <v>8353</v>
      </c>
      <c r="Q95" s="189">
        <v>7032</v>
      </c>
      <c r="R95" s="189">
        <v>597</v>
      </c>
      <c r="S95" s="189">
        <v>112</v>
      </c>
      <c r="T95" s="189">
        <v>0</v>
      </c>
      <c r="U95" s="189">
        <v>116</v>
      </c>
      <c r="V95" s="189">
        <v>130</v>
      </c>
      <c r="W95" s="189">
        <v>115</v>
      </c>
      <c r="X95" s="189">
        <v>0</v>
      </c>
      <c r="Y95" s="189">
        <v>251</v>
      </c>
      <c r="Z95" s="190">
        <v>0</v>
      </c>
      <c r="AB95" s="172" t="s">
        <v>14</v>
      </c>
      <c r="AC95" s="188">
        <v>15474</v>
      </c>
      <c r="AD95" s="189">
        <v>11823</v>
      </c>
      <c r="AE95" s="189">
        <v>1355</v>
      </c>
      <c r="AF95" s="189">
        <v>273</v>
      </c>
      <c r="AG95" s="189">
        <v>121</v>
      </c>
      <c r="AH95" s="189">
        <v>287</v>
      </c>
      <c r="AI95" s="189">
        <v>642</v>
      </c>
      <c r="AJ95" s="189">
        <v>180</v>
      </c>
      <c r="AK95" s="189">
        <v>195</v>
      </c>
      <c r="AL95" s="189">
        <v>172</v>
      </c>
      <c r="AM95" s="190">
        <v>426</v>
      </c>
    </row>
    <row r="96" spans="2:39">
      <c r="B96" s="172" t="s">
        <v>15</v>
      </c>
      <c r="C96" s="188">
        <v>1443</v>
      </c>
      <c r="D96" s="189">
        <v>1443</v>
      </c>
      <c r="E96" s="189">
        <v>0</v>
      </c>
      <c r="F96" s="189">
        <v>0</v>
      </c>
      <c r="G96" s="189">
        <v>0</v>
      </c>
      <c r="H96" s="189">
        <v>0</v>
      </c>
      <c r="I96" s="189">
        <v>0</v>
      </c>
      <c r="J96" s="189">
        <v>0</v>
      </c>
      <c r="K96" s="189">
        <v>0</v>
      </c>
      <c r="L96" s="189">
        <v>0</v>
      </c>
      <c r="M96" s="190">
        <v>0</v>
      </c>
      <c r="O96" s="172" t="s">
        <v>15</v>
      </c>
      <c r="P96" s="188">
        <v>939</v>
      </c>
      <c r="Q96" s="189">
        <v>565</v>
      </c>
      <c r="R96" s="189">
        <v>136</v>
      </c>
      <c r="S96" s="189">
        <v>0</v>
      </c>
      <c r="T96" s="189">
        <v>0</v>
      </c>
      <c r="U96" s="189">
        <v>103</v>
      </c>
      <c r="V96" s="189">
        <v>135</v>
      </c>
      <c r="W96" s="189">
        <v>0</v>
      </c>
      <c r="X96" s="189">
        <v>0</v>
      </c>
      <c r="Y96" s="189">
        <v>0</v>
      </c>
      <c r="Z96" s="190">
        <v>0</v>
      </c>
      <c r="AB96" s="172" t="s">
        <v>15</v>
      </c>
      <c r="AC96" s="188">
        <v>3070</v>
      </c>
      <c r="AD96" s="189">
        <v>2374</v>
      </c>
      <c r="AE96" s="189">
        <v>497</v>
      </c>
      <c r="AF96" s="189">
        <v>0</v>
      </c>
      <c r="AG96" s="189">
        <v>0</v>
      </c>
      <c r="AH96" s="189">
        <v>0</v>
      </c>
      <c r="AI96" s="189">
        <v>199</v>
      </c>
      <c r="AJ96" s="189">
        <v>0</v>
      </c>
      <c r="AK96" s="189">
        <v>0</v>
      </c>
      <c r="AL96" s="189">
        <v>0</v>
      </c>
      <c r="AM96" s="190">
        <v>0</v>
      </c>
    </row>
    <row r="97" spans="2:39">
      <c r="B97" s="172" t="s">
        <v>16</v>
      </c>
      <c r="C97" s="188">
        <v>1744</v>
      </c>
      <c r="D97" s="189">
        <v>1255</v>
      </c>
      <c r="E97" s="189">
        <v>0</v>
      </c>
      <c r="F97" s="189">
        <v>0</v>
      </c>
      <c r="G97" s="189">
        <v>0</v>
      </c>
      <c r="H97" s="189">
        <v>489</v>
      </c>
      <c r="I97" s="189">
        <v>0</v>
      </c>
      <c r="J97" s="189">
        <v>0</v>
      </c>
      <c r="K97" s="189">
        <v>0</v>
      </c>
      <c r="L97" s="189">
        <v>0</v>
      </c>
      <c r="M97" s="190">
        <v>0</v>
      </c>
      <c r="O97" s="172" t="s">
        <v>16</v>
      </c>
      <c r="P97" s="188">
        <v>1060</v>
      </c>
      <c r="Q97" s="189">
        <v>657</v>
      </c>
      <c r="R97" s="189">
        <v>0</v>
      </c>
      <c r="S97" s="189">
        <v>0</v>
      </c>
      <c r="T97" s="189">
        <v>0</v>
      </c>
      <c r="U97" s="189">
        <v>231</v>
      </c>
      <c r="V97" s="189">
        <v>0</v>
      </c>
      <c r="W97" s="189">
        <v>172</v>
      </c>
      <c r="X97" s="189">
        <v>0</v>
      </c>
      <c r="Y97" s="189">
        <v>0</v>
      </c>
      <c r="Z97" s="190">
        <v>0</v>
      </c>
      <c r="AB97" s="172" t="s">
        <v>16</v>
      </c>
      <c r="AC97" s="188">
        <v>1439</v>
      </c>
      <c r="AD97" s="189">
        <v>756</v>
      </c>
      <c r="AE97" s="189">
        <v>242</v>
      </c>
      <c r="AF97" s="189">
        <v>0</v>
      </c>
      <c r="AG97" s="189">
        <v>0</v>
      </c>
      <c r="AH97" s="189">
        <v>291</v>
      </c>
      <c r="AI97" s="189">
        <v>150</v>
      </c>
      <c r="AJ97" s="189">
        <v>0</v>
      </c>
      <c r="AK97" s="189">
        <v>0</v>
      </c>
      <c r="AL97" s="189">
        <v>0</v>
      </c>
      <c r="AM97" s="190">
        <v>0</v>
      </c>
    </row>
    <row r="98" spans="2:39">
      <c r="B98" s="172" t="s">
        <v>17</v>
      </c>
      <c r="C98" s="188">
        <v>559</v>
      </c>
      <c r="D98" s="189">
        <v>217</v>
      </c>
      <c r="E98" s="189">
        <v>105</v>
      </c>
      <c r="F98" s="189">
        <v>137</v>
      </c>
      <c r="G98" s="189">
        <v>100</v>
      </c>
      <c r="H98" s="189">
        <v>0</v>
      </c>
      <c r="I98" s="189">
        <v>0</v>
      </c>
      <c r="J98" s="189">
        <v>0</v>
      </c>
      <c r="K98" s="189">
        <v>0</v>
      </c>
      <c r="L98" s="189">
        <v>0</v>
      </c>
      <c r="M98" s="190">
        <v>0</v>
      </c>
      <c r="O98" s="172" t="s">
        <v>17</v>
      </c>
      <c r="P98" s="188">
        <v>760</v>
      </c>
      <c r="Q98" s="189">
        <v>284</v>
      </c>
      <c r="R98" s="189">
        <v>105</v>
      </c>
      <c r="S98" s="189">
        <v>117</v>
      </c>
      <c r="T98" s="189">
        <v>101</v>
      </c>
      <c r="U98" s="189">
        <v>0</v>
      </c>
      <c r="V98" s="189">
        <v>153</v>
      </c>
      <c r="W98" s="189">
        <v>0</v>
      </c>
      <c r="X98" s="189">
        <v>0</v>
      </c>
      <c r="Y98" s="189">
        <v>0</v>
      </c>
      <c r="Z98" s="190">
        <v>0</v>
      </c>
      <c r="AB98" s="172" t="s">
        <v>17</v>
      </c>
      <c r="AC98" s="188">
        <v>1059</v>
      </c>
      <c r="AD98" s="189">
        <v>234</v>
      </c>
      <c r="AE98" s="189">
        <v>109</v>
      </c>
      <c r="AF98" s="189">
        <v>173</v>
      </c>
      <c r="AG98" s="189">
        <v>126</v>
      </c>
      <c r="AH98" s="189">
        <v>176</v>
      </c>
      <c r="AI98" s="189">
        <v>0</v>
      </c>
      <c r="AJ98" s="189">
        <v>0</v>
      </c>
      <c r="AK98" s="189">
        <v>127</v>
      </c>
      <c r="AL98" s="189">
        <v>114</v>
      </c>
      <c r="AM98" s="190">
        <v>0</v>
      </c>
    </row>
    <row r="99" spans="2:39">
      <c r="B99" s="172" t="s">
        <v>18</v>
      </c>
      <c r="C99" s="188">
        <v>1539</v>
      </c>
      <c r="D99" s="189">
        <v>940</v>
      </c>
      <c r="E99" s="189">
        <v>457</v>
      </c>
      <c r="F99" s="189">
        <v>0</v>
      </c>
      <c r="G99" s="189">
        <v>0</v>
      </c>
      <c r="H99" s="189">
        <v>0</v>
      </c>
      <c r="I99" s="189">
        <v>0</v>
      </c>
      <c r="J99" s="189">
        <v>142</v>
      </c>
      <c r="K99" s="189">
        <v>0</v>
      </c>
      <c r="L99" s="189">
        <v>0</v>
      </c>
      <c r="M99" s="190">
        <v>0</v>
      </c>
      <c r="O99" s="172" t="s">
        <v>18</v>
      </c>
      <c r="P99" s="188">
        <v>2736</v>
      </c>
      <c r="Q99" s="189">
        <v>1795</v>
      </c>
      <c r="R99" s="189">
        <v>405</v>
      </c>
      <c r="S99" s="189">
        <v>0</v>
      </c>
      <c r="T99" s="189">
        <v>0</v>
      </c>
      <c r="U99" s="189">
        <v>0</v>
      </c>
      <c r="V99" s="189">
        <v>260</v>
      </c>
      <c r="W99" s="189">
        <v>154</v>
      </c>
      <c r="X99" s="189">
        <v>122</v>
      </c>
      <c r="Y99" s="189">
        <v>0</v>
      </c>
      <c r="Z99" s="190">
        <v>0</v>
      </c>
      <c r="AB99" s="172" t="s">
        <v>18</v>
      </c>
      <c r="AC99" s="188">
        <v>3476</v>
      </c>
      <c r="AD99" s="189">
        <v>1769</v>
      </c>
      <c r="AE99" s="189">
        <v>895</v>
      </c>
      <c r="AF99" s="189">
        <v>110</v>
      </c>
      <c r="AG99" s="189">
        <v>0</v>
      </c>
      <c r="AH99" s="189">
        <v>100</v>
      </c>
      <c r="AI99" s="189">
        <v>184</v>
      </c>
      <c r="AJ99" s="189">
        <v>122</v>
      </c>
      <c r="AK99" s="189">
        <v>129</v>
      </c>
      <c r="AL99" s="189">
        <v>167</v>
      </c>
      <c r="AM99" s="190">
        <v>0</v>
      </c>
    </row>
    <row r="100" spans="2:39">
      <c r="B100" s="172" t="s">
        <v>19</v>
      </c>
      <c r="C100" s="188">
        <v>1785</v>
      </c>
      <c r="D100" s="189">
        <v>967</v>
      </c>
      <c r="E100" s="189">
        <v>0</v>
      </c>
      <c r="F100" s="189">
        <v>0</v>
      </c>
      <c r="G100" s="189">
        <v>0</v>
      </c>
      <c r="H100" s="189">
        <v>485</v>
      </c>
      <c r="I100" s="189">
        <v>125</v>
      </c>
      <c r="J100" s="189">
        <v>108</v>
      </c>
      <c r="K100" s="189">
        <v>0</v>
      </c>
      <c r="L100" s="189">
        <v>100</v>
      </c>
      <c r="M100" s="190">
        <v>0</v>
      </c>
      <c r="O100" s="172" t="s">
        <v>19</v>
      </c>
      <c r="P100" s="188">
        <v>1181</v>
      </c>
      <c r="Q100" s="189">
        <v>218</v>
      </c>
      <c r="R100" s="189">
        <v>161</v>
      </c>
      <c r="S100" s="189">
        <v>132</v>
      </c>
      <c r="T100" s="189">
        <v>0</v>
      </c>
      <c r="U100" s="189">
        <v>564</v>
      </c>
      <c r="V100" s="189">
        <v>0</v>
      </c>
      <c r="W100" s="189">
        <v>0</v>
      </c>
      <c r="X100" s="189">
        <v>0</v>
      </c>
      <c r="Y100" s="189">
        <v>0</v>
      </c>
      <c r="Z100" s="190">
        <v>106</v>
      </c>
      <c r="AB100" s="172" t="s">
        <v>19</v>
      </c>
      <c r="AC100" s="188">
        <v>574</v>
      </c>
      <c r="AD100" s="189">
        <v>116</v>
      </c>
      <c r="AE100" s="189">
        <v>186</v>
      </c>
      <c r="AF100" s="189">
        <v>0</v>
      </c>
      <c r="AG100" s="189">
        <v>0</v>
      </c>
      <c r="AH100" s="189">
        <v>272</v>
      </c>
      <c r="AI100" s="189">
        <v>0</v>
      </c>
      <c r="AJ100" s="189">
        <v>0</v>
      </c>
      <c r="AK100" s="189">
        <v>0</v>
      </c>
      <c r="AL100" s="189">
        <v>0</v>
      </c>
      <c r="AM100" s="190">
        <v>0</v>
      </c>
    </row>
    <row r="101" spans="2:39">
      <c r="B101" s="177" t="s">
        <v>20</v>
      </c>
      <c r="C101" s="192">
        <v>0</v>
      </c>
      <c r="D101" s="193">
        <v>0</v>
      </c>
      <c r="E101" s="193">
        <v>0</v>
      </c>
      <c r="F101" s="193">
        <v>0</v>
      </c>
      <c r="G101" s="194">
        <v>0</v>
      </c>
      <c r="H101" s="193">
        <v>0</v>
      </c>
      <c r="I101" s="193">
        <v>0</v>
      </c>
      <c r="J101" s="193">
        <v>0</v>
      </c>
      <c r="K101" s="194">
        <v>0</v>
      </c>
      <c r="L101" s="194">
        <v>0</v>
      </c>
      <c r="M101" s="195">
        <v>0</v>
      </c>
      <c r="O101" s="177" t="s">
        <v>20</v>
      </c>
      <c r="P101" s="192">
        <v>0</v>
      </c>
      <c r="Q101" s="193">
        <v>0</v>
      </c>
      <c r="R101" s="193">
        <v>0</v>
      </c>
      <c r="S101" s="193">
        <v>0</v>
      </c>
      <c r="T101" s="194">
        <v>0</v>
      </c>
      <c r="U101" s="193">
        <v>0</v>
      </c>
      <c r="V101" s="193">
        <v>0</v>
      </c>
      <c r="W101" s="193">
        <v>0</v>
      </c>
      <c r="X101" s="194">
        <v>0</v>
      </c>
      <c r="Y101" s="194">
        <v>0</v>
      </c>
      <c r="Z101" s="195">
        <v>0</v>
      </c>
      <c r="AB101" s="177" t="s">
        <v>20</v>
      </c>
      <c r="AC101" s="192">
        <v>326</v>
      </c>
      <c r="AD101" s="193">
        <v>326</v>
      </c>
      <c r="AE101" s="193">
        <v>0</v>
      </c>
      <c r="AF101" s="193">
        <v>0</v>
      </c>
      <c r="AG101" s="194">
        <v>0</v>
      </c>
      <c r="AH101" s="193">
        <v>0</v>
      </c>
      <c r="AI101" s="193">
        <v>0</v>
      </c>
      <c r="AJ101" s="193">
        <v>0</v>
      </c>
      <c r="AK101" s="194">
        <v>0</v>
      </c>
      <c r="AL101" s="194">
        <v>0</v>
      </c>
      <c r="AM101" s="195">
        <v>0</v>
      </c>
    </row>
    <row r="102" spans="2:39">
      <c r="B102" s="182" t="s">
        <v>21</v>
      </c>
      <c r="C102" s="196">
        <f t="shared" ref="C102:M102" si="21">SUM(C81:C101)</f>
        <v>40163</v>
      </c>
      <c r="D102" s="196">
        <f t="shared" si="21"/>
        <v>22608</v>
      </c>
      <c r="E102" s="196">
        <f t="shared" si="21"/>
        <v>3058</v>
      </c>
      <c r="F102" s="196">
        <f t="shared" si="21"/>
        <v>1328</v>
      </c>
      <c r="G102" s="196">
        <f t="shared" si="21"/>
        <v>788</v>
      </c>
      <c r="H102" s="196">
        <f t="shared" si="21"/>
        <v>3430</v>
      </c>
      <c r="I102" s="196">
        <f t="shared" si="21"/>
        <v>2266</v>
      </c>
      <c r="J102" s="196">
        <f t="shared" si="21"/>
        <v>2543</v>
      </c>
      <c r="K102" s="196">
        <f t="shared" si="21"/>
        <v>719</v>
      </c>
      <c r="L102" s="196">
        <f t="shared" si="21"/>
        <v>1886</v>
      </c>
      <c r="M102" s="197">
        <f t="shared" si="21"/>
        <v>1537</v>
      </c>
      <c r="O102" s="182" t="s">
        <v>21</v>
      </c>
      <c r="P102" s="196">
        <f t="shared" ref="P102:Z102" si="22">SUM(P81:P101)</f>
        <v>43771</v>
      </c>
      <c r="Q102" s="196">
        <f t="shared" si="22"/>
        <v>23469</v>
      </c>
      <c r="R102" s="196">
        <f t="shared" si="22"/>
        <v>4608</v>
      </c>
      <c r="S102" s="196">
        <f t="shared" si="22"/>
        <v>1667</v>
      </c>
      <c r="T102" s="196">
        <f t="shared" si="22"/>
        <v>661</v>
      </c>
      <c r="U102" s="196">
        <f t="shared" si="22"/>
        <v>2923</v>
      </c>
      <c r="V102" s="196">
        <f t="shared" si="22"/>
        <v>2855</v>
      </c>
      <c r="W102" s="196">
        <f t="shared" si="22"/>
        <v>2396</v>
      </c>
      <c r="X102" s="196">
        <f t="shared" si="22"/>
        <v>978</v>
      </c>
      <c r="Y102" s="196">
        <f t="shared" si="22"/>
        <v>2184</v>
      </c>
      <c r="Z102" s="197">
        <f t="shared" si="22"/>
        <v>2030</v>
      </c>
      <c r="AB102" s="182" t="s">
        <v>21</v>
      </c>
      <c r="AC102" s="196">
        <f t="shared" ref="AC102:AM102" si="23">SUM(AC81:AC101)</f>
        <v>54999</v>
      </c>
      <c r="AD102" s="196">
        <f t="shared" si="23"/>
        <v>32345</v>
      </c>
      <c r="AE102" s="196">
        <f t="shared" si="23"/>
        <v>5893</v>
      </c>
      <c r="AF102" s="196">
        <f t="shared" si="23"/>
        <v>1945</v>
      </c>
      <c r="AG102" s="196">
        <f t="shared" si="23"/>
        <v>1200</v>
      </c>
      <c r="AH102" s="196">
        <f t="shared" si="23"/>
        <v>2069</v>
      </c>
      <c r="AI102" s="196">
        <f t="shared" si="23"/>
        <v>3774</v>
      </c>
      <c r="AJ102" s="196">
        <f t="shared" si="23"/>
        <v>2090</v>
      </c>
      <c r="AK102" s="196">
        <f t="shared" si="23"/>
        <v>1790</v>
      </c>
      <c r="AL102" s="196">
        <f t="shared" si="23"/>
        <v>2114</v>
      </c>
      <c r="AM102" s="197">
        <f t="shared" si="23"/>
        <v>1779</v>
      </c>
    </row>
    <row r="103" spans="2:39">
      <c r="B103" s="183" t="s">
        <v>183</v>
      </c>
      <c r="C103" s="98">
        <f t="shared" ref="C103:M103" si="24">C102/C$158</f>
        <v>0.10448611551929571</v>
      </c>
      <c r="D103" s="98">
        <f t="shared" si="24"/>
        <v>0.10513295077240725</v>
      </c>
      <c r="E103" s="98">
        <f t="shared" si="24"/>
        <v>6.3729576525508508E-2</v>
      </c>
      <c r="F103" s="98">
        <f t="shared" si="24"/>
        <v>6.9868995633187769E-2</v>
      </c>
      <c r="G103" s="98">
        <f t="shared" si="24"/>
        <v>0.10893005252972077</v>
      </c>
      <c r="H103" s="98">
        <f t="shared" si="24"/>
        <v>0.13704650791113954</v>
      </c>
      <c r="I103" s="98">
        <f t="shared" si="24"/>
        <v>0.11408720169167254</v>
      </c>
      <c r="J103" s="98">
        <f t="shared" si="24"/>
        <v>0.19800669625476913</v>
      </c>
      <c r="K103" s="98">
        <f t="shared" si="24"/>
        <v>7.5366876310272543E-2</v>
      </c>
      <c r="L103" s="98">
        <f t="shared" si="24"/>
        <v>0.1239647692914421</v>
      </c>
      <c r="M103" s="98">
        <f t="shared" si="24"/>
        <v>0.12167511082963901</v>
      </c>
      <c r="O103" s="183" t="s">
        <v>183</v>
      </c>
      <c r="P103" s="98">
        <f t="shared" ref="P103:Z103" si="25">P102/P$158</f>
        <v>0.1008955223880597</v>
      </c>
      <c r="Q103" s="98">
        <f t="shared" si="25"/>
        <v>0.10377625469820916</v>
      </c>
      <c r="R103" s="98">
        <f t="shared" si="25"/>
        <v>7.8256882292002783E-2</v>
      </c>
      <c r="S103" s="98">
        <f t="shared" si="25"/>
        <v>7.3332746788667955E-2</v>
      </c>
      <c r="T103" s="98">
        <f t="shared" si="25"/>
        <v>6.6372125715433272E-2</v>
      </c>
      <c r="U103" s="98">
        <f t="shared" si="25"/>
        <v>0.10473324017342076</v>
      </c>
      <c r="V103" s="98">
        <f t="shared" si="25"/>
        <v>9.8475441501103753E-2</v>
      </c>
      <c r="W103" s="98">
        <f t="shared" si="25"/>
        <v>0.14890311354173141</v>
      </c>
      <c r="X103" s="98">
        <f t="shared" si="25"/>
        <v>0.10403148601212638</v>
      </c>
      <c r="Y103" s="98">
        <f t="shared" si="25"/>
        <v>0.12566891075435871</v>
      </c>
      <c r="Z103" s="98">
        <f t="shared" si="25"/>
        <v>0.12431869679710944</v>
      </c>
      <c r="AB103" s="183" t="s">
        <v>183</v>
      </c>
      <c r="AC103" s="98">
        <f t="shared" ref="AC103:AM103" si="26">AC102/AC$158</f>
        <v>0.10985343288232685</v>
      </c>
      <c r="AD103" s="98">
        <f t="shared" si="26"/>
        <v>0.11817338185219285</v>
      </c>
      <c r="AE103" s="98">
        <f t="shared" si="26"/>
        <v>8.9559270516717332E-2</v>
      </c>
      <c r="AF103" s="98">
        <f t="shared" si="26"/>
        <v>6.6350549225625985E-2</v>
      </c>
      <c r="AG103" s="98">
        <f t="shared" si="26"/>
        <v>0.1256544502617801</v>
      </c>
      <c r="AH103" s="98">
        <f t="shared" si="26"/>
        <v>8.0346394314783895E-2</v>
      </c>
      <c r="AI103" s="98">
        <f t="shared" si="26"/>
        <v>0.10799828301616826</v>
      </c>
      <c r="AJ103" s="98">
        <f t="shared" si="26"/>
        <v>0.13670852956567242</v>
      </c>
      <c r="AK103" s="98">
        <f t="shared" si="26"/>
        <v>0.1670087702929651</v>
      </c>
      <c r="AL103" s="98">
        <f t="shared" si="26"/>
        <v>0.12991642084562438</v>
      </c>
      <c r="AM103" s="98">
        <f t="shared" si="26"/>
        <v>9.2118889809444909E-2</v>
      </c>
    </row>
    <row r="104" spans="2:39">
      <c r="B104" s="183" t="s">
        <v>187</v>
      </c>
      <c r="C104" s="98">
        <f t="shared" ref="C104:M104" si="27">C77+C103</f>
        <v>0.33737961320131327</v>
      </c>
      <c r="D104" s="98">
        <f t="shared" si="27"/>
        <v>0.32813589903367713</v>
      </c>
      <c r="E104" s="98">
        <f t="shared" si="27"/>
        <v>0.24495665221740581</v>
      </c>
      <c r="F104" s="98">
        <f t="shared" si="27"/>
        <v>0.32240753406639661</v>
      </c>
      <c r="G104" s="98">
        <f t="shared" si="27"/>
        <v>0.47954105612385955</v>
      </c>
      <c r="H104" s="98">
        <f t="shared" si="27"/>
        <v>0.47111235416333708</v>
      </c>
      <c r="I104" s="98">
        <f t="shared" si="27"/>
        <v>0.30847850166146412</v>
      </c>
      <c r="J104" s="98">
        <f t="shared" si="27"/>
        <v>0.40091878844506734</v>
      </c>
      <c r="K104" s="98">
        <f t="shared" si="27"/>
        <v>0.42201257861635222</v>
      </c>
      <c r="L104" s="98">
        <f t="shared" si="27"/>
        <v>0.35887997896674118</v>
      </c>
      <c r="M104" s="98">
        <f t="shared" si="27"/>
        <v>0.41299873337555415</v>
      </c>
      <c r="N104" s="184"/>
      <c r="O104" s="183" t="s">
        <v>187</v>
      </c>
      <c r="P104" s="98">
        <f t="shared" ref="P104:Z104" si="28">P77+P103</f>
        <v>0.33974989915288423</v>
      </c>
      <c r="Q104" s="98">
        <f t="shared" si="28"/>
        <v>0.33611762104797699</v>
      </c>
      <c r="R104" s="98">
        <f t="shared" si="28"/>
        <v>0.25227994497562967</v>
      </c>
      <c r="S104" s="98">
        <f t="shared" si="28"/>
        <v>0.3393454161534401</v>
      </c>
      <c r="T104" s="98">
        <f t="shared" si="28"/>
        <v>0.38688623355758611</v>
      </c>
      <c r="U104" s="98">
        <f t="shared" si="28"/>
        <v>0.50424594216919272</v>
      </c>
      <c r="V104" s="98">
        <f t="shared" si="28"/>
        <v>0.28694122516556292</v>
      </c>
      <c r="W104" s="98">
        <f t="shared" si="28"/>
        <v>0.31558013796532225</v>
      </c>
      <c r="X104" s="98">
        <f t="shared" si="28"/>
        <v>0.43899585150515902</v>
      </c>
      <c r="Y104" s="98">
        <f t="shared" si="28"/>
        <v>0.41797571782035792</v>
      </c>
      <c r="Z104" s="98">
        <f t="shared" si="28"/>
        <v>0.37332353481535918</v>
      </c>
      <c r="AA104" s="184"/>
      <c r="AB104" s="183" t="s">
        <v>187</v>
      </c>
      <c r="AC104" s="98">
        <f t="shared" ref="AC104:AM104" si="29">AC77+AC103</f>
        <v>0.34659787719361324</v>
      </c>
      <c r="AD104" s="98">
        <f t="shared" si="29"/>
        <v>0.35416209975594432</v>
      </c>
      <c r="AE104" s="98">
        <f t="shared" si="29"/>
        <v>0.23524316109422494</v>
      </c>
      <c r="AF104" s="98">
        <f t="shared" si="29"/>
        <v>0.42474585522276048</v>
      </c>
      <c r="AG104" s="98">
        <f t="shared" si="29"/>
        <v>0.47643979057591623</v>
      </c>
      <c r="AH104" s="98">
        <f t="shared" si="29"/>
        <v>0.45986563628596949</v>
      </c>
      <c r="AI104" s="98">
        <f t="shared" si="29"/>
        <v>0.25935040778366003</v>
      </c>
      <c r="AJ104" s="98">
        <f t="shared" si="29"/>
        <v>0.27210884353741494</v>
      </c>
      <c r="AK104" s="98">
        <f t="shared" si="29"/>
        <v>0.48600485165142748</v>
      </c>
      <c r="AL104" s="98">
        <f t="shared" si="29"/>
        <v>0.39534169124877089</v>
      </c>
      <c r="AM104" s="98">
        <f t="shared" si="29"/>
        <v>0.38333678541839267</v>
      </c>
    </row>
    <row r="106" spans="2:39">
      <c r="B106" s="4" t="s">
        <v>178</v>
      </c>
      <c r="M106" s="424" t="s">
        <v>324</v>
      </c>
      <c r="O106" s="4" t="s">
        <v>178</v>
      </c>
      <c r="Z106" s="424" t="s">
        <v>324</v>
      </c>
      <c r="AB106" s="4" t="s">
        <v>178</v>
      </c>
      <c r="AM106" s="424" t="s">
        <v>324</v>
      </c>
    </row>
    <row r="108" spans="2:39" ht="15">
      <c r="B108" s="5" t="s">
        <v>269</v>
      </c>
      <c r="O108" s="5" t="s">
        <v>274</v>
      </c>
      <c r="AB108" s="5" t="s">
        <v>279</v>
      </c>
    </row>
    <row r="109" spans="2:39" ht="71.25">
      <c r="B109" s="151" t="s">
        <v>92</v>
      </c>
      <c r="C109" s="152" t="s">
        <v>38</v>
      </c>
      <c r="D109" s="153" t="s">
        <v>45</v>
      </c>
      <c r="E109" s="154" t="s">
        <v>46</v>
      </c>
      <c r="F109" s="155" t="s">
        <v>47</v>
      </c>
      <c r="G109" s="156" t="s">
        <v>39</v>
      </c>
      <c r="H109" s="157" t="s">
        <v>48</v>
      </c>
      <c r="I109" s="158" t="s">
        <v>40</v>
      </c>
      <c r="J109" s="159" t="s">
        <v>41</v>
      </c>
      <c r="K109" s="160" t="s">
        <v>49</v>
      </c>
      <c r="L109" s="161" t="s">
        <v>42</v>
      </c>
      <c r="M109" s="162" t="s">
        <v>43</v>
      </c>
      <c r="O109" s="151" t="s">
        <v>92</v>
      </c>
      <c r="P109" s="152" t="s">
        <v>38</v>
      </c>
      <c r="Q109" s="153" t="s">
        <v>45</v>
      </c>
      <c r="R109" s="154" t="s">
        <v>46</v>
      </c>
      <c r="S109" s="155" t="s">
        <v>47</v>
      </c>
      <c r="T109" s="156" t="s">
        <v>39</v>
      </c>
      <c r="U109" s="157" t="s">
        <v>48</v>
      </c>
      <c r="V109" s="158" t="s">
        <v>40</v>
      </c>
      <c r="W109" s="159" t="s">
        <v>41</v>
      </c>
      <c r="X109" s="160" t="s">
        <v>49</v>
      </c>
      <c r="Y109" s="161" t="s">
        <v>42</v>
      </c>
      <c r="Z109" s="162" t="s">
        <v>43</v>
      </c>
      <c r="AB109" s="151" t="s">
        <v>92</v>
      </c>
      <c r="AC109" s="152" t="s">
        <v>38</v>
      </c>
      <c r="AD109" s="153" t="s">
        <v>45</v>
      </c>
      <c r="AE109" s="154" t="s">
        <v>46</v>
      </c>
      <c r="AF109" s="155" t="s">
        <v>47</v>
      </c>
      <c r="AG109" s="156" t="s">
        <v>39</v>
      </c>
      <c r="AH109" s="157" t="s">
        <v>48</v>
      </c>
      <c r="AI109" s="158" t="s">
        <v>40</v>
      </c>
      <c r="AJ109" s="159" t="s">
        <v>41</v>
      </c>
      <c r="AK109" s="160" t="s">
        <v>49</v>
      </c>
      <c r="AL109" s="161" t="s">
        <v>42</v>
      </c>
      <c r="AM109" s="162" t="s">
        <v>43</v>
      </c>
    </row>
    <row r="110" spans="2:39">
      <c r="B110" s="167" t="s">
        <v>2</v>
      </c>
      <c r="C110" s="185">
        <v>2105</v>
      </c>
      <c r="D110" s="186">
        <v>0</v>
      </c>
      <c r="E110" s="186">
        <v>1042</v>
      </c>
      <c r="F110" s="186">
        <v>671</v>
      </c>
      <c r="G110" s="186">
        <v>0</v>
      </c>
      <c r="H110" s="186">
        <v>0</v>
      </c>
      <c r="I110" s="186">
        <v>0</v>
      </c>
      <c r="J110" s="186">
        <v>0</v>
      </c>
      <c r="K110" s="186">
        <v>0</v>
      </c>
      <c r="L110" s="186">
        <v>0</v>
      </c>
      <c r="M110" s="187">
        <v>392</v>
      </c>
      <c r="O110" s="167" t="s">
        <v>2</v>
      </c>
      <c r="P110" s="185">
        <v>1941</v>
      </c>
      <c r="Q110" s="186">
        <v>0</v>
      </c>
      <c r="R110" s="186">
        <v>878</v>
      </c>
      <c r="S110" s="186">
        <v>671</v>
      </c>
      <c r="T110" s="186">
        <v>0</v>
      </c>
      <c r="U110" s="186">
        <v>0</v>
      </c>
      <c r="V110" s="186">
        <v>0</v>
      </c>
      <c r="W110" s="186">
        <v>0</v>
      </c>
      <c r="X110" s="186">
        <v>0</v>
      </c>
      <c r="Y110" s="186">
        <v>0</v>
      </c>
      <c r="Z110" s="187">
        <v>392</v>
      </c>
      <c r="AB110" s="167" t="s">
        <v>2</v>
      </c>
      <c r="AC110" s="185">
        <v>1935</v>
      </c>
      <c r="AD110" s="186">
        <v>0</v>
      </c>
      <c r="AE110" s="186">
        <v>752</v>
      </c>
      <c r="AF110" s="186">
        <v>700</v>
      </c>
      <c r="AG110" s="186">
        <v>0</v>
      </c>
      <c r="AH110" s="186">
        <v>0</v>
      </c>
      <c r="AI110" s="186">
        <v>271</v>
      </c>
      <c r="AJ110" s="186">
        <v>0</v>
      </c>
      <c r="AK110" s="186">
        <v>0</v>
      </c>
      <c r="AL110" s="186">
        <v>0</v>
      </c>
      <c r="AM110" s="187">
        <v>212</v>
      </c>
    </row>
    <row r="111" spans="2:39">
      <c r="B111" s="172" t="s">
        <v>3</v>
      </c>
      <c r="C111" s="188">
        <v>9407</v>
      </c>
      <c r="D111" s="189">
        <v>3736</v>
      </c>
      <c r="E111" s="189">
        <v>1703</v>
      </c>
      <c r="F111" s="189">
        <v>896</v>
      </c>
      <c r="G111" s="189">
        <v>200</v>
      </c>
      <c r="H111" s="189">
        <v>670</v>
      </c>
      <c r="I111" s="189">
        <v>989</v>
      </c>
      <c r="J111" s="189">
        <v>301</v>
      </c>
      <c r="K111" s="189">
        <v>0</v>
      </c>
      <c r="L111" s="189">
        <v>912</v>
      </c>
      <c r="M111" s="190">
        <v>0</v>
      </c>
      <c r="O111" s="172" t="s">
        <v>3</v>
      </c>
      <c r="P111" s="188">
        <v>9814</v>
      </c>
      <c r="Q111" s="189">
        <v>3274</v>
      </c>
      <c r="R111" s="189">
        <v>1434</v>
      </c>
      <c r="S111" s="189">
        <v>238</v>
      </c>
      <c r="T111" s="189">
        <v>526</v>
      </c>
      <c r="U111" s="189">
        <v>610</v>
      </c>
      <c r="V111" s="189">
        <v>2114</v>
      </c>
      <c r="W111" s="189">
        <v>230</v>
      </c>
      <c r="X111" s="189">
        <v>0</v>
      </c>
      <c r="Y111" s="189">
        <v>611</v>
      </c>
      <c r="Z111" s="190">
        <v>777</v>
      </c>
      <c r="AB111" s="172" t="s">
        <v>3</v>
      </c>
      <c r="AC111" s="188">
        <v>7516</v>
      </c>
      <c r="AD111" s="189">
        <v>2676</v>
      </c>
      <c r="AE111" s="189">
        <v>1031</v>
      </c>
      <c r="AF111" s="189">
        <v>487</v>
      </c>
      <c r="AG111" s="189">
        <v>488</v>
      </c>
      <c r="AH111" s="189">
        <v>0</v>
      </c>
      <c r="AI111" s="189">
        <v>1949</v>
      </c>
      <c r="AJ111" s="189">
        <v>0</v>
      </c>
      <c r="AK111" s="189">
        <v>0</v>
      </c>
      <c r="AL111" s="189">
        <v>330</v>
      </c>
      <c r="AM111" s="190">
        <v>555</v>
      </c>
    </row>
    <row r="112" spans="2:39">
      <c r="B112" s="172" t="s">
        <v>4</v>
      </c>
      <c r="C112" s="188">
        <v>27875</v>
      </c>
      <c r="D112" s="189">
        <v>25526</v>
      </c>
      <c r="E112" s="189">
        <v>759</v>
      </c>
      <c r="F112" s="189">
        <v>0</v>
      </c>
      <c r="G112" s="189">
        <v>262</v>
      </c>
      <c r="H112" s="189">
        <v>0</v>
      </c>
      <c r="I112" s="189">
        <v>1328</v>
      </c>
      <c r="J112" s="189">
        <v>0</v>
      </c>
      <c r="K112" s="189">
        <v>0</v>
      </c>
      <c r="L112" s="189">
        <v>0</v>
      </c>
      <c r="M112" s="190">
        <v>0</v>
      </c>
      <c r="O112" s="172" t="s">
        <v>4</v>
      </c>
      <c r="P112" s="188">
        <v>26263</v>
      </c>
      <c r="Q112" s="189">
        <v>24351</v>
      </c>
      <c r="R112" s="189">
        <v>1057</v>
      </c>
      <c r="S112" s="189">
        <v>0</v>
      </c>
      <c r="T112" s="189">
        <v>262</v>
      </c>
      <c r="U112" s="189">
        <v>0</v>
      </c>
      <c r="V112" s="189">
        <v>593</v>
      </c>
      <c r="W112" s="189">
        <v>0</v>
      </c>
      <c r="X112" s="189">
        <v>0</v>
      </c>
      <c r="Y112" s="189">
        <v>0</v>
      </c>
      <c r="Z112" s="190">
        <v>0</v>
      </c>
      <c r="AB112" s="172" t="s">
        <v>4</v>
      </c>
      <c r="AC112" s="188">
        <v>21514</v>
      </c>
      <c r="AD112" s="189">
        <v>21311</v>
      </c>
      <c r="AE112" s="189">
        <v>0</v>
      </c>
      <c r="AF112" s="189">
        <v>203</v>
      </c>
      <c r="AG112" s="189">
        <v>0</v>
      </c>
      <c r="AH112" s="189">
        <v>0</v>
      </c>
      <c r="AI112" s="189">
        <v>0</v>
      </c>
      <c r="AJ112" s="189">
        <v>0</v>
      </c>
      <c r="AK112" s="189">
        <v>0</v>
      </c>
      <c r="AL112" s="189">
        <v>0</v>
      </c>
      <c r="AM112" s="190">
        <v>0</v>
      </c>
    </row>
    <row r="113" spans="2:39">
      <c r="B113" s="172" t="s">
        <v>5</v>
      </c>
      <c r="C113" s="188">
        <v>641</v>
      </c>
      <c r="D113" s="189">
        <v>404</v>
      </c>
      <c r="E113" s="189">
        <v>0</v>
      </c>
      <c r="F113" s="189">
        <v>0</v>
      </c>
      <c r="G113" s="189">
        <v>0</v>
      </c>
      <c r="H113" s="189">
        <v>0</v>
      </c>
      <c r="I113" s="189">
        <v>237</v>
      </c>
      <c r="J113" s="189">
        <v>0</v>
      </c>
      <c r="K113" s="189">
        <v>0</v>
      </c>
      <c r="L113" s="189">
        <v>0</v>
      </c>
      <c r="M113" s="190">
        <v>0</v>
      </c>
      <c r="O113" s="172" t="s">
        <v>5</v>
      </c>
      <c r="P113" s="188">
        <v>1662</v>
      </c>
      <c r="Q113" s="189">
        <v>438</v>
      </c>
      <c r="R113" s="189">
        <v>0</v>
      </c>
      <c r="S113" s="189">
        <v>357</v>
      </c>
      <c r="T113" s="189">
        <v>515</v>
      </c>
      <c r="U113" s="189">
        <v>0</v>
      </c>
      <c r="V113" s="189">
        <v>352</v>
      </c>
      <c r="W113" s="189">
        <v>0</v>
      </c>
      <c r="X113" s="189">
        <v>0</v>
      </c>
      <c r="Y113" s="189">
        <v>0</v>
      </c>
      <c r="Z113" s="190">
        <v>0</v>
      </c>
      <c r="AB113" s="172" t="s">
        <v>5</v>
      </c>
      <c r="AC113" s="188">
        <v>824</v>
      </c>
      <c r="AD113" s="189">
        <v>0</v>
      </c>
      <c r="AE113" s="189">
        <v>206</v>
      </c>
      <c r="AF113" s="189">
        <v>618</v>
      </c>
      <c r="AG113" s="189">
        <v>0</v>
      </c>
      <c r="AH113" s="189">
        <v>0</v>
      </c>
      <c r="AI113" s="189">
        <v>0</v>
      </c>
      <c r="AJ113" s="189">
        <v>0</v>
      </c>
      <c r="AK113" s="189">
        <v>0</v>
      </c>
      <c r="AL113" s="189">
        <v>0</v>
      </c>
      <c r="AM113" s="190">
        <v>0</v>
      </c>
    </row>
    <row r="114" spans="2:39">
      <c r="B114" s="172" t="s">
        <v>6</v>
      </c>
      <c r="C114" s="188">
        <v>14871</v>
      </c>
      <c r="D114" s="189">
        <v>7852</v>
      </c>
      <c r="E114" s="189">
        <v>3752</v>
      </c>
      <c r="F114" s="189">
        <v>886</v>
      </c>
      <c r="G114" s="189">
        <v>0</v>
      </c>
      <c r="H114" s="189">
        <v>0</v>
      </c>
      <c r="I114" s="191">
        <v>0</v>
      </c>
      <c r="J114" s="189">
        <v>0</v>
      </c>
      <c r="K114" s="189">
        <v>923</v>
      </c>
      <c r="L114" s="189">
        <v>1458</v>
      </c>
      <c r="M114" s="190">
        <v>0</v>
      </c>
      <c r="O114" s="172" t="s">
        <v>6</v>
      </c>
      <c r="P114" s="188">
        <v>11233</v>
      </c>
      <c r="Q114" s="189">
        <v>5945</v>
      </c>
      <c r="R114" s="189">
        <v>3181</v>
      </c>
      <c r="S114" s="189">
        <v>535</v>
      </c>
      <c r="T114" s="189">
        <v>0</v>
      </c>
      <c r="U114" s="189">
        <v>232</v>
      </c>
      <c r="V114" s="191">
        <v>0</v>
      </c>
      <c r="W114" s="189">
        <v>0</v>
      </c>
      <c r="X114" s="189">
        <v>660</v>
      </c>
      <c r="Y114" s="189">
        <v>0</v>
      </c>
      <c r="Z114" s="190">
        <v>680</v>
      </c>
      <c r="AB114" s="172" t="s">
        <v>6</v>
      </c>
      <c r="AC114" s="188">
        <v>16757</v>
      </c>
      <c r="AD114" s="189">
        <v>5485</v>
      </c>
      <c r="AE114" s="189">
        <v>6363</v>
      </c>
      <c r="AF114" s="189">
        <v>1643</v>
      </c>
      <c r="AG114" s="189">
        <v>0</v>
      </c>
      <c r="AH114" s="189">
        <v>0</v>
      </c>
      <c r="AI114" s="191">
        <v>0</v>
      </c>
      <c r="AJ114" s="189">
        <v>0</v>
      </c>
      <c r="AK114" s="189">
        <v>1026</v>
      </c>
      <c r="AL114" s="189">
        <v>883</v>
      </c>
      <c r="AM114" s="190">
        <v>1357</v>
      </c>
    </row>
    <row r="115" spans="2:39">
      <c r="B115" s="172" t="s">
        <v>7</v>
      </c>
      <c r="C115" s="188">
        <v>3522</v>
      </c>
      <c r="D115" s="189">
        <v>200</v>
      </c>
      <c r="E115" s="189">
        <v>0</v>
      </c>
      <c r="F115" s="189">
        <v>393</v>
      </c>
      <c r="G115" s="189">
        <v>0</v>
      </c>
      <c r="H115" s="189">
        <v>0</v>
      </c>
      <c r="I115" s="189">
        <v>0</v>
      </c>
      <c r="J115" s="189">
        <v>475</v>
      </c>
      <c r="K115" s="189">
        <v>479</v>
      </c>
      <c r="L115" s="189">
        <v>1975</v>
      </c>
      <c r="M115" s="190">
        <v>0</v>
      </c>
      <c r="O115" s="172" t="s">
        <v>7</v>
      </c>
      <c r="P115" s="188">
        <v>4340</v>
      </c>
      <c r="Q115" s="189">
        <v>0</v>
      </c>
      <c r="R115" s="189">
        <v>0</v>
      </c>
      <c r="S115" s="189">
        <v>393</v>
      </c>
      <c r="T115" s="189">
        <v>0</v>
      </c>
      <c r="U115" s="189">
        <v>354</v>
      </c>
      <c r="V115" s="189">
        <v>0</v>
      </c>
      <c r="W115" s="189">
        <v>1215</v>
      </c>
      <c r="X115" s="189">
        <v>740</v>
      </c>
      <c r="Y115" s="189">
        <v>1638</v>
      </c>
      <c r="Z115" s="190">
        <v>0</v>
      </c>
      <c r="AB115" s="172" t="s">
        <v>7</v>
      </c>
      <c r="AC115" s="188">
        <v>3773</v>
      </c>
      <c r="AD115" s="189">
        <v>219</v>
      </c>
      <c r="AE115" s="189">
        <v>0</v>
      </c>
      <c r="AF115" s="189">
        <v>400</v>
      </c>
      <c r="AG115" s="189">
        <v>0</v>
      </c>
      <c r="AH115" s="189">
        <v>0</v>
      </c>
      <c r="AI115" s="189">
        <v>0</v>
      </c>
      <c r="AJ115" s="189">
        <v>1114</v>
      </c>
      <c r="AK115" s="189">
        <v>204</v>
      </c>
      <c r="AL115" s="189">
        <v>1836</v>
      </c>
      <c r="AM115" s="190">
        <v>0</v>
      </c>
    </row>
    <row r="116" spans="2:39">
      <c r="B116" s="172" t="s">
        <v>8</v>
      </c>
      <c r="C116" s="188">
        <v>6568</v>
      </c>
      <c r="D116" s="189">
        <v>518</v>
      </c>
      <c r="E116" s="189">
        <v>0</v>
      </c>
      <c r="F116" s="189">
        <v>0</v>
      </c>
      <c r="G116" s="189">
        <v>0</v>
      </c>
      <c r="H116" s="189">
        <v>0</v>
      </c>
      <c r="I116" s="189">
        <v>775</v>
      </c>
      <c r="J116" s="189">
        <v>3719</v>
      </c>
      <c r="K116" s="191">
        <v>0</v>
      </c>
      <c r="L116" s="189">
        <v>0</v>
      </c>
      <c r="M116" s="190">
        <v>1556</v>
      </c>
      <c r="O116" s="172" t="s">
        <v>8</v>
      </c>
      <c r="P116" s="188">
        <v>10603</v>
      </c>
      <c r="Q116" s="189">
        <v>904</v>
      </c>
      <c r="R116" s="189">
        <v>1205</v>
      </c>
      <c r="S116" s="189">
        <v>311</v>
      </c>
      <c r="T116" s="189">
        <v>231</v>
      </c>
      <c r="U116" s="189">
        <v>0</v>
      </c>
      <c r="V116" s="189">
        <v>3174</v>
      </c>
      <c r="W116" s="189">
        <v>3275</v>
      </c>
      <c r="X116" s="191">
        <v>0</v>
      </c>
      <c r="Y116" s="189">
        <v>0</v>
      </c>
      <c r="Z116" s="190">
        <v>1503</v>
      </c>
      <c r="AB116" s="172" t="s">
        <v>8</v>
      </c>
      <c r="AC116" s="188">
        <v>11460</v>
      </c>
      <c r="AD116" s="189">
        <v>246</v>
      </c>
      <c r="AE116" s="189">
        <v>957</v>
      </c>
      <c r="AF116" s="189">
        <v>510</v>
      </c>
      <c r="AG116" s="189">
        <v>0</v>
      </c>
      <c r="AH116" s="189">
        <v>0</v>
      </c>
      <c r="AI116" s="189">
        <v>3122</v>
      </c>
      <c r="AJ116" s="189">
        <v>4414</v>
      </c>
      <c r="AK116" s="191">
        <v>0</v>
      </c>
      <c r="AL116" s="189">
        <v>226</v>
      </c>
      <c r="AM116" s="190">
        <v>1985</v>
      </c>
    </row>
    <row r="117" spans="2:39">
      <c r="B117" s="172" t="s">
        <v>9</v>
      </c>
      <c r="C117" s="188">
        <v>8593</v>
      </c>
      <c r="D117" s="189">
        <v>4558</v>
      </c>
      <c r="E117" s="189">
        <v>2153</v>
      </c>
      <c r="F117" s="189">
        <v>0</v>
      </c>
      <c r="G117" s="189">
        <v>0</v>
      </c>
      <c r="H117" s="189">
        <v>1307</v>
      </c>
      <c r="I117" s="189">
        <v>305</v>
      </c>
      <c r="J117" s="189">
        <v>0</v>
      </c>
      <c r="K117" s="189">
        <v>0</v>
      </c>
      <c r="L117" s="189">
        <v>270</v>
      </c>
      <c r="M117" s="190">
        <v>0</v>
      </c>
      <c r="O117" s="172" t="s">
        <v>9</v>
      </c>
      <c r="P117" s="188">
        <v>6992</v>
      </c>
      <c r="Q117" s="189">
        <v>3339</v>
      </c>
      <c r="R117" s="189">
        <v>1131</v>
      </c>
      <c r="S117" s="189">
        <v>0</v>
      </c>
      <c r="T117" s="189">
        <v>300</v>
      </c>
      <c r="U117" s="189">
        <v>441</v>
      </c>
      <c r="V117" s="189">
        <v>1301</v>
      </c>
      <c r="W117" s="189">
        <v>0</v>
      </c>
      <c r="X117" s="189">
        <v>0</v>
      </c>
      <c r="Y117" s="189">
        <v>270</v>
      </c>
      <c r="Z117" s="190">
        <v>210</v>
      </c>
      <c r="AB117" s="172" t="s">
        <v>9</v>
      </c>
      <c r="AC117" s="188">
        <v>8469</v>
      </c>
      <c r="AD117" s="189">
        <v>4314</v>
      </c>
      <c r="AE117" s="189">
        <v>2062</v>
      </c>
      <c r="AF117" s="189">
        <v>0</v>
      </c>
      <c r="AG117" s="189">
        <v>378</v>
      </c>
      <c r="AH117" s="189">
        <v>691</v>
      </c>
      <c r="AI117" s="189">
        <v>814</v>
      </c>
      <c r="AJ117" s="189">
        <v>0</v>
      </c>
      <c r="AK117" s="189">
        <v>0</v>
      </c>
      <c r="AL117" s="189">
        <v>0</v>
      </c>
      <c r="AM117" s="190">
        <v>210</v>
      </c>
    </row>
    <row r="118" spans="2:39">
      <c r="B118" s="172" t="s">
        <v>10</v>
      </c>
      <c r="C118" s="188">
        <v>555</v>
      </c>
      <c r="D118" s="189">
        <v>0</v>
      </c>
      <c r="E118" s="189">
        <v>0</v>
      </c>
      <c r="F118" s="189">
        <v>0</v>
      </c>
      <c r="G118" s="189">
        <v>0</v>
      </c>
      <c r="H118" s="189">
        <v>345</v>
      </c>
      <c r="I118" s="189">
        <v>0</v>
      </c>
      <c r="J118" s="189">
        <v>0</v>
      </c>
      <c r="K118" s="189">
        <v>210</v>
      </c>
      <c r="L118" s="189">
        <v>0</v>
      </c>
      <c r="M118" s="190">
        <v>0</v>
      </c>
      <c r="O118" s="172" t="s">
        <v>10</v>
      </c>
      <c r="P118" s="188">
        <v>0</v>
      </c>
      <c r="Q118" s="189">
        <v>0</v>
      </c>
      <c r="R118" s="189">
        <v>0</v>
      </c>
      <c r="S118" s="189">
        <v>0</v>
      </c>
      <c r="T118" s="189">
        <v>0</v>
      </c>
      <c r="U118" s="189">
        <v>0</v>
      </c>
      <c r="V118" s="189">
        <v>0</v>
      </c>
      <c r="W118" s="189">
        <v>0</v>
      </c>
      <c r="X118" s="189">
        <v>0</v>
      </c>
      <c r="Y118" s="189">
        <v>0</v>
      </c>
      <c r="Z118" s="190">
        <v>0</v>
      </c>
      <c r="AB118" s="172" t="s">
        <v>10</v>
      </c>
      <c r="AC118" s="188">
        <v>586</v>
      </c>
      <c r="AD118" s="189">
        <v>302</v>
      </c>
      <c r="AE118" s="189">
        <v>284</v>
      </c>
      <c r="AF118" s="189">
        <v>0</v>
      </c>
      <c r="AG118" s="189">
        <v>0</v>
      </c>
      <c r="AH118" s="189">
        <v>0</v>
      </c>
      <c r="AI118" s="189">
        <v>0</v>
      </c>
      <c r="AJ118" s="189">
        <v>0</v>
      </c>
      <c r="AK118" s="189">
        <v>0</v>
      </c>
      <c r="AL118" s="189">
        <v>0</v>
      </c>
      <c r="AM118" s="190">
        <v>0</v>
      </c>
    </row>
    <row r="119" spans="2:39">
      <c r="B119" s="172" t="s">
        <v>11</v>
      </c>
      <c r="C119" s="188">
        <v>976</v>
      </c>
      <c r="D119" s="189">
        <v>476</v>
      </c>
      <c r="E119" s="189">
        <v>0</v>
      </c>
      <c r="F119" s="189">
        <v>0</v>
      </c>
      <c r="G119" s="189">
        <v>0</v>
      </c>
      <c r="H119" s="189">
        <v>500</v>
      </c>
      <c r="I119" s="189">
        <v>0</v>
      </c>
      <c r="J119" s="189">
        <v>0</v>
      </c>
      <c r="K119" s="189">
        <v>0</v>
      </c>
      <c r="L119" s="189">
        <v>0</v>
      </c>
      <c r="M119" s="190">
        <v>0</v>
      </c>
      <c r="O119" s="172" t="s">
        <v>11</v>
      </c>
      <c r="P119" s="188">
        <v>909</v>
      </c>
      <c r="Q119" s="189">
        <v>309</v>
      </c>
      <c r="R119" s="189">
        <v>0</v>
      </c>
      <c r="S119" s="189">
        <v>0</v>
      </c>
      <c r="T119" s="189">
        <v>0</v>
      </c>
      <c r="U119" s="189">
        <v>600</v>
      </c>
      <c r="V119" s="189">
        <v>0</v>
      </c>
      <c r="W119" s="189">
        <v>0</v>
      </c>
      <c r="X119" s="189">
        <v>0</v>
      </c>
      <c r="Y119" s="189">
        <v>0</v>
      </c>
      <c r="Z119" s="190">
        <v>0</v>
      </c>
      <c r="AB119" s="172" t="s">
        <v>11</v>
      </c>
      <c r="AC119" s="188">
        <v>400</v>
      </c>
      <c r="AD119" s="189">
        <v>400</v>
      </c>
      <c r="AE119" s="189">
        <v>0</v>
      </c>
      <c r="AF119" s="189">
        <v>0</v>
      </c>
      <c r="AG119" s="189">
        <v>0</v>
      </c>
      <c r="AH119" s="189">
        <v>0</v>
      </c>
      <c r="AI119" s="189">
        <v>0</v>
      </c>
      <c r="AJ119" s="189">
        <v>0</v>
      </c>
      <c r="AK119" s="189">
        <v>0</v>
      </c>
      <c r="AL119" s="189">
        <v>0</v>
      </c>
      <c r="AM119" s="190">
        <v>0</v>
      </c>
    </row>
    <row r="120" spans="2:39">
      <c r="B120" s="172" t="s">
        <v>12</v>
      </c>
      <c r="C120" s="188">
        <v>0</v>
      </c>
      <c r="D120" s="191">
        <v>0</v>
      </c>
      <c r="E120" s="189">
        <v>0</v>
      </c>
      <c r="F120" s="189">
        <v>0</v>
      </c>
      <c r="G120" s="189">
        <v>0</v>
      </c>
      <c r="H120" s="189">
        <v>0</v>
      </c>
      <c r="I120" s="189">
        <v>0</v>
      </c>
      <c r="J120" s="189">
        <v>0</v>
      </c>
      <c r="K120" s="189">
        <v>0</v>
      </c>
      <c r="L120" s="189">
        <v>0</v>
      </c>
      <c r="M120" s="190">
        <v>0</v>
      </c>
      <c r="O120" s="172" t="s">
        <v>12</v>
      </c>
      <c r="P120" s="188">
        <v>0</v>
      </c>
      <c r="Q120" s="191">
        <v>0</v>
      </c>
      <c r="R120" s="189">
        <v>0</v>
      </c>
      <c r="S120" s="189">
        <v>0</v>
      </c>
      <c r="T120" s="189">
        <v>0</v>
      </c>
      <c r="U120" s="189">
        <v>0</v>
      </c>
      <c r="V120" s="189">
        <v>0</v>
      </c>
      <c r="W120" s="189">
        <v>0</v>
      </c>
      <c r="X120" s="189">
        <v>0</v>
      </c>
      <c r="Y120" s="189">
        <v>0</v>
      </c>
      <c r="Z120" s="190">
        <v>0</v>
      </c>
      <c r="AB120" s="172" t="s">
        <v>12</v>
      </c>
      <c r="AC120" s="188">
        <v>0</v>
      </c>
      <c r="AD120" s="191">
        <v>0</v>
      </c>
      <c r="AE120" s="189">
        <v>0</v>
      </c>
      <c r="AF120" s="189">
        <v>0</v>
      </c>
      <c r="AG120" s="189">
        <v>0</v>
      </c>
      <c r="AH120" s="189">
        <v>0</v>
      </c>
      <c r="AI120" s="189">
        <v>0</v>
      </c>
      <c r="AJ120" s="189">
        <v>0</v>
      </c>
      <c r="AK120" s="189">
        <v>0</v>
      </c>
      <c r="AL120" s="189">
        <v>0</v>
      </c>
      <c r="AM120" s="190">
        <v>0</v>
      </c>
    </row>
    <row r="121" spans="2:39">
      <c r="B121" s="172" t="s">
        <v>44</v>
      </c>
      <c r="C121" s="188">
        <v>232</v>
      </c>
      <c r="D121" s="189">
        <v>232</v>
      </c>
      <c r="E121" s="189">
        <v>0</v>
      </c>
      <c r="F121" s="191">
        <v>0</v>
      </c>
      <c r="G121" s="191">
        <v>0</v>
      </c>
      <c r="H121" s="191">
        <v>0</v>
      </c>
      <c r="I121" s="189">
        <v>0</v>
      </c>
      <c r="J121" s="191">
        <v>0</v>
      </c>
      <c r="K121" s="191">
        <v>0</v>
      </c>
      <c r="L121" s="191">
        <v>0</v>
      </c>
      <c r="M121" s="190">
        <v>0</v>
      </c>
      <c r="O121" s="172" t="s">
        <v>44</v>
      </c>
      <c r="P121" s="188">
        <v>203</v>
      </c>
      <c r="Q121" s="189">
        <v>203</v>
      </c>
      <c r="R121" s="189">
        <v>0</v>
      </c>
      <c r="S121" s="191">
        <v>0</v>
      </c>
      <c r="T121" s="191">
        <v>0</v>
      </c>
      <c r="U121" s="191">
        <v>0</v>
      </c>
      <c r="V121" s="189">
        <v>0</v>
      </c>
      <c r="W121" s="191">
        <v>0</v>
      </c>
      <c r="X121" s="191">
        <v>0</v>
      </c>
      <c r="Y121" s="191">
        <v>0</v>
      </c>
      <c r="Z121" s="190">
        <v>0</v>
      </c>
      <c r="AB121" s="172" t="s">
        <v>44</v>
      </c>
      <c r="AC121" s="188">
        <v>332</v>
      </c>
      <c r="AD121" s="189">
        <v>0</v>
      </c>
      <c r="AE121" s="189">
        <v>332</v>
      </c>
      <c r="AF121" s="191">
        <v>0</v>
      </c>
      <c r="AG121" s="191">
        <v>0</v>
      </c>
      <c r="AH121" s="191">
        <v>0</v>
      </c>
      <c r="AI121" s="189">
        <v>0</v>
      </c>
      <c r="AJ121" s="191">
        <v>0</v>
      </c>
      <c r="AK121" s="191">
        <v>0</v>
      </c>
      <c r="AL121" s="191">
        <v>0</v>
      </c>
      <c r="AM121" s="190">
        <v>0</v>
      </c>
    </row>
    <row r="122" spans="2:39">
      <c r="B122" s="172" t="s">
        <v>14</v>
      </c>
      <c r="C122" s="188">
        <v>15353</v>
      </c>
      <c r="D122" s="189">
        <v>12125</v>
      </c>
      <c r="E122" s="189">
        <v>1716</v>
      </c>
      <c r="F122" s="189">
        <v>958</v>
      </c>
      <c r="G122" s="189">
        <v>0</v>
      </c>
      <c r="H122" s="189">
        <v>0</v>
      </c>
      <c r="I122" s="189">
        <v>0</v>
      </c>
      <c r="J122" s="189">
        <v>0</v>
      </c>
      <c r="K122" s="189">
        <v>0</v>
      </c>
      <c r="L122" s="189">
        <v>0</v>
      </c>
      <c r="M122" s="190">
        <v>554</v>
      </c>
      <c r="O122" s="172" t="s">
        <v>14</v>
      </c>
      <c r="P122" s="188">
        <v>19760</v>
      </c>
      <c r="Q122" s="189">
        <v>15660</v>
      </c>
      <c r="R122" s="189">
        <v>1205</v>
      </c>
      <c r="S122" s="189">
        <v>732</v>
      </c>
      <c r="T122" s="189">
        <v>0</v>
      </c>
      <c r="U122" s="189">
        <v>0</v>
      </c>
      <c r="V122" s="189">
        <v>577</v>
      </c>
      <c r="W122" s="189">
        <v>1073</v>
      </c>
      <c r="X122" s="189">
        <v>0</v>
      </c>
      <c r="Y122" s="189">
        <v>0</v>
      </c>
      <c r="Z122" s="190">
        <v>513</v>
      </c>
      <c r="AB122" s="172" t="s">
        <v>14</v>
      </c>
      <c r="AC122" s="188">
        <v>28138</v>
      </c>
      <c r="AD122" s="189">
        <v>20768</v>
      </c>
      <c r="AE122" s="189">
        <v>3016</v>
      </c>
      <c r="AF122" s="189">
        <v>260</v>
      </c>
      <c r="AG122" s="189">
        <v>0</v>
      </c>
      <c r="AH122" s="189">
        <v>0</v>
      </c>
      <c r="AI122" s="189">
        <v>2659</v>
      </c>
      <c r="AJ122" s="189">
        <v>0</v>
      </c>
      <c r="AK122" s="189">
        <v>289</v>
      </c>
      <c r="AL122" s="189">
        <v>0</v>
      </c>
      <c r="AM122" s="190">
        <v>1146</v>
      </c>
    </row>
    <row r="123" spans="2:39">
      <c r="B123" s="172" t="s">
        <v>15</v>
      </c>
      <c r="C123" s="188">
        <v>2264</v>
      </c>
      <c r="D123" s="189">
        <v>2049</v>
      </c>
      <c r="E123" s="189">
        <v>0</v>
      </c>
      <c r="F123" s="189">
        <v>0</v>
      </c>
      <c r="G123" s="189">
        <v>0</v>
      </c>
      <c r="H123" s="189">
        <v>0</v>
      </c>
      <c r="I123" s="189">
        <v>0</v>
      </c>
      <c r="J123" s="189">
        <v>0</v>
      </c>
      <c r="K123" s="189">
        <v>215</v>
      </c>
      <c r="L123" s="189">
        <v>0</v>
      </c>
      <c r="M123" s="190">
        <v>0</v>
      </c>
      <c r="O123" s="172" t="s">
        <v>15</v>
      </c>
      <c r="P123" s="188">
        <v>2650</v>
      </c>
      <c r="Q123" s="189">
        <v>2650</v>
      </c>
      <c r="R123" s="189">
        <v>0</v>
      </c>
      <c r="S123" s="189">
        <v>0</v>
      </c>
      <c r="T123" s="189">
        <v>0</v>
      </c>
      <c r="U123" s="189">
        <v>0</v>
      </c>
      <c r="V123" s="189">
        <v>0</v>
      </c>
      <c r="W123" s="189">
        <v>0</v>
      </c>
      <c r="X123" s="189">
        <v>0</v>
      </c>
      <c r="Y123" s="189">
        <v>0</v>
      </c>
      <c r="Z123" s="190">
        <v>0</v>
      </c>
      <c r="AB123" s="172" t="s">
        <v>15</v>
      </c>
      <c r="AC123" s="188">
        <v>4039</v>
      </c>
      <c r="AD123" s="189">
        <v>3792</v>
      </c>
      <c r="AE123" s="189">
        <v>247</v>
      </c>
      <c r="AF123" s="189">
        <v>0</v>
      </c>
      <c r="AG123" s="189">
        <v>0</v>
      </c>
      <c r="AH123" s="189">
        <v>0</v>
      </c>
      <c r="AI123" s="189">
        <v>0</v>
      </c>
      <c r="AJ123" s="189">
        <v>0</v>
      </c>
      <c r="AK123" s="189">
        <v>0</v>
      </c>
      <c r="AL123" s="189">
        <v>0</v>
      </c>
      <c r="AM123" s="190">
        <v>0</v>
      </c>
    </row>
    <row r="124" spans="2:39">
      <c r="B124" s="172" t="s">
        <v>16</v>
      </c>
      <c r="C124" s="188">
        <v>1819</v>
      </c>
      <c r="D124" s="189">
        <v>737</v>
      </c>
      <c r="E124" s="189">
        <v>1082</v>
      </c>
      <c r="F124" s="189">
        <v>0</v>
      </c>
      <c r="G124" s="189">
        <v>0</v>
      </c>
      <c r="H124" s="189">
        <v>0</v>
      </c>
      <c r="I124" s="189">
        <v>0</v>
      </c>
      <c r="J124" s="189">
        <v>0</v>
      </c>
      <c r="K124" s="189">
        <v>0</v>
      </c>
      <c r="L124" s="189">
        <v>0</v>
      </c>
      <c r="M124" s="190">
        <v>0</v>
      </c>
      <c r="O124" s="172" t="s">
        <v>16</v>
      </c>
      <c r="P124" s="188">
        <v>1195</v>
      </c>
      <c r="Q124" s="189">
        <v>858</v>
      </c>
      <c r="R124" s="189">
        <v>337</v>
      </c>
      <c r="S124" s="189">
        <v>0</v>
      </c>
      <c r="T124" s="189">
        <v>0</v>
      </c>
      <c r="U124" s="189">
        <v>0</v>
      </c>
      <c r="V124" s="189">
        <v>0</v>
      </c>
      <c r="W124" s="189">
        <v>0</v>
      </c>
      <c r="X124" s="189">
        <v>0</v>
      </c>
      <c r="Y124" s="189">
        <v>0</v>
      </c>
      <c r="Z124" s="190">
        <v>0</v>
      </c>
      <c r="AB124" s="172" t="s">
        <v>16</v>
      </c>
      <c r="AC124" s="188">
        <v>1971</v>
      </c>
      <c r="AD124" s="189">
        <v>1007</v>
      </c>
      <c r="AE124" s="189">
        <v>562</v>
      </c>
      <c r="AF124" s="189">
        <v>200</v>
      </c>
      <c r="AG124" s="189">
        <v>0</v>
      </c>
      <c r="AH124" s="189">
        <v>202</v>
      </c>
      <c r="AI124" s="189">
        <v>0</v>
      </c>
      <c r="AJ124" s="189">
        <v>0</v>
      </c>
      <c r="AK124" s="189">
        <v>0</v>
      </c>
      <c r="AL124" s="189">
        <v>0</v>
      </c>
      <c r="AM124" s="190">
        <v>0</v>
      </c>
    </row>
    <row r="125" spans="2:39">
      <c r="B125" s="172" t="s">
        <v>17</v>
      </c>
      <c r="C125" s="188">
        <v>1440</v>
      </c>
      <c r="D125" s="189">
        <v>752</v>
      </c>
      <c r="E125" s="189">
        <v>688</v>
      </c>
      <c r="F125" s="189">
        <v>0</v>
      </c>
      <c r="G125" s="189">
        <v>0</v>
      </c>
      <c r="H125" s="189">
        <v>0</v>
      </c>
      <c r="I125" s="189">
        <v>0</v>
      </c>
      <c r="J125" s="189">
        <v>0</v>
      </c>
      <c r="K125" s="189">
        <v>0</v>
      </c>
      <c r="L125" s="189">
        <v>0</v>
      </c>
      <c r="M125" s="190">
        <v>0</v>
      </c>
      <c r="O125" s="172" t="s">
        <v>17</v>
      </c>
      <c r="P125" s="188">
        <v>1121</v>
      </c>
      <c r="Q125" s="189">
        <v>638</v>
      </c>
      <c r="R125" s="189">
        <v>483</v>
      </c>
      <c r="S125" s="189">
        <v>0</v>
      </c>
      <c r="T125" s="189">
        <v>0</v>
      </c>
      <c r="U125" s="189">
        <v>0</v>
      </c>
      <c r="V125" s="189">
        <v>0</v>
      </c>
      <c r="W125" s="189">
        <v>0</v>
      </c>
      <c r="X125" s="189">
        <v>0</v>
      </c>
      <c r="Y125" s="189">
        <v>0</v>
      </c>
      <c r="Z125" s="190">
        <v>0</v>
      </c>
      <c r="AB125" s="172" t="s">
        <v>17</v>
      </c>
      <c r="AC125" s="188">
        <v>1733</v>
      </c>
      <c r="AD125" s="189">
        <v>382</v>
      </c>
      <c r="AE125" s="189">
        <v>447</v>
      </c>
      <c r="AF125" s="189">
        <v>0</v>
      </c>
      <c r="AG125" s="189">
        <v>0</v>
      </c>
      <c r="AH125" s="189">
        <v>363</v>
      </c>
      <c r="AI125" s="189">
        <v>0</v>
      </c>
      <c r="AJ125" s="189">
        <v>0</v>
      </c>
      <c r="AK125" s="189">
        <v>0</v>
      </c>
      <c r="AL125" s="189">
        <v>0</v>
      </c>
      <c r="AM125" s="190">
        <v>541</v>
      </c>
    </row>
    <row r="126" spans="2:39">
      <c r="B126" s="172" t="s">
        <v>18</v>
      </c>
      <c r="C126" s="188">
        <v>4595</v>
      </c>
      <c r="D126" s="189">
        <v>3520</v>
      </c>
      <c r="E126" s="189">
        <v>723</v>
      </c>
      <c r="F126" s="189">
        <v>0</v>
      </c>
      <c r="G126" s="189">
        <v>0</v>
      </c>
      <c r="H126" s="189">
        <v>0</v>
      </c>
      <c r="I126" s="189">
        <v>352</v>
      </c>
      <c r="J126" s="189">
        <v>0</v>
      </c>
      <c r="K126" s="189">
        <v>0</v>
      </c>
      <c r="L126" s="189">
        <v>0</v>
      </c>
      <c r="M126" s="190">
        <v>0</v>
      </c>
      <c r="O126" s="172" t="s">
        <v>18</v>
      </c>
      <c r="P126" s="188">
        <v>4828</v>
      </c>
      <c r="Q126" s="189">
        <v>3811</v>
      </c>
      <c r="R126" s="189">
        <v>458</v>
      </c>
      <c r="S126" s="189">
        <v>0</v>
      </c>
      <c r="T126" s="189">
        <v>0</v>
      </c>
      <c r="U126" s="189">
        <v>0</v>
      </c>
      <c r="V126" s="189">
        <v>352</v>
      </c>
      <c r="W126" s="189">
        <v>0</v>
      </c>
      <c r="X126" s="189">
        <v>0</v>
      </c>
      <c r="Y126" s="189">
        <v>0</v>
      </c>
      <c r="Z126" s="190">
        <v>207</v>
      </c>
      <c r="AB126" s="172" t="s">
        <v>18</v>
      </c>
      <c r="AC126" s="188">
        <v>5835</v>
      </c>
      <c r="AD126" s="189">
        <v>4374</v>
      </c>
      <c r="AE126" s="189">
        <v>857</v>
      </c>
      <c r="AF126" s="189">
        <v>0</v>
      </c>
      <c r="AG126" s="189">
        <v>0</v>
      </c>
      <c r="AH126" s="189">
        <v>0</v>
      </c>
      <c r="AI126" s="189">
        <v>376</v>
      </c>
      <c r="AJ126" s="189">
        <v>0</v>
      </c>
      <c r="AK126" s="189">
        <v>0</v>
      </c>
      <c r="AL126" s="189">
        <v>228</v>
      </c>
      <c r="AM126" s="190">
        <v>0</v>
      </c>
    </row>
    <row r="127" spans="2:39">
      <c r="B127" s="172" t="s">
        <v>19</v>
      </c>
      <c r="C127" s="188">
        <v>4711</v>
      </c>
      <c r="D127" s="189">
        <v>494</v>
      </c>
      <c r="E127" s="189">
        <v>1472</v>
      </c>
      <c r="F127" s="189">
        <v>0</v>
      </c>
      <c r="G127" s="189">
        <v>0</v>
      </c>
      <c r="H127" s="189">
        <v>1631</v>
      </c>
      <c r="I127" s="189">
        <v>0</v>
      </c>
      <c r="J127" s="189">
        <v>354</v>
      </c>
      <c r="K127" s="189">
        <v>0</v>
      </c>
      <c r="L127" s="189">
        <v>0</v>
      </c>
      <c r="M127" s="190">
        <v>760</v>
      </c>
      <c r="O127" s="172" t="s">
        <v>19</v>
      </c>
      <c r="P127" s="188">
        <v>4530</v>
      </c>
      <c r="Q127" s="189">
        <v>0</v>
      </c>
      <c r="R127" s="189">
        <v>1800</v>
      </c>
      <c r="S127" s="189">
        <v>0</v>
      </c>
      <c r="T127" s="189">
        <v>0</v>
      </c>
      <c r="U127" s="189">
        <v>1289</v>
      </c>
      <c r="V127" s="189">
        <v>0</v>
      </c>
      <c r="W127" s="189">
        <v>279</v>
      </c>
      <c r="X127" s="189">
        <v>0</v>
      </c>
      <c r="Y127" s="189">
        <v>0</v>
      </c>
      <c r="Z127" s="190">
        <v>1162</v>
      </c>
      <c r="AB127" s="172" t="s">
        <v>19</v>
      </c>
      <c r="AC127" s="188">
        <v>2906</v>
      </c>
      <c r="AD127" s="189">
        <v>0</v>
      </c>
      <c r="AE127" s="189">
        <v>1771</v>
      </c>
      <c r="AF127" s="189">
        <v>0</v>
      </c>
      <c r="AG127" s="189">
        <v>0</v>
      </c>
      <c r="AH127" s="189">
        <v>645</v>
      </c>
      <c r="AI127" s="189">
        <v>0</v>
      </c>
      <c r="AJ127" s="189">
        <v>0</v>
      </c>
      <c r="AK127" s="189">
        <v>0</v>
      </c>
      <c r="AL127" s="189">
        <v>0</v>
      </c>
      <c r="AM127" s="190">
        <v>490</v>
      </c>
    </row>
    <row r="128" spans="2:39">
      <c r="B128" s="177" t="s">
        <v>20</v>
      </c>
      <c r="C128" s="192">
        <v>1442</v>
      </c>
      <c r="D128" s="193">
        <v>1053</v>
      </c>
      <c r="E128" s="193">
        <v>389</v>
      </c>
      <c r="F128" s="193">
        <v>0</v>
      </c>
      <c r="G128" s="194">
        <v>0</v>
      </c>
      <c r="H128" s="193">
        <v>0</v>
      </c>
      <c r="I128" s="193">
        <v>0</v>
      </c>
      <c r="J128" s="193">
        <v>0</v>
      </c>
      <c r="K128" s="194">
        <v>0</v>
      </c>
      <c r="L128" s="194">
        <v>0</v>
      </c>
      <c r="M128" s="195">
        <v>0</v>
      </c>
      <c r="O128" s="177" t="s">
        <v>20</v>
      </c>
      <c r="P128" s="192">
        <v>666</v>
      </c>
      <c r="Q128" s="193">
        <v>240</v>
      </c>
      <c r="R128" s="193">
        <v>426</v>
      </c>
      <c r="S128" s="193">
        <v>0</v>
      </c>
      <c r="T128" s="194">
        <v>0</v>
      </c>
      <c r="U128" s="193">
        <v>0</v>
      </c>
      <c r="V128" s="193">
        <v>0</v>
      </c>
      <c r="W128" s="193">
        <v>0</v>
      </c>
      <c r="X128" s="194">
        <v>0</v>
      </c>
      <c r="Y128" s="194">
        <v>0</v>
      </c>
      <c r="Z128" s="195">
        <v>0</v>
      </c>
      <c r="AB128" s="177" t="s">
        <v>20</v>
      </c>
      <c r="AC128" s="192">
        <v>2480</v>
      </c>
      <c r="AD128" s="193">
        <v>1799</v>
      </c>
      <c r="AE128" s="193">
        <v>681</v>
      </c>
      <c r="AF128" s="193">
        <v>0</v>
      </c>
      <c r="AG128" s="194">
        <v>0</v>
      </c>
      <c r="AH128" s="193">
        <v>0</v>
      </c>
      <c r="AI128" s="193">
        <v>0</v>
      </c>
      <c r="AJ128" s="193">
        <v>0</v>
      </c>
      <c r="AK128" s="194">
        <v>0</v>
      </c>
      <c r="AL128" s="194">
        <v>0</v>
      </c>
      <c r="AM128" s="195">
        <v>0</v>
      </c>
    </row>
    <row r="129" spans="2:39">
      <c r="B129" s="182" t="s">
        <v>21</v>
      </c>
      <c r="C129" s="196">
        <f t="shared" ref="C129:M129" si="30">SUM(C108:C128)</f>
        <v>106969</v>
      </c>
      <c r="D129" s="196">
        <f t="shared" si="30"/>
        <v>64232</v>
      </c>
      <c r="E129" s="196">
        <f t="shared" si="30"/>
        <v>15479</v>
      </c>
      <c r="F129" s="196">
        <f t="shared" si="30"/>
        <v>3804</v>
      </c>
      <c r="G129" s="196">
        <f t="shared" si="30"/>
        <v>462</v>
      </c>
      <c r="H129" s="196">
        <f t="shared" si="30"/>
        <v>4453</v>
      </c>
      <c r="I129" s="196">
        <f t="shared" si="30"/>
        <v>3986</v>
      </c>
      <c r="J129" s="196">
        <f t="shared" si="30"/>
        <v>4849</v>
      </c>
      <c r="K129" s="196">
        <f t="shared" si="30"/>
        <v>1827</v>
      </c>
      <c r="L129" s="196">
        <f t="shared" si="30"/>
        <v>4615</v>
      </c>
      <c r="M129" s="197">
        <f t="shared" si="30"/>
        <v>3262</v>
      </c>
      <c r="O129" s="182" t="s">
        <v>21</v>
      </c>
      <c r="P129" s="196">
        <f t="shared" ref="P129:Z129" si="31">SUM(P108:P128)</f>
        <v>108710</v>
      </c>
      <c r="Q129" s="196">
        <f t="shared" si="31"/>
        <v>62620</v>
      </c>
      <c r="R129" s="196">
        <f t="shared" si="31"/>
        <v>13595</v>
      </c>
      <c r="S129" s="196">
        <f t="shared" si="31"/>
        <v>3237</v>
      </c>
      <c r="T129" s="196">
        <f t="shared" si="31"/>
        <v>1834</v>
      </c>
      <c r="U129" s="196">
        <f t="shared" si="31"/>
        <v>3526</v>
      </c>
      <c r="V129" s="196">
        <f t="shared" si="31"/>
        <v>8463</v>
      </c>
      <c r="W129" s="196">
        <f t="shared" si="31"/>
        <v>6072</v>
      </c>
      <c r="X129" s="196">
        <f t="shared" si="31"/>
        <v>1400</v>
      </c>
      <c r="Y129" s="196">
        <f t="shared" si="31"/>
        <v>2519</v>
      </c>
      <c r="Z129" s="197">
        <f t="shared" si="31"/>
        <v>5444</v>
      </c>
      <c r="AB129" s="182" t="s">
        <v>21</v>
      </c>
      <c r="AC129" s="196">
        <f t="shared" ref="AC129:AM129" si="32">SUM(AC108:AC128)</f>
        <v>120668</v>
      </c>
      <c r="AD129" s="196">
        <f t="shared" si="32"/>
        <v>67075</v>
      </c>
      <c r="AE129" s="196">
        <f t="shared" si="32"/>
        <v>19568</v>
      </c>
      <c r="AF129" s="196">
        <f t="shared" si="32"/>
        <v>5021</v>
      </c>
      <c r="AG129" s="196">
        <f t="shared" si="32"/>
        <v>866</v>
      </c>
      <c r="AH129" s="196">
        <f t="shared" si="32"/>
        <v>1901</v>
      </c>
      <c r="AI129" s="196">
        <f t="shared" si="32"/>
        <v>9191</v>
      </c>
      <c r="AJ129" s="196">
        <f t="shared" si="32"/>
        <v>5528</v>
      </c>
      <c r="AK129" s="196">
        <f t="shared" si="32"/>
        <v>1519</v>
      </c>
      <c r="AL129" s="196">
        <f t="shared" si="32"/>
        <v>3503</v>
      </c>
      <c r="AM129" s="197">
        <f t="shared" si="32"/>
        <v>6496</v>
      </c>
    </row>
    <row r="130" spans="2:39">
      <c r="B130" s="183" t="s">
        <v>184</v>
      </c>
      <c r="C130" s="98">
        <f t="shared" ref="C130:M130" si="33">C129/C$158</f>
        <v>0.27828536939430676</v>
      </c>
      <c r="D130" s="98">
        <f t="shared" si="33"/>
        <v>0.29869513862408276</v>
      </c>
      <c r="E130" s="98">
        <f t="shared" si="33"/>
        <v>0.32258669556518837</v>
      </c>
      <c r="F130" s="98">
        <f t="shared" si="33"/>
        <v>0.200136791708318</v>
      </c>
      <c r="G130" s="98">
        <f t="shared" si="33"/>
        <v>6.3865081559303288E-2</v>
      </c>
      <c r="H130" s="98">
        <f t="shared" si="33"/>
        <v>0.17792072878376219</v>
      </c>
      <c r="I130" s="98">
        <f t="shared" si="33"/>
        <v>0.20068472459973818</v>
      </c>
      <c r="J130" s="98">
        <f t="shared" si="33"/>
        <v>0.37755976018064313</v>
      </c>
      <c r="K130" s="98">
        <f t="shared" si="33"/>
        <v>0.19150943396226416</v>
      </c>
      <c r="L130" s="98">
        <f t="shared" si="33"/>
        <v>0.30333902984093597</v>
      </c>
      <c r="M130" s="98">
        <f t="shared" si="33"/>
        <v>0.25823305889803672</v>
      </c>
      <c r="O130" s="183" t="s">
        <v>184</v>
      </c>
      <c r="P130" s="98">
        <f t="shared" ref="P130:Z130" si="34">P129/P$158</f>
        <v>0.25058491327148041</v>
      </c>
      <c r="Q130" s="98">
        <f t="shared" si="34"/>
        <v>0.27689586557594514</v>
      </c>
      <c r="R130" s="98">
        <f t="shared" si="34"/>
        <v>0.23088157872391013</v>
      </c>
      <c r="S130" s="98">
        <f t="shared" si="34"/>
        <v>0.14239838113672357</v>
      </c>
      <c r="T130" s="98">
        <f t="shared" si="34"/>
        <v>0.18415503564614921</v>
      </c>
      <c r="U130" s="98">
        <f t="shared" si="34"/>
        <v>0.12633917374323694</v>
      </c>
      <c r="V130" s="98">
        <f t="shared" si="34"/>
        <v>0.29190811258278143</v>
      </c>
      <c r="W130" s="98">
        <f t="shared" si="34"/>
        <v>0.37735380026101545</v>
      </c>
      <c r="X130" s="98">
        <f t="shared" si="34"/>
        <v>0.14892032762472077</v>
      </c>
      <c r="Y130" s="98">
        <f t="shared" si="34"/>
        <v>0.1449450486219</v>
      </c>
      <c r="Z130" s="98">
        <f t="shared" si="34"/>
        <v>0.3333945740706718</v>
      </c>
      <c r="AB130" s="183" t="s">
        <v>184</v>
      </c>
      <c r="AC130" s="98">
        <f t="shared" ref="AC130:AM130" si="35">AC129/AC$158</f>
        <v>0.24101881923388821</v>
      </c>
      <c r="AD130" s="98">
        <f t="shared" si="35"/>
        <v>0.24506042936267847</v>
      </c>
      <c r="AE130" s="98">
        <f t="shared" si="35"/>
        <v>0.29738601823708205</v>
      </c>
      <c r="AF130" s="98">
        <f t="shared" si="35"/>
        <v>0.17128334584157739</v>
      </c>
      <c r="AG130" s="98">
        <f t="shared" si="35"/>
        <v>9.0680628272251304E-2</v>
      </c>
      <c r="AH130" s="98">
        <f t="shared" si="35"/>
        <v>7.3822375830064846E-2</v>
      </c>
      <c r="AI130" s="98">
        <f t="shared" si="35"/>
        <v>0.26301330662469596</v>
      </c>
      <c r="AJ130" s="98">
        <f t="shared" si="35"/>
        <v>0.36159079016221873</v>
      </c>
      <c r="AK130" s="98">
        <f t="shared" si="35"/>
        <v>0.14172420227654414</v>
      </c>
      <c r="AL130" s="98">
        <f t="shared" si="35"/>
        <v>0.21527777777777779</v>
      </c>
      <c r="AM130" s="98">
        <f t="shared" si="35"/>
        <v>0.3363711681855841</v>
      </c>
    </row>
    <row r="132" spans="2:39">
      <c r="B132" s="4" t="s">
        <v>178</v>
      </c>
      <c r="M132" s="424" t="s">
        <v>324</v>
      </c>
      <c r="O132" s="4" t="s">
        <v>178</v>
      </c>
      <c r="Z132" s="424" t="s">
        <v>324</v>
      </c>
      <c r="AB132" s="4" t="s">
        <v>178</v>
      </c>
      <c r="AM132" s="424" t="s">
        <v>324</v>
      </c>
    </row>
    <row r="134" spans="2:39" ht="15">
      <c r="B134" s="5" t="s">
        <v>334</v>
      </c>
      <c r="O134" s="5" t="s">
        <v>335</v>
      </c>
      <c r="AB134" s="5" t="s">
        <v>336</v>
      </c>
    </row>
    <row r="135" spans="2:39" ht="71.25">
      <c r="B135" s="151" t="s">
        <v>92</v>
      </c>
      <c r="C135" s="152" t="s">
        <v>38</v>
      </c>
      <c r="D135" s="153" t="s">
        <v>45</v>
      </c>
      <c r="E135" s="154" t="s">
        <v>46</v>
      </c>
      <c r="F135" s="155" t="s">
        <v>47</v>
      </c>
      <c r="G135" s="156" t="s">
        <v>39</v>
      </c>
      <c r="H135" s="157" t="s">
        <v>48</v>
      </c>
      <c r="I135" s="158" t="s">
        <v>40</v>
      </c>
      <c r="J135" s="159" t="s">
        <v>41</v>
      </c>
      <c r="K135" s="160" t="s">
        <v>49</v>
      </c>
      <c r="L135" s="161" t="s">
        <v>42</v>
      </c>
      <c r="M135" s="162" t="s">
        <v>43</v>
      </c>
      <c r="O135" s="151" t="s">
        <v>92</v>
      </c>
      <c r="P135" s="152" t="s">
        <v>38</v>
      </c>
      <c r="Q135" s="153" t="s">
        <v>45</v>
      </c>
      <c r="R135" s="154" t="s">
        <v>46</v>
      </c>
      <c r="S135" s="155" t="s">
        <v>47</v>
      </c>
      <c r="T135" s="156" t="s">
        <v>39</v>
      </c>
      <c r="U135" s="157" t="s">
        <v>48</v>
      </c>
      <c r="V135" s="158" t="s">
        <v>40</v>
      </c>
      <c r="W135" s="159" t="s">
        <v>41</v>
      </c>
      <c r="X135" s="160" t="s">
        <v>49</v>
      </c>
      <c r="Y135" s="161" t="s">
        <v>42</v>
      </c>
      <c r="Z135" s="162" t="s">
        <v>43</v>
      </c>
      <c r="AB135" s="151" t="s">
        <v>92</v>
      </c>
      <c r="AC135" s="152" t="s">
        <v>38</v>
      </c>
      <c r="AD135" s="153" t="s">
        <v>45</v>
      </c>
      <c r="AE135" s="154" t="s">
        <v>46</v>
      </c>
      <c r="AF135" s="155" t="s">
        <v>47</v>
      </c>
      <c r="AG135" s="156" t="s">
        <v>39</v>
      </c>
      <c r="AH135" s="157" t="s">
        <v>48</v>
      </c>
      <c r="AI135" s="158" t="s">
        <v>40</v>
      </c>
      <c r="AJ135" s="159" t="s">
        <v>41</v>
      </c>
      <c r="AK135" s="160" t="s">
        <v>49</v>
      </c>
      <c r="AL135" s="161" t="s">
        <v>42</v>
      </c>
      <c r="AM135" s="162" t="s">
        <v>43</v>
      </c>
    </row>
    <row r="136" spans="2:39">
      <c r="B136" s="167" t="s">
        <v>2</v>
      </c>
      <c r="C136" s="185">
        <v>0</v>
      </c>
      <c r="D136" s="186">
        <v>0</v>
      </c>
      <c r="E136" s="186">
        <v>0</v>
      </c>
      <c r="F136" s="186">
        <v>0</v>
      </c>
      <c r="G136" s="186">
        <v>0</v>
      </c>
      <c r="H136" s="186">
        <v>0</v>
      </c>
      <c r="I136" s="186">
        <v>0</v>
      </c>
      <c r="J136" s="186">
        <v>0</v>
      </c>
      <c r="K136" s="186">
        <v>0</v>
      </c>
      <c r="L136" s="186">
        <v>0</v>
      </c>
      <c r="M136" s="187">
        <v>0</v>
      </c>
      <c r="O136" s="167" t="s">
        <v>2</v>
      </c>
      <c r="P136" s="185">
        <v>0</v>
      </c>
      <c r="Q136" s="186">
        <v>0</v>
      </c>
      <c r="R136" s="186">
        <v>0</v>
      </c>
      <c r="S136" s="186">
        <v>0</v>
      </c>
      <c r="T136" s="186">
        <v>0</v>
      </c>
      <c r="U136" s="186">
        <v>0</v>
      </c>
      <c r="V136" s="186">
        <v>0</v>
      </c>
      <c r="W136" s="186">
        <v>0</v>
      </c>
      <c r="X136" s="186">
        <v>0</v>
      </c>
      <c r="Y136" s="186">
        <v>0</v>
      </c>
      <c r="Z136" s="187">
        <v>0</v>
      </c>
      <c r="AB136" s="167" t="s">
        <v>2</v>
      </c>
      <c r="AC136" s="185">
        <v>0</v>
      </c>
      <c r="AD136" s="186">
        <v>0</v>
      </c>
      <c r="AE136" s="186">
        <v>0</v>
      </c>
      <c r="AF136" s="186">
        <v>0</v>
      </c>
      <c r="AG136" s="186">
        <v>0</v>
      </c>
      <c r="AH136" s="186">
        <v>0</v>
      </c>
      <c r="AI136" s="186">
        <v>0</v>
      </c>
      <c r="AJ136" s="186">
        <v>0</v>
      </c>
      <c r="AK136" s="186">
        <v>0</v>
      </c>
      <c r="AL136" s="186">
        <v>0</v>
      </c>
      <c r="AM136" s="187">
        <v>0</v>
      </c>
    </row>
    <row r="137" spans="2:39">
      <c r="B137" s="172" t="s">
        <v>3</v>
      </c>
      <c r="C137" s="188">
        <v>3465</v>
      </c>
      <c r="D137" s="189">
        <v>1502</v>
      </c>
      <c r="E137" s="189">
        <v>0</v>
      </c>
      <c r="F137" s="189">
        <v>0</v>
      </c>
      <c r="G137" s="189">
        <v>0</v>
      </c>
      <c r="H137" s="189">
        <v>0</v>
      </c>
      <c r="I137" s="189">
        <v>1963</v>
      </c>
      <c r="J137" s="189">
        <v>0</v>
      </c>
      <c r="K137" s="189">
        <v>0</v>
      </c>
      <c r="L137" s="189">
        <v>0</v>
      </c>
      <c r="M137" s="190">
        <v>0</v>
      </c>
      <c r="O137" s="172" t="s">
        <v>3</v>
      </c>
      <c r="P137" s="188">
        <v>2956</v>
      </c>
      <c r="Q137" s="189">
        <v>0</v>
      </c>
      <c r="R137" s="189">
        <v>0</v>
      </c>
      <c r="S137" s="189">
        <v>1486</v>
      </c>
      <c r="T137" s="189">
        <v>0</v>
      </c>
      <c r="U137" s="189">
        <v>0</v>
      </c>
      <c r="V137" s="189">
        <v>1470</v>
      </c>
      <c r="W137" s="189">
        <v>0</v>
      </c>
      <c r="X137" s="189">
        <v>0</v>
      </c>
      <c r="Y137" s="189">
        <v>0</v>
      </c>
      <c r="Z137" s="190">
        <v>0</v>
      </c>
      <c r="AB137" s="172" t="s">
        <v>3</v>
      </c>
      <c r="AC137" s="188">
        <v>2453</v>
      </c>
      <c r="AD137" s="189">
        <v>0</v>
      </c>
      <c r="AE137" s="189">
        <v>0</v>
      </c>
      <c r="AF137" s="189">
        <v>0</v>
      </c>
      <c r="AG137" s="189">
        <v>0</v>
      </c>
      <c r="AH137" s="189">
        <v>0</v>
      </c>
      <c r="AI137" s="189">
        <v>2453</v>
      </c>
      <c r="AJ137" s="189">
        <v>0</v>
      </c>
      <c r="AK137" s="189">
        <v>0</v>
      </c>
      <c r="AL137" s="189">
        <v>0</v>
      </c>
      <c r="AM137" s="190">
        <v>0</v>
      </c>
    </row>
    <row r="138" spans="2:39">
      <c r="B138" s="172" t="s">
        <v>4</v>
      </c>
      <c r="C138" s="188">
        <v>34813</v>
      </c>
      <c r="D138" s="189">
        <v>32709</v>
      </c>
      <c r="E138" s="189">
        <v>2104</v>
      </c>
      <c r="F138" s="189">
        <v>0</v>
      </c>
      <c r="G138" s="189">
        <v>0</v>
      </c>
      <c r="H138" s="189">
        <v>0</v>
      </c>
      <c r="I138" s="189">
        <v>0</v>
      </c>
      <c r="J138" s="189">
        <v>0</v>
      </c>
      <c r="K138" s="189">
        <v>0</v>
      </c>
      <c r="L138" s="189">
        <v>0</v>
      </c>
      <c r="M138" s="190">
        <v>0</v>
      </c>
      <c r="O138" s="172" t="s">
        <v>4</v>
      </c>
      <c r="P138" s="188">
        <v>44574</v>
      </c>
      <c r="Q138" s="189">
        <v>36867</v>
      </c>
      <c r="R138" s="189">
        <v>7707</v>
      </c>
      <c r="S138" s="189">
        <v>0</v>
      </c>
      <c r="T138" s="189">
        <v>0</v>
      </c>
      <c r="U138" s="189">
        <v>0</v>
      </c>
      <c r="V138" s="189">
        <v>0</v>
      </c>
      <c r="W138" s="189">
        <v>0</v>
      </c>
      <c r="X138" s="189">
        <v>0</v>
      </c>
      <c r="Y138" s="189">
        <v>0</v>
      </c>
      <c r="Z138" s="190">
        <v>0</v>
      </c>
      <c r="AB138" s="172" t="s">
        <v>4</v>
      </c>
      <c r="AC138" s="188">
        <v>57366</v>
      </c>
      <c r="AD138" s="189">
        <v>48298</v>
      </c>
      <c r="AE138" s="189">
        <v>9068</v>
      </c>
      <c r="AF138" s="189">
        <v>0</v>
      </c>
      <c r="AG138" s="189">
        <v>0</v>
      </c>
      <c r="AH138" s="189">
        <v>0</v>
      </c>
      <c r="AI138" s="189">
        <v>0</v>
      </c>
      <c r="AJ138" s="189">
        <v>0</v>
      </c>
      <c r="AK138" s="189">
        <v>0</v>
      </c>
      <c r="AL138" s="189">
        <v>0</v>
      </c>
      <c r="AM138" s="190">
        <v>0</v>
      </c>
    </row>
    <row r="139" spans="2:39">
      <c r="B139" s="172" t="s">
        <v>5</v>
      </c>
      <c r="C139" s="188">
        <v>0</v>
      </c>
      <c r="D139" s="189">
        <v>0</v>
      </c>
      <c r="E139" s="189">
        <v>0</v>
      </c>
      <c r="F139" s="189">
        <v>0</v>
      </c>
      <c r="G139" s="189">
        <v>0</v>
      </c>
      <c r="H139" s="189">
        <v>0</v>
      </c>
      <c r="I139" s="189">
        <v>0</v>
      </c>
      <c r="J139" s="189">
        <v>0</v>
      </c>
      <c r="K139" s="189">
        <v>0</v>
      </c>
      <c r="L139" s="189">
        <v>0</v>
      </c>
      <c r="M139" s="190">
        <v>0</v>
      </c>
      <c r="O139" s="172" t="s">
        <v>5</v>
      </c>
      <c r="P139" s="188">
        <v>0</v>
      </c>
      <c r="Q139" s="189">
        <v>0</v>
      </c>
      <c r="R139" s="189">
        <v>0</v>
      </c>
      <c r="S139" s="189">
        <v>0</v>
      </c>
      <c r="T139" s="189">
        <v>0</v>
      </c>
      <c r="U139" s="189">
        <v>0</v>
      </c>
      <c r="V139" s="189">
        <v>0</v>
      </c>
      <c r="W139" s="189">
        <v>0</v>
      </c>
      <c r="X139" s="189">
        <v>0</v>
      </c>
      <c r="Y139" s="189">
        <v>0</v>
      </c>
      <c r="Z139" s="190">
        <v>0</v>
      </c>
      <c r="AB139" s="172" t="s">
        <v>5</v>
      </c>
      <c r="AC139" s="188">
        <v>0</v>
      </c>
      <c r="AD139" s="189">
        <v>0</v>
      </c>
      <c r="AE139" s="189">
        <v>0</v>
      </c>
      <c r="AF139" s="189">
        <v>0</v>
      </c>
      <c r="AG139" s="189">
        <v>0</v>
      </c>
      <c r="AH139" s="189">
        <v>0</v>
      </c>
      <c r="AI139" s="189">
        <v>0</v>
      </c>
      <c r="AJ139" s="189">
        <v>0</v>
      </c>
      <c r="AK139" s="189">
        <v>0</v>
      </c>
      <c r="AL139" s="189">
        <v>0</v>
      </c>
      <c r="AM139" s="190">
        <v>0</v>
      </c>
    </row>
    <row r="140" spans="2:39">
      <c r="B140" s="172" t="s">
        <v>6</v>
      </c>
      <c r="C140" s="188">
        <v>5429</v>
      </c>
      <c r="D140" s="189">
        <v>2969</v>
      </c>
      <c r="E140" s="189">
        <v>1415</v>
      </c>
      <c r="F140" s="189">
        <v>1045</v>
      </c>
      <c r="G140" s="189">
        <v>0</v>
      </c>
      <c r="H140" s="189">
        <v>0</v>
      </c>
      <c r="I140" s="191">
        <v>0</v>
      </c>
      <c r="J140" s="189">
        <v>0</v>
      </c>
      <c r="K140" s="189">
        <v>0</v>
      </c>
      <c r="L140" s="189">
        <v>0</v>
      </c>
      <c r="M140" s="190">
        <v>0</v>
      </c>
      <c r="O140" s="172" t="s">
        <v>6</v>
      </c>
      <c r="P140" s="188">
        <v>3006</v>
      </c>
      <c r="Q140" s="189">
        <v>1685</v>
      </c>
      <c r="R140" s="189">
        <v>1321</v>
      </c>
      <c r="S140" s="189">
        <v>0</v>
      </c>
      <c r="T140" s="189">
        <v>0</v>
      </c>
      <c r="U140" s="189">
        <v>0</v>
      </c>
      <c r="V140" s="191">
        <v>0</v>
      </c>
      <c r="W140" s="189">
        <v>0</v>
      </c>
      <c r="X140" s="189">
        <v>0</v>
      </c>
      <c r="Y140" s="189">
        <v>0</v>
      </c>
      <c r="Z140" s="190">
        <v>0</v>
      </c>
      <c r="AB140" s="172" t="s">
        <v>6</v>
      </c>
      <c r="AC140" s="188">
        <v>5434</v>
      </c>
      <c r="AD140" s="189">
        <v>2767</v>
      </c>
      <c r="AE140" s="189">
        <v>2667</v>
      </c>
      <c r="AF140" s="189">
        <v>0</v>
      </c>
      <c r="AG140" s="189">
        <v>0</v>
      </c>
      <c r="AH140" s="189">
        <v>0</v>
      </c>
      <c r="AI140" s="191">
        <v>0</v>
      </c>
      <c r="AJ140" s="189">
        <v>0</v>
      </c>
      <c r="AK140" s="189">
        <v>0</v>
      </c>
      <c r="AL140" s="189">
        <v>0</v>
      </c>
      <c r="AM140" s="190">
        <v>0</v>
      </c>
    </row>
    <row r="141" spans="2:39">
      <c r="B141" s="172" t="s">
        <v>7</v>
      </c>
      <c r="C141" s="188">
        <v>0</v>
      </c>
      <c r="D141" s="189">
        <v>0</v>
      </c>
      <c r="E141" s="189">
        <v>0</v>
      </c>
      <c r="F141" s="189">
        <v>0</v>
      </c>
      <c r="G141" s="189">
        <v>0</v>
      </c>
      <c r="H141" s="189">
        <v>0</v>
      </c>
      <c r="I141" s="189">
        <v>0</v>
      </c>
      <c r="J141" s="189">
        <v>0</v>
      </c>
      <c r="K141" s="189">
        <v>0</v>
      </c>
      <c r="L141" s="189">
        <v>0</v>
      </c>
      <c r="M141" s="190">
        <v>0</v>
      </c>
      <c r="O141" s="172" t="s">
        <v>7</v>
      </c>
      <c r="P141" s="188">
        <v>2470</v>
      </c>
      <c r="Q141" s="189">
        <v>0</v>
      </c>
      <c r="R141" s="189">
        <v>0</v>
      </c>
      <c r="S141" s="189">
        <v>0</v>
      </c>
      <c r="T141" s="189">
        <v>0</v>
      </c>
      <c r="U141" s="189">
        <v>0</v>
      </c>
      <c r="V141" s="189">
        <v>0</v>
      </c>
      <c r="W141" s="189">
        <v>1380</v>
      </c>
      <c r="X141" s="189">
        <v>0</v>
      </c>
      <c r="Y141" s="189">
        <v>1090</v>
      </c>
      <c r="Z141" s="190">
        <v>0</v>
      </c>
      <c r="AB141" s="172" t="s">
        <v>7</v>
      </c>
      <c r="AC141" s="188">
        <v>2405</v>
      </c>
      <c r="AD141" s="189">
        <v>0</v>
      </c>
      <c r="AE141" s="189">
        <v>0</v>
      </c>
      <c r="AF141" s="189">
        <v>0</v>
      </c>
      <c r="AG141" s="189">
        <v>0</v>
      </c>
      <c r="AH141" s="189">
        <v>0</v>
      </c>
      <c r="AI141" s="189">
        <v>0</v>
      </c>
      <c r="AJ141" s="189">
        <v>2405</v>
      </c>
      <c r="AK141" s="189">
        <v>0</v>
      </c>
      <c r="AL141" s="189">
        <v>0</v>
      </c>
      <c r="AM141" s="190">
        <v>0</v>
      </c>
    </row>
    <row r="142" spans="2:39">
      <c r="B142" s="172" t="s">
        <v>8</v>
      </c>
      <c r="C142" s="188">
        <v>2010</v>
      </c>
      <c r="D142" s="189">
        <v>0</v>
      </c>
      <c r="E142" s="189">
        <v>0</v>
      </c>
      <c r="F142" s="189">
        <v>0</v>
      </c>
      <c r="G142" s="189">
        <v>0</v>
      </c>
      <c r="H142" s="189">
        <v>0</v>
      </c>
      <c r="I142" s="189">
        <v>2010</v>
      </c>
      <c r="J142" s="189">
        <v>0</v>
      </c>
      <c r="K142" s="191">
        <v>0</v>
      </c>
      <c r="L142" s="189">
        <v>0</v>
      </c>
      <c r="M142" s="190">
        <v>0</v>
      </c>
      <c r="O142" s="172" t="s">
        <v>8</v>
      </c>
      <c r="P142" s="188">
        <v>1028</v>
      </c>
      <c r="Q142" s="189">
        <v>0</v>
      </c>
      <c r="R142" s="189">
        <v>0</v>
      </c>
      <c r="S142" s="189">
        <v>0</v>
      </c>
      <c r="T142" s="189">
        <v>0</v>
      </c>
      <c r="U142" s="189">
        <v>0</v>
      </c>
      <c r="V142" s="189">
        <v>1028</v>
      </c>
      <c r="W142" s="189">
        <v>0</v>
      </c>
      <c r="X142" s="191">
        <v>0</v>
      </c>
      <c r="Y142" s="189">
        <v>0</v>
      </c>
      <c r="Z142" s="190">
        <v>0</v>
      </c>
      <c r="AB142" s="172" t="s">
        <v>8</v>
      </c>
      <c r="AC142" s="188">
        <v>1163</v>
      </c>
      <c r="AD142" s="189">
        <v>0</v>
      </c>
      <c r="AE142" s="189">
        <v>0</v>
      </c>
      <c r="AF142" s="189">
        <v>0</v>
      </c>
      <c r="AG142" s="189">
        <v>0</v>
      </c>
      <c r="AH142" s="189">
        <v>0</v>
      </c>
      <c r="AI142" s="189">
        <v>1163</v>
      </c>
      <c r="AJ142" s="189">
        <v>0</v>
      </c>
      <c r="AK142" s="191">
        <v>0</v>
      </c>
      <c r="AL142" s="189">
        <v>0</v>
      </c>
      <c r="AM142" s="190">
        <v>0</v>
      </c>
    </row>
    <row r="143" spans="2:39">
      <c r="B143" s="172" t="s">
        <v>9</v>
      </c>
      <c r="C143" s="188">
        <v>3271</v>
      </c>
      <c r="D143" s="189">
        <v>1369</v>
      </c>
      <c r="E143" s="189">
        <v>1902</v>
      </c>
      <c r="F143" s="189">
        <v>0</v>
      </c>
      <c r="G143" s="189">
        <v>0</v>
      </c>
      <c r="H143" s="189">
        <v>0</v>
      </c>
      <c r="I143" s="189">
        <v>0</v>
      </c>
      <c r="J143" s="189">
        <v>0</v>
      </c>
      <c r="K143" s="189">
        <v>0</v>
      </c>
      <c r="L143" s="189">
        <v>0</v>
      </c>
      <c r="M143" s="190">
        <v>0</v>
      </c>
      <c r="O143" s="172" t="s">
        <v>9</v>
      </c>
      <c r="P143" s="188">
        <v>6478</v>
      </c>
      <c r="Q143" s="189">
        <v>1387</v>
      </c>
      <c r="R143" s="189">
        <v>3091</v>
      </c>
      <c r="S143" s="189">
        <v>0</v>
      </c>
      <c r="T143" s="189">
        <v>0</v>
      </c>
      <c r="U143" s="189">
        <v>0</v>
      </c>
      <c r="V143" s="189">
        <v>2000</v>
      </c>
      <c r="W143" s="189">
        <v>0</v>
      </c>
      <c r="X143" s="189">
        <v>0</v>
      </c>
      <c r="Y143" s="189">
        <v>0</v>
      </c>
      <c r="Z143" s="190">
        <v>0</v>
      </c>
      <c r="AB143" s="172" t="s">
        <v>9</v>
      </c>
      <c r="AC143" s="188">
        <v>7523</v>
      </c>
      <c r="AD143" s="189">
        <v>2063</v>
      </c>
      <c r="AE143" s="189">
        <v>1074</v>
      </c>
      <c r="AF143" s="189">
        <v>0</v>
      </c>
      <c r="AG143" s="189">
        <v>0</v>
      </c>
      <c r="AH143" s="189">
        <v>0</v>
      </c>
      <c r="AI143" s="189">
        <v>4386</v>
      </c>
      <c r="AJ143" s="189">
        <v>0</v>
      </c>
      <c r="AK143" s="189">
        <v>0</v>
      </c>
      <c r="AL143" s="189">
        <v>0</v>
      </c>
      <c r="AM143" s="190">
        <v>0</v>
      </c>
    </row>
    <row r="144" spans="2:39">
      <c r="B144" s="172" t="s">
        <v>10</v>
      </c>
      <c r="C144" s="188">
        <v>0</v>
      </c>
      <c r="D144" s="189">
        <v>0</v>
      </c>
      <c r="E144" s="189">
        <v>0</v>
      </c>
      <c r="F144" s="189">
        <v>0</v>
      </c>
      <c r="G144" s="189">
        <v>0</v>
      </c>
      <c r="H144" s="189">
        <v>0</v>
      </c>
      <c r="I144" s="189">
        <v>0</v>
      </c>
      <c r="J144" s="189">
        <v>0</v>
      </c>
      <c r="K144" s="189">
        <v>0</v>
      </c>
      <c r="L144" s="189">
        <v>0</v>
      </c>
      <c r="M144" s="190">
        <v>0</v>
      </c>
      <c r="O144" s="172" t="s">
        <v>10</v>
      </c>
      <c r="P144" s="188">
        <v>0</v>
      </c>
      <c r="Q144" s="189">
        <v>0</v>
      </c>
      <c r="R144" s="189">
        <v>0</v>
      </c>
      <c r="S144" s="189">
        <v>0</v>
      </c>
      <c r="T144" s="189">
        <v>0</v>
      </c>
      <c r="U144" s="189">
        <v>0</v>
      </c>
      <c r="V144" s="189">
        <v>0</v>
      </c>
      <c r="W144" s="189">
        <v>0</v>
      </c>
      <c r="X144" s="189">
        <v>0</v>
      </c>
      <c r="Y144" s="189">
        <v>0</v>
      </c>
      <c r="Z144" s="190">
        <v>0</v>
      </c>
      <c r="AB144" s="172" t="s">
        <v>10</v>
      </c>
      <c r="AC144" s="188">
        <v>0</v>
      </c>
      <c r="AD144" s="189">
        <v>0</v>
      </c>
      <c r="AE144" s="189">
        <v>0</v>
      </c>
      <c r="AF144" s="189">
        <v>0</v>
      </c>
      <c r="AG144" s="189">
        <v>0</v>
      </c>
      <c r="AH144" s="189">
        <v>0</v>
      </c>
      <c r="AI144" s="189">
        <v>0</v>
      </c>
      <c r="AJ144" s="189">
        <v>0</v>
      </c>
      <c r="AK144" s="189">
        <v>0</v>
      </c>
      <c r="AL144" s="189">
        <v>0</v>
      </c>
      <c r="AM144" s="190">
        <v>0</v>
      </c>
    </row>
    <row r="145" spans="2:39">
      <c r="B145" s="172" t="s">
        <v>11</v>
      </c>
      <c r="C145" s="188">
        <v>0</v>
      </c>
      <c r="D145" s="189">
        <v>0</v>
      </c>
      <c r="E145" s="189">
        <v>0</v>
      </c>
      <c r="F145" s="189">
        <v>0</v>
      </c>
      <c r="G145" s="189">
        <v>0</v>
      </c>
      <c r="H145" s="189">
        <v>0</v>
      </c>
      <c r="I145" s="189">
        <v>0</v>
      </c>
      <c r="J145" s="189">
        <v>0</v>
      </c>
      <c r="K145" s="189">
        <v>0</v>
      </c>
      <c r="L145" s="189">
        <v>0</v>
      </c>
      <c r="M145" s="190">
        <v>0</v>
      </c>
      <c r="O145" s="172" t="s">
        <v>11</v>
      </c>
      <c r="P145" s="188">
        <v>0</v>
      </c>
      <c r="Q145" s="189">
        <v>0</v>
      </c>
      <c r="R145" s="189">
        <v>0</v>
      </c>
      <c r="S145" s="189">
        <v>0</v>
      </c>
      <c r="T145" s="189">
        <v>0</v>
      </c>
      <c r="U145" s="189">
        <v>0</v>
      </c>
      <c r="V145" s="189">
        <v>0</v>
      </c>
      <c r="W145" s="189">
        <v>0</v>
      </c>
      <c r="X145" s="189">
        <v>0</v>
      </c>
      <c r="Y145" s="189">
        <v>0</v>
      </c>
      <c r="Z145" s="190">
        <v>0</v>
      </c>
      <c r="AB145" s="172" t="s">
        <v>11</v>
      </c>
      <c r="AC145" s="188">
        <v>0</v>
      </c>
      <c r="AD145" s="189">
        <v>0</v>
      </c>
      <c r="AE145" s="189">
        <v>0</v>
      </c>
      <c r="AF145" s="189">
        <v>0</v>
      </c>
      <c r="AG145" s="189">
        <v>0</v>
      </c>
      <c r="AH145" s="189">
        <v>0</v>
      </c>
      <c r="AI145" s="189">
        <v>0</v>
      </c>
      <c r="AJ145" s="189">
        <v>0</v>
      </c>
      <c r="AK145" s="189">
        <v>0</v>
      </c>
      <c r="AL145" s="189">
        <v>0</v>
      </c>
      <c r="AM145" s="190">
        <v>0</v>
      </c>
    </row>
    <row r="146" spans="2:39">
      <c r="B146" s="172" t="s">
        <v>12</v>
      </c>
      <c r="C146" s="188">
        <v>0</v>
      </c>
      <c r="D146" s="191">
        <v>0</v>
      </c>
      <c r="E146" s="189">
        <v>0</v>
      </c>
      <c r="F146" s="189">
        <v>0</v>
      </c>
      <c r="G146" s="189">
        <v>0</v>
      </c>
      <c r="H146" s="189">
        <v>0</v>
      </c>
      <c r="I146" s="189">
        <v>0</v>
      </c>
      <c r="J146" s="189">
        <v>0</v>
      </c>
      <c r="K146" s="189">
        <v>0</v>
      </c>
      <c r="L146" s="189">
        <v>0</v>
      </c>
      <c r="M146" s="190">
        <v>0</v>
      </c>
      <c r="O146" s="172" t="s">
        <v>12</v>
      </c>
      <c r="P146" s="188">
        <v>0</v>
      </c>
      <c r="Q146" s="191">
        <v>0</v>
      </c>
      <c r="R146" s="189">
        <v>0</v>
      </c>
      <c r="S146" s="189">
        <v>0</v>
      </c>
      <c r="T146" s="189">
        <v>0</v>
      </c>
      <c r="U146" s="189">
        <v>0</v>
      </c>
      <c r="V146" s="189">
        <v>0</v>
      </c>
      <c r="W146" s="189">
        <v>0</v>
      </c>
      <c r="X146" s="189">
        <v>0</v>
      </c>
      <c r="Y146" s="189">
        <v>0</v>
      </c>
      <c r="Z146" s="190">
        <v>0</v>
      </c>
      <c r="AB146" s="172" t="s">
        <v>12</v>
      </c>
      <c r="AC146" s="188">
        <v>0</v>
      </c>
      <c r="AD146" s="191">
        <v>0</v>
      </c>
      <c r="AE146" s="189">
        <v>0</v>
      </c>
      <c r="AF146" s="189">
        <v>0</v>
      </c>
      <c r="AG146" s="189">
        <v>0</v>
      </c>
      <c r="AH146" s="189">
        <v>0</v>
      </c>
      <c r="AI146" s="189">
        <v>0</v>
      </c>
      <c r="AJ146" s="189">
        <v>0</v>
      </c>
      <c r="AK146" s="189">
        <v>0</v>
      </c>
      <c r="AL146" s="189">
        <v>0</v>
      </c>
      <c r="AM146" s="190">
        <v>0</v>
      </c>
    </row>
    <row r="147" spans="2:39">
      <c r="B147" s="172" t="s">
        <v>44</v>
      </c>
      <c r="C147" s="188">
        <v>0</v>
      </c>
      <c r="D147" s="189">
        <v>0</v>
      </c>
      <c r="E147" s="189">
        <v>0</v>
      </c>
      <c r="F147" s="191">
        <v>0</v>
      </c>
      <c r="G147" s="191">
        <v>0</v>
      </c>
      <c r="H147" s="191">
        <v>0</v>
      </c>
      <c r="I147" s="189">
        <v>0</v>
      </c>
      <c r="J147" s="191">
        <v>0</v>
      </c>
      <c r="K147" s="191">
        <v>0</v>
      </c>
      <c r="L147" s="191">
        <v>0</v>
      </c>
      <c r="M147" s="190">
        <v>0</v>
      </c>
      <c r="O147" s="172" t="s">
        <v>44</v>
      </c>
      <c r="P147" s="188">
        <v>0</v>
      </c>
      <c r="Q147" s="189">
        <v>0</v>
      </c>
      <c r="R147" s="189">
        <v>0</v>
      </c>
      <c r="S147" s="191">
        <v>0</v>
      </c>
      <c r="T147" s="191">
        <v>0</v>
      </c>
      <c r="U147" s="191">
        <v>0</v>
      </c>
      <c r="V147" s="189">
        <v>0</v>
      </c>
      <c r="W147" s="191">
        <v>0</v>
      </c>
      <c r="X147" s="191">
        <v>0</v>
      </c>
      <c r="Y147" s="191">
        <v>0</v>
      </c>
      <c r="Z147" s="190">
        <v>0</v>
      </c>
      <c r="AB147" s="172" t="s">
        <v>44</v>
      </c>
      <c r="AC147" s="188">
        <v>0</v>
      </c>
      <c r="AD147" s="189">
        <v>0</v>
      </c>
      <c r="AE147" s="189">
        <v>0</v>
      </c>
      <c r="AF147" s="191">
        <v>0</v>
      </c>
      <c r="AG147" s="191">
        <v>0</v>
      </c>
      <c r="AH147" s="191">
        <v>0</v>
      </c>
      <c r="AI147" s="189">
        <v>0</v>
      </c>
      <c r="AJ147" s="191">
        <v>0</v>
      </c>
      <c r="AK147" s="191">
        <v>0</v>
      </c>
      <c r="AL147" s="191">
        <v>0</v>
      </c>
      <c r="AM147" s="190">
        <v>0</v>
      </c>
    </row>
    <row r="148" spans="2:39">
      <c r="B148" s="172" t="s">
        <v>14</v>
      </c>
      <c r="C148" s="188">
        <v>5473</v>
      </c>
      <c r="D148" s="189">
        <v>3449</v>
      </c>
      <c r="E148" s="189">
        <v>2024</v>
      </c>
      <c r="F148" s="189">
        <v>0</v>
      </c>
      <c r="G148" s="189">
        <v>0</v>
      </c>
      <c r="H148" s="189">
        <v>0</v>
      </c>
      <c r="I148" s="189">
        <v>0</v>
      </c>
      <c r="J148" s="189">
        <v>0</v>
      </c>
      <c r="K148" s="189">
        <v>0</v>
      </c>
      <c r="L148" s="189">
        <v>0</v>
      </c>
      <c r="M148" s="190">
        <v>0</v>
      </c>
      <c r="O148" s="172" t="s">
        <v>14</v>
      </c>
      <c r="P148" s="188">
        <v>8194</v>
      </c>
      <c r="Q148" s="189">
        <v>5853</v>
      </c>
      <c r="R148" s="189">
        <v>2341</v>
      </c>
      <c r="S148" s="189">
        <v>0</v>
      </c>
      <c r="T148" s="189">
        <v>0</v>
      </c>
      <c r="U148" s="189">
        <v>0</v>
      </c>
      <c r="V148" s="189">
        <v>0</v>
      </c>
      <c r="W148" s="189">
        <v>0</v>
      </c>
      <c r="X148" s="189">
        <v>0</v>
      </c>
      <c r="Y148" s="189">
        <v>0</v>
      </c>
      <c r="Z148" s="190">
        <v>0</v>
      </c>
      <c r="AB148" s="172" t="s">
        <v>14</v>
      </c>
      <c r="AC148" s="188">
        <v>3936</v>
      </c>
      <c r="AD148" s="189">
        <v>3936</v>
      </c>
      <c r="AE148" s="189">
        <v>0</v>
      </c>
      <c r="AF148" s="189">
        <v>0</v>
      </c>
      <c r="AG148" s="189">
        <v>0</v>
      </c>
      <c r="AH148" s="189">
        <v>0</v>
      </c>
      <c r="AI148" s="189">
        <v>0</v>
      </c>
      <c r="AJ148" s="189">
        <v>0</v>
      </c>
      <c r="AK148" s="189">
        <v>0</v>
      </c>
      <c r="AL148" s="189">
        <v>0</v>
      </c>
      <c r="AM148" s="190">
        <v>0</v>
      </c>
    </row>
    <row r="149" spans="2:39">
      <c r="B149" s="172" t="s">
        <v>15</v>
      </c>
      <c r="C149" s="188">
        <v>0</v>
      </c>
      <c r="D149" s="189">
        <v>0</v>
      </c>
      <c r="E149" s="189">
        <v>0</v>
      </c>
      <c r="F149" s="189">
        <v>0</v>
      </c>
      <c r="G149" s="189">
        <v>0</v>
      </c>
      <c r="H149" s="189">
        <v>0</v>
      </c>
      <c r="I149" s="189">
        <v>0</v>
      </c>
      <c r="J149" s="189">
        <v>0</v>
      </c>
      <c r="K149" s="189">
        <v>0</v>
      </c>
      <c r="L149" s="189">
        <v>0</v>
      </c>
      <c r="M149" s="190">
        <v>0</v>
      </c>
      <c r="O149" s="172" t="s">
        <v>15</v>
      </c>
      <c r="P149" s="188">
        <v>0</v>
      </c>
      <c r="Q149" s="189">
        <v>0</v>
      </c>
      <c r="R149" s="189">
        <v>0</v>
      </c>
      <c r="S149" s="189">
        <v>0</v>
      </c>
      <c r="T149" s="189">
        <v>0</v>
      </c>
      <c r="U149" s="189">
        <v>0</v>
      </c>
      <c r="V149" s="189">
        <v>0</v>
      </c>
      <c r="W149" s="189">
        <v>0</v>
      </c>
      <c r="X149" s="189">
        <v>0</v>
      </c>
      <c r="Y149" s="189">
        <v>0</v>
      </c>
      <c r="Z149" s="190">
        <v>0</v>
      </c>
      <c r="AB149" s="172" t="s">
        <v>15</v>
      </c>
      <c r="AC149" s="188">
        <v>3200</v>
      </c>
      <c r="AD149" s="189">
        <v>3200</v>
      </c>
      <c r="AE149" s="189">
        <v>0</v>
      </c>
      <c r="AF149" s="189">
        <v>0</v>
      </c>
      <c r="AG149" s="189">
        <v>0</v>
      </c>
      <c r="AH149" s="189">
        <v>0</v>
      </c>
      <c r="AI149" s="189">
        <v>0</v>
      </c>
      <c r="AJ149" s="189">
        <v>0</v>
      </c>
      <c r="AK149" s="189">
        <v>0</v>
      </c>
      <c r="AL149" s="189">
        <v>0</v>
      </c>
      <c r="AM149" s="190">
        <v>0</v>
      </c>
    </row>
    <row r="150" spans="2:39">
      <c r="B150" s="172" t="s">
        <v>16</v>
      </c>
      <c r="C150" s="188">
        <v>0</v>
      </c>
      <c r="D150" s="189">
        <v>0</v>
      </c>
      <c r="E150" s="189">
        <v>0</v>
      </c>
      <c r="F150" s="189">
        <v>0</v>
      </c>
      <c r="G150" s="189">
        <v>0</v>
      </c>
      <c r="H150" s="189">
        <v>0</v>
      </c>
      <c r="I150" s="189">
        <v>0</v>
      </c>
      <c r="J150" s="189">
        <v>0</v>
      </c>
      <c r="K150" s="189">
        <v>0</v>
      </c>
      <c r="L150" s="189">
        <v>0</v>
      </c>
      <c r="M150" s="190">
        <v>0</v>
      </c>
      <c r="O150" s="172" t="s">
        <v>16</v>
      </c>
      <c r="P150" s="188">
        <v>1298</v>
      </c>
      <c r="Q150" s="189">
        <v>0</v>
      </c>
      <c r="R150" s="189">
        <v>1298</v>
      </c>
      <c r="S150" s="189">
        <v>0</v>
      </c>
      <c r="T150" s="189">
        <v>0</v>
      </c>
      <c r="U150" s="189">
        <v>0</v>
      </c>
      <c r="V150" s="189">
        <v>0</v>
      </c>
      <c r="W150" s="189">
        <v>0</v>
      </c>
      <c r="X150" s="189">
        <v>0</v>
      </c>
      <c r="Y150" s="189">
        <v>0</v>
      </c>
      <c r="Z150" s="190">
        <v>0</v>
      </c>
      <c r="AB150" s="172" t="s">
        <v>16</v>
      </c>
      <c r="AC150" s="188">
        <v>0</v>
      </c>
      <c r="AD150" s="189">
        <v>0</v>
      </c>
      <c r="AE150" s="189">
        <v>0</v>
      </c>
      <c r="AF150" s="189">
        <v>0</v>
      </c>
      <c r="AG150" s="189">
        <v>0</v>
      </c>
      <c r="AH150" s="189">
        <v>0</v>
      </c>
      <c r="AI150" s="189">
        <v>0</v>
      </c>
      <c r="AJ150" s="189">
        <v>0</v>
      </c>
      <c r="AK150" s="189">
        <v>0</v>
      </c>
      <c r="AL150" s="189">
        <v>0</v>
      </c>
      <c r="AM150" s="190">
        <v>0</v>
      </c>
    </row>
    <row r="151" spans="2:39">
      <c r="B151" s="172" t="s">
        <v>17</v>
      </c>
      <c r="C151" s="188">
        <v>0</v>
      </c>
      <c r="D151" s="189">
        <v>0</v>
      </c>
      <c r="E151" s="189">
        <v>0</v>
      </c>
      <c r="F151" s="189">
        <v>0</v>
      </c>
      <c r="G151" s="189">
        <v>0</v>
      </c>
      <c r="H151" s="189">
        <v>0</v>
      </c>
      <c r="I151" s="189">
        <v>0</v>
      </c>
      <c r="J151" s="189">
        <v>0</v>
      </c>
      <c r="K151" s="189">
        <v>0</v>
      </c>
      <c r="L151" s="189">
        <v>0</v>
      </c>
      <c r="M151" s="190">
        <v>0</v>
      </c>
      <c r="O151" s="172" t="s">
        <v>17</v>
      </c>
      <c r="P151" s="188">
        <v>0</v>
      </c>
      <c r="Q151" s="189">
        <v>0</v>
      </c>
      <c r="R151" s="189">
        <v>0</v>
      </c>
      <c r="S151" s="189">
        <v>0</v>
      </c>
      <c r="T151" s="189">
        <v>0</v>
      </c>
      <c r="U151" s="189">
        <v>0</v>
      </c>
      <c r="V151" s="189">
        <v>0</v>
      </c>
      <c r="W151" s="189">
        <v>0</v>
      </c>
      <c r="X151" s="189">
        <v>0</v>
      </c>
      <c r="Y151" s="189">
        <v>0</v>
      </c>
      <c r="Z151" s="190">
        <v>0</v>
      </c>
      <c r="AB151" s="172" t="s">
        <v>17</v>
      </c>
      <c r="AC151" s="188">
        <v>0</v>
      </c>
      <c r="AD151" s="189">
        <v>0</v>
      </c>
      <c r="AE151" s="189">
        <v>0</v>
      </c>
      <c r="AF151" s="189">
        <v>0</v>
      </c>
      <c r="AG151" s="189">
        <v>0</v>
      </c>
      <c r="AH151" s="189">
        <v>0</v>
      </c>
      <c r="AI151" s="189">
        <v>0</v>
      </c>
      <c r="AJ151" s="189">
        <v>0</v>
      </c>
      <c r="AK151" s="189">
        <v>0</v>
      </c>
      <c r="AL151" s="189">
        <v>0</v>
      </c>
      <c r="AM151" s="190">
        <v>0</v>
      </c>
    </row>
    <row r="152" spans="2:39">
      <c r="B152" s="172" t="s">
        <v>18</v>
      </c>
      <c r="C152" s="188">
        <v>2355</v>
      </c>
      <c r="D152" s="189">
        <v>0</v>
      </c>
      <c r="E152" s="189">
        <v>0</v>
      </c>
      <c r="F152" s="189">
        <v>0</v>
      </c>
      <c r="G152" s="189">
        <v>0</v>
      </c>
      <c r="H152" s="189">
        <v>0</v>
      </c>
      <c r="I152" s="189">
        <v>2355</v>
      </c>
      <c r="J152" s="189">
        <v>0</v>
      </c>
      <c r="K152" s="189">
        <v>0</v>
      </c>
      <c r="L152" s="189">
        <v>0</v>
      </c>
      <c r="M152" s="190">
        <v>0</v>
      </c>
      <c r="O152" s="172" t="s">
        <v>18</v>
      </c>
      <c r="P152" s="188">
        <v>2877</v>
      </c>
      <c r="Q152" s="189">
        <v>0</v>
      </c>
      <c r="R152" s="189">
        <v>0</v>
      </c>
      <c r="S152" s="189">
        <v>0</v>
      </c>
      <c r="T152" s="189">
        <v>0</v>
      </c>
      <c r="U152" s="189">
        <v>0</v>
      </c>
      <c r="V152" s="189">
        <v>2877</v>
      </c>
      <c r="W152" s="189">
        <v>0</v>
      </c>
      <c r="X152" s="189">
        <v>0</v>
      </c>
      <c r="Y152" s="189">
        <v>0</v>
      </c>
      <c r="Z152" s="190">
        <v>0</v>
      </c>
      <c r="AB152" s="172" t="s">
        <v>18</v>
      </c>
      <c r="AC152" s="188">
        <v>3393</v>
      </c>
      <c r="AD152" s="189">
        <v>0</v>
      </c>
      <c r="AE152" s="189">
        <v>0</v>
      </c>
      <c r="AF152" s="189">
        <v>0</v>
      </c>
      <c r="AG152" s="189">
        <v>0</v>
      </c>
      <c r="AH152" s="189">
        <v>0</v>
      </c>
      <c r="AI152" s="189">
        <v>3393</v>
      </c>
      <c r="AJ152" s="189">
        <v>0</v>
      </c>
      <c r="AK152" s="189">
        <v>0</v>
      </c>
      <c r="AL152" s="189">
        <v>0</v>
      </c>
      <c r="AM152" s="190">
        <v>0</v>
      </c>
    </row>
    <row r="153" spans="2:39">
      <c r="B153" s="172" t="s">
        <v>19</v>
      </c>
      <c r="C153" s="188">
        <v>1471</v>
      </c>
      <c r="D153" s="189">
        <v>0</v>
      </c>
      <c r="E153" s="189">
        <v>1471</v>
      </c>
      <c r="F153" s="189">
        <v>0</v>
      </c>
      <c r="G153" s="189">
        <v>0</v>
      </c>
      <c r="H153" s="189">
        <v>0</v>
      </c>
      <c r="I153" s="189">
        <v>0</v>
      </c>
      <c r="J153" s="189">
        <v>0</v>
      </c>
      <c r="K153" s="189">
        <v>0</v>
      </c>
      <c r="L153" s="189">
        <v>0</v>
      </c>
      <c r="M153" s="190">
        <v>0</v>
      </c>
      <c r="O153" s="172" t="s">
        <v>19</v>
      </c>
      <c r="P153" s="188">
        <v>1471</v>
      </c>
      <c r="Q153" s="189">
        <v>0</v>
      </c>
      <c r="R153" s="189">
        <v>1471</v>
      </c>
      <c r="S153" s="189">
        <v>0</v>
      </c>
      <c r="T153" s="189">
        <v>0</v>
      </c>
      <c r="U153" s="189">
        <v>0</v>
      </c>
      <c r="V153" s="189">
        <v>0</v>
      </c>
      <c r="W153" s="189">
        <v>0</v>
      </c>
      <c r="X153" s="189">
        <v>0</v>
      </c>
      <c r="Y153" s="189">
        <v>0</v>
      </c>
      <c r="Z153" s="190">
        <v>0</v>
      </c>
      <c r="AB153" s="172" t="s">
        <v>19</v>
      </c>
      <c r="AC153" s="188">
        <v>2558</v>
      </c>
      <c r="AD153" s="189">
        <v>0</v>
      </c>
      <c r="AE153" s="189">
        <v>2558</v>
      </c>
      <c r="AF153" s="189">
        <v>0</v>
      </c>
      <c r="AG153" s="189">
        <v>0</v>
      </c>
      <c r="AH153" s="189">
        <v>0</v>
      </c>
      <c r="AI153" s="189">
        <v>0</v>
      </c>
      <c r="AJ153" s="189">
        <v>0</v>
      </c>
      <c r="AK153" s="189">
        <v>0</v>
      </c>
      <c r="AL153" s="189">
        <v>0</v>
      </c>
      <c r="AM153" s="190">
        <v>0</v>
      </c>
    </row>
    <row r="154" spans="2:39">
      <c r="B154" s="177" t="s">
        <v>20</v>
      </c>
      <c r="C154" s="192">
        <v>1632</v>
      </c>
      <c r="D154" s="193">
        <v>0</v>
      </c>
      <c r="E154" s="193">
        <v>1632</v>
      </c>
      <c r="F154" s="193">
        <v>0</v>
      </c>
      <c r="G154" s="194">
        <v>0</v>
      </c>
      <c r="H154" s="193">
        <v>0</v>
      </c>
      <c r="I154" s="193">
        <v>0</v>
      </c>
      <c r="J154" s="193">
        <v>0</v>
      </c>
      <c r="K154" s="194">
        <v>0</v>
      </c>
      <c r="L154" s="194">
        <v>0</v>
      </c>
      <c r="M154" s="195">
        <v>0</v>
      </c>
      <c r="O154" s="177" t="s">
        <v>20</v>
      </c>
      <c r="P154" s="192">
        <v>1184</v>
      </c>
      <c r="Q154" s="193">
        <v>1184</v>
      </c>
      <c r="R154" s="193">
        <v>0</v>
      </c>
      <c r="S154" s="193">
        <v>0</v>
      </c>
      <c r="T154" s="194">
        <v>0</v>
      </c>
      <c r="U154" s="193">
        <v>0</v>
      </c>
      <c r="V154" s="193">
        <v>0</v>
      </c>
      <c r="W154" s="193">
        <v>0</v>
      </c>
      <c r="X154" s="194">
        <v>0</v>
      </c>
      <c r="Y154" s="194">
        <v>0</v>
      </c>
      <c r="Z154" s="195">
        <v>0</v>
      </c>
      <c r="AB154" s="177" t="s">
        <v>20</v>
      </c>
      <c r="AC154" s="192">
        <v>1103</v>
      </c>
      <c r="AD154" s="193">
        <v>1103</v>
      </c>
      <c r="AE154" s="193">
        <v>0</v>
      </c>
      <c r="AF154" s="193">
        <v>0</v>
      </c>
      <c r="AG154" s="194">
        <v>0</v>
      </c>
      <c r="AH154" s="193">
        <v>0</v>
      </c>
      <c r="AI154" s="193">
        <v>0</v>
      </c>
      <c r="AJ154" s="193">
        <v>0</v>
      </c>
      <c r="AK154" s="194">
        <v>0</v>
      </c>
      <c r="AL154" s="194">
        <v>0</v>
      </c>
      <c r="AM154" s="195">
        <v>0</v>
      </c>
    </row>
    <row r="155" spans="2:39">
      <c r="B155" s="182" t="s">
        <v>21</v>
      </c>
      <c r="C155" s="196">
        <f t="shared" ref="C155:M155" si="36">SUM(C134:C154)</f>
        <v>59919</v>
      </c>
      <c r="D155" s="196">
        <f t="shared" si="36"/>
        <v>41998</v>
      </c>
      <c r="E155" s="196">
        <f t="shared" si="36"/>
        <v>10548</v>
      </c>
      <c r="F155" s="196">
        <f t="shared" si="36"/>
        <v>1045</v>
      </c>
      <c r="G155" s="196">
        <f t="shared" si="36"/>
        <v>0</v>
      </c>
      <c r="H155" s="196">
        <f t="shared" si="36"/>
        <v>0</v>
      </c>
      <c r="I155" s="196">
        <f t="shared" si="36"/>
        <v>6328</v>
      </c>
      <c r="J155" s="196">
        <f t="shared" si="36"/>
        <v>0</v>
      </c>
      <c r="K155" s="196">
        <f t="shared" si="36"/>
        <v>0</v>
      </c>
      <c r="L155" s="196">
        <f t="shared" si="36"/>
        <v>0</v>
      </c>
      <c r="M155" s="197">
        <f t="shared" si="36"/>
        <v>0</v>
      </c>
      <c r="O155" s="182" t="s">
        <v>21</v>
      </c>
      <c r="P155" s="196">
        <f t="shared" ref="P155:Z155" si="37">SUM(P134:P154)</f>
        <v>75536</v>
      </c>
      <c r="Q155" s="196">
        <f t="shared" si="37"/>
        <v>46976</v>
      </c>
      <c r="R155" s="196">
        <f t="shared" si="37"/>
        <v>17229</v>
      </c>
      <c r="S155" s="196">
        <f t="shared" si="37"/>
        <v>1486</v>
      </c>
      <c r="T155" s="196">
        <f t="shared" si="37"/>
        <v>0</v>
      </c>
      <c r="U155" s="196">
        <f t="shared" si="37"/>
        <v>0</v>
      </c>
      <c r="V155" s="196">
        <f t="shared" si="37"/>
        <v>7375</v>
      </c>
      <c r="W155" s="196">
        <f t="shared" si="37"/>
        <v>1380</v>
      </c>
      <c r="X155" s="196">
        <f t="shared" si="37"/>
        <v>0</v>
      </c>
      <c r="Y155" s="196">
        <f t="shared" si="37"/>
        <v>1090</v>
      </c>
      <c r="Z155" s="197">
        <f t="shared" si="37"/>
        <v>0</v>
      </c>
      <c r="AB155" s="182" t="s">
        <v>21</v>
      </c>
      <c r="AC155" s="196">
        <f t="shared" ref="AC155:AM155" si="38">SUM(AC134:AC154)</f>
        <v>90534</v>
      </c>
      <c r="AD155" s="196">
        <f t="shared" si="38"/>
        <v>61367</v>
      </c>
      <c r="AE155" s="196">
        <f t="shared" si="38"/>
        <v>15367</v>
      </c>
      <c r="AF155" s="196">
        <f t="shared" si="38"/>
        <v>0</v>
      </c>
      <c r="AG155" s="196">
        <f t="shared" si="38"/>
        <v>0</v>
      </c>
      <c r="AH155" s="196">
        <f t="shared" si="38"/>
        <v>0</v>
      </c>
      <c r="AI155" s="196">
        <f t="shared" si="38"/>
        <v>11395</v>
      </c>
      <c r="AJ155" s="196">
        <f t="shared" si="38"/>
        <v>2405</v>
      </c>
      <c r="AK155" s="196">
        <f t="shared" si="38"/>
        <v>0</v>
      </c>
      <c r="AL155" s="196">
        <f t="shared" si="38"/>
        <v>0</v>
      </c>
      <c r="AM155" s="197">
        <f t="shared" si="38"/>
        <v>0</v>
      </c>
    </row>
    <row r="156" spans="2:39">
      <c r="B156" s="183" t="s">
        <v>185</v>
      </c>
      <c r="C156" s="98">
        <f>C155/C$158</f>
        <v>0.15588236824442098</v>
      </c>
      <c r="D156" s="98">
        <f t="shared" ref="D156" si="39">D155/D$158</f>
        <v>0.19530138298564931</v>
      </c>
      <c r="E156" s="98">
        <f t="shared" ref="E156" si="40">E155/E$158</f>
        <v>0.21982327442480826</v>
      </c>
      <c r="F156" s="98">
        <f t="shared" ref="F156" si="41">F155/F$158</f>
        <v>5.4979744304729836E-2</v>
      </c>
      <c r="G156" s="98">
        <f t="shared" ref="G156" si="42">G155/G$158</f>
        <v>0</v>
      </c>
      <c r="H156" s="98">
        <f t="shared" ref="H156" si="43">H155/H$158</f>
        <v>0</v>
      </c>
      <c r="I156" s="98">
        <f t="shared" ref="I156" si="44">I155/I$158</f>
        <v>0.31859832846641828</v>
      </c>
      <c r="J156" s="98">
        <f t="shared" ref="J156" si="45">J155/J$158</f>
        <v>0</v>
      </c>
      <c r="K156" s="98">
        <f t="shared" ref="K156" si="46">K155/K$158</f>
        <v>0</v>
      </c>
      <c r="L156" s="98">
        <f t="shared" ref="L156" si="47">L155/L$158</f>
        <v>0</v>
      </c>
      <c r="M156" s="98">
        <f t="shared" ref="M156" si="48">M155/M$158</f>
        <v>0</v>
      </c>
      <c r="O156" s="183" t="s">
        <v>185</v>
      </c>
      <c r="P156" s="98">
        <f>P155/P$158</f>
        <v>0.17411629113121652</v>
      </c>
      <c r="Q156" s="98">
        <f t="shared" ref="Q156" si="49">Q155/Q$158</f>
        <v>0.20772053946495689</v>
      </c>
      <c r="R156" s="98">
        <f t="shared" ref="R156" si="50">R155/R$158</f>
        <v>0.29259718424672654</v>
      </c>
      <c r="S156" s="98">
        <f t="shared" ref="S156" si="51">S155/S$158</f>
        <v>6.5370402956185111E-2</v>
      </c>
      <c r="T156" s="98">
        <f t="shared" ref="T156" si="52">T155/T$158</f>
        <v>0</v>
      </c>
      <c r="U156" s="98">
        <f t="shared" ref="U156" si="53">U155/U$158</f>
        <v>0</v>
      </c>
      <c r="V156" s="98">
        <f t="shared" ref="V156" si="54">V155/V$158</f>
        <v>0.25438051876379691</v>
      </c>
      <c r="W156" s="98">
        <f t="shared" ref="W156" si="55">W155/W$158</f>
        <v>8.5762227332048968E-2</v>
      </c>
      <c r="X156" s="98">
        <f t="shared" ref="X156" si="56">X155/X$158</f>
        <v>0</v>
      </c>
      <c r="Y156" s="98">
        <f t="shared" ref="Y156" si="57">Y155/Y$158</f>
        <v>6.2719373957074637E-2</v>
      </c>
      <c r="Z156" s="98">
        <f t="shared" ref="Z156" si="58">Z155/Z$158</f>
        <v>0</v>
      </c>
      <c r="AB156" s="183" t="s">
        <v>185</v>
      </c>
      <c r="AC156" s="98">
        <f>AC155/AC$158</f>
        <v>0.18083002768356843</v>
      </c>
      <c r="AD156" s="98">
        <f t="shared" ref="AD156" si="59">AD155/AD$158</f>
        <v>0.22420608824002222</v>
      </c>
      <c r="AE156" s="98">
        <f t="shared" ref="AE156" si="60">AE155/AE$158</f>
        <v>0.23354103343465046</v>
      </c>
      <c r="AF156" s="98">
        <f t="shared" ref="AF156" si="61">AF155/AF$158</f>
        <v>0</v>
      </c>
      <c r="AG156" s="98">
        <f t="shared" ref="AG156" si="62">AG155/AG$158</f>
        <v>0</v>
      </c>
      <c r="AH156" s="98">
        <f t="shared" ref="AH156" si="63">AH155/AH$158</f>
        <v>0</v>
      </c>
      <c r="AI156" s="98">
        <f t="shared" ref="AI156" si="64">AI155/AI$158</f>
        <v>0.3260838460437831</v>
      </c>
      <c r="AJ156" s="98">
        <f t="shared" ref="AJ156" si="65">AJ155/AJ$158</f>
        <v>0.15731292517006804</v>
      </c>
      <c r="AK156" s="98">
        <f t="shared" ref="AK156" si="66">AK155/AK$158</f>
        <v>0</v>
      </c>
      <c r="AL156" s="98">
        <f t="shared" ref="AL156" si="67">AL155/AL$158</f>
        <v>0</v>
      </c>
      <c r="AM156" s="98">
        <f t="shared" ref="AM156" si="68">AM155/AM$158</f>
        <v>0</v>
      </c>
    </row>
    <row r="157" spans="2:39">
      <c r="B157" s="183" t="s">
        <v>186</v>
      </c>
      <c r="C157" s="98">
        <f t="shared" ref="C157:M157" si="69">C130+C156</f>
        <v>0.43416773763872774</v>
      </c>
      <c r="D157" s="98">
        <f t="shared" si="69"/>
        <v>0.49399652160973206</v>
      </c>
      <c r="E157" s="98">
        <f t="shared" si="69"/>
        <v>0.54240996998999669</v>
      </c>
      <c r="F157" s="98">
        <f t="shared" si="69"/>
        <v>0.25511653601304785</v>
      </c>
      <c r="G157" s="98">
        <f t="shared" si="69"/>
        <v>6.3865081559303288E-2</v>
      </c>
      <c r="H157" s="98">
        <f t="shared" si="69"/>
        <v>0.17792072878376219</v>
      </c>
      <c r="I157" s="98">
        <f t="shared" si="69"/>
        <v>0.51928305306615652</v>
      </c>
      <c r="J157" s="98">
        <f t="shared" si="69"/>
        <v>0.37755976018064313</v>
      </c>
      <c r="K157" s="98">
        <f t="shared" si="69"/>
        <v>0.19150943396226416</v>
      </c>
      <c r="L157" s="98">
        <f t="shared" si="69"/>
        <v>0.30333902984093597</v>
      </c>
      <c r="M157" s="98">
        <f t="shared" si="69"/>
        <v>0.25823305889803672</v>
      </c>
      <c r="N157" s="184"/>
      <c r="O157" s="183" t="s">
        <v>186</v>
      </c>
      <c r="P157" s="98">
        <f t="shared" ref="P157:Z157" si="70">P130+P156</f>
        <v>0.42470120440269693</v>
      </c>
      <c r="Q157" s="98">
        <f t="shared" si="70"/>
        <v>0.48461640504090203</v>
      </c>
      <c r="R157" s="98">
        <f t="shared" si="70"/>
        <v>0.52347876297063667</v>
      </c>
      <c r="S157" s="98">
        <f t="shared" si="70"/>
        <v>0.20776878409290866</v>
      </c>
      <c r="T157" s="98">
        <f t="shared" si="70"/>
        <v>0.18415503564614921</v>
      </c>
      <c r="U157" s="98">
        <f t="shared" si="70"/>
        <v>0.12633917374323694</v>
      </c>
      <c r="V157" s="98">
        <f t="shared" si="70"/>
        <v>0.54628863134657835</v>
      </c>
      <c r="W157" s="98">
        <f t="shared" si="70"/>
        <v>0.46311602759306442</v>
      </c>
      <c r="X157" s="98">
        <f t="shared" si="70"/>
        <v>0.14892032762472077</v>
      </c>
      <c r="Y157" s="98">
        <f t="shared" si="70"/>
        <v>0.20766442257897463</v>
      </c>
      <c r="Z157" s="98">
        <f t="shared" si="70"/>
        <v>0.3333945740706718</v>
      </c>
      <c r="AA157" s="184"/>
      <c r="AB157" s="183" t="s">
        <v>186</v>
      </c>
      <c r="AC157" s="98">
        <f t="shared" ref="AC157:AM157" si="71">AC130+AC156</f>
        <v>0.42184884691745661</v>
      </c>
      <c r="AD157" s="98">
        <f t="shared" si="71"/>
        <v>0.46926651760270066</v>
      </c>
      <c r="AE157" s="98">
        <f t="shared" si="71"/>
        <v>0.53092705167173249</v>
      </c>
      <c r="AF157" s="98">
        <f t="shared" si="71"/>
        <v>0.17128334584157739</v>
      </c>
      <c r="AG157" s="98">
        <f t="shared" si="71"/>
        <v>9.0680628272251304E-2</v>
      </c>
      <c r="AH157" s="98">
        <f t="shared" si="71"/>
        <v>7.3822375830064846E-2</v>
      </c>
      <c r="AI157" s="98">
        <f t="shared" si="71"/>
        <v>0.58909715266847906</v>
      </c>
      <c r="AJ157" s="98">
        <f t="shared" si="71"/>
        <v>0.51890371533228674</v>
      </c>
      <c r="AK157" s="98">
        <f t="shared" si="71"/>
        <v>0.14172420227654414</v>
      </c>
      <c r="AL157" s="98">
        <f t="shared" si="71"/>
        <v>0.21527777777777779</v>
      </c>
      <c r="AM157" s="98">
        <f t="shared" si="71"/>
        <v>0.3363711681855841</v>
      </c>
    </row>
    <row r="158" spans="2:39">
      <c r="B158" s="183" t="s">
        <v>93</v>
      </c>
      <c r="C158" s="97">
        <f t="shared" ref="C158:M158" si="72">C155+C129+C102+C76+C49+C23</f>
        <v>384386</v>
      </c>
      <c r="D158" s="97">
        <f t="shared" si="72"/>
        <v>215042</v>
      </c>
      <c r="E158" s="97">
        <f t="shared" si="72"/>
        <v>47984</v>
      </c>
      <c r="F158" s="97">
        <f t="shared" si="72"/>
        <v>19007</v>
      </c>
      <c r="G158" s="97">
        <f t="shared" si="72"/>
        <v>7234</v>
      </c>
      <c r="H158" s="97">
        <f t="shared" si="72"/>
        <v>25028</v>
      </c>
      <c r="I158" s="97">
        <f t="shared" si="72"/>
        <v>19862</v>
      </c>
      <c r="J158" s="97">
        <f t="shared" si="72"/>
        <v>12843</v>
      </c>
      <c r="K158" s="97">
        <f t="shared" si="72"/>
        <v>9540</v>
      </c>
      <c r="L158" s="97">
        <f t="shared" si="72"/>
        <v>15214</v>
      </c>
      <c r="M158" s="97">
        <f t="shared" si="72"/>
        <v>12632</v>
      </c>
      <c r="O158" s="183" t="s">
        <v>93</v>
      </c>
      <c r="P158" s="97">
        <f t="shared" ref="P158:Z158" si="73">P155+P129+P102+P76+P49+P23</f>
        <v>433825</v>
      </c>
      <c r="Q158" s="97">
        <f t="shared" si="73"/>
        <v>226150</v>
      </c>
      <c r="R158" s="97">
        <f t="shared" si="73"/>
        <v>58883</v>
      </c>
      <c r="S158" s="97">
        <f t="shared" si="73"/>
        <v>22732</v>
      </c>
      <c r="T158" s="97">
        <f t="shared" si="73"/>
        <v>9959</v>
      </c>
      <c r="U158" s="97">
        <f t="shared" si="73"/>
        <v>27909</v>
      </c>
      <c r="V158" s="97">
        <f t="shared" si="73"/>
        <v>28992</v>
      </c>
      <c r="W158" s="97">
        <f t="shared" si="73"/>
        <v>16091</v>
      </c>
      <c r="X158" s="97">
        <f t="shared" si="73"/>
        <v>9401</v>
      </c>
      <c r="Y158" s="97">
        <f t="shared" si="73"/>
        <v>17379</v>
      </c>
      <c r="Z158" s="97">
        <f t="shared" si="73"/>
        <v>16329</v>
      </c>
      <c r="AB158" s="183" t="s">
        <v>93</v>
      </c>
      <c r="AC158" s="97">
        <f t="shared" ref="AC158:AM158" si="74">AC155+AC129+AC102+AC76+AC49+AC23</f>
        <v>500658</v>
      </c>
      <c r="AD158" s="97">
        <f t="shared" si="74"/>
        <v>273708</v>
      </c>
      <c r="AE158" s="97">
        <f t="shared" si="74"/>
        <v>65800</v>
      </c>
      <c r="AF158" s="97">
        <f t="shared" si="74"/>
        <v>29314</v>
      </c>
      <c r="AG158" s="97">
        <f t="shared" si="74"/>
        <v>9550</v>
      </c>
      <c r="AH158" s="97">
        <f t="shared" si="74"/>
        <v>25751</v>
      </c>
      <c r="AI158" s="97">
        <f t="shared" si="74"/>
        <v>34945</v>
      </c>
      <c r="AJ158" s="97">
        <f t="shared" si="74"/>
        <v>15288</v>
      </c>
      <c r="AK158" s="97">
        <f t="shared" si="74"/>
        <v>10718</v>
      </c>
      <c r="AL158" s="97">
        <f t="shared" si="74"/>
        <v>16272</v>
      </c>
      <c r="AM158" s="97">
        <f t="shared" si="74"/>
        <v>19312</v>
      </c>
    </row>
    <row r="160" spans="2:39">
      <c r="B160" s="4" t="s">
        <v>178</v>
      </c>
      <c r="M160" s="424" t="s">
        <v>324</v>
      </c>
      <c r="O160" s="4" t="s">
        <v>178</v>
      </c>
      <c r="Z160" s="424" t="s">
        <v>324</v>
      </c>
      <c r="AB160" s="4" t="s">
        <v>178</v>
      </c>
      <c r="AM160" s="424" t="s">
        <v>324</v>
      </c>
    </row>
  </sheetData>
  <hyperlinks>
    <hyperlink ref="B1" location="'List of tables'!A1" display="Return to List of tables"/>
    <hyperlink ref="M26" location="'List of tables'!A1" display="Return to List of tables"/>
    <hyperlink ref="Z26" location="'List of tables'!A1" display="Return to List of tables"/>
    <hyperlink ref="AM26" location="'List of tables'!A1" display="Return to List of tables"/>
    <hyperlink ref="AM53" location="'List of tables'!A1" display="Return to List of tables"/>
    <hyperlink ref="Z53" location="'List of tables'!A1" display="Return to List of tables"/>
    <hyperlink ref="M53" location="'List of tables'!A1" display="Return to List of tables"/>
    <hyperlink ref="M79" location="'List of tables'!A1" display="Return to List of tables"/>
    <hyperlink ref="Z79" location="'List of tables'!A1" display="Return to List of tables"/>
    <hyperlink ref="AM79" location="'List of tables'!A1" display="Return to List of tables"/>
    <hyperlink ref="AM106" location="'List of tables'!A1" display="Return to List of tables"/>
    <hyperlink ref="Z106" location="'List of tables'!A1" display="Return to List of tables"/>
    <hyperlink ref="M106" location="'List of tables'!A1" display="Return to List of tables"/>
    <hyperlink ref="M132" location="'List of tables'!A1" display="Return to List of tables"/>
    <hyperlink ref="Z132" location="'List of tables'!A1" display="Return to List of tables"/>
    <hyperlink ref="AM132" location="'List of tables'!A1" display="Return to List of tables"/>
    <hyperlink ref="AM160" location="'List of tables'!A1" display="Return to List of tables"/>
    <hyperlink ref="Z160" location="'List of tables'!A1" display="Return to List of tables"/>
    <hyperlink ref="M160" location="'List of tables'!A1" display="Return to List of tables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67" orientation="portrait" r:id="rId1"/>
  <headerFooter>
    <oddFooter>&amp;L&amp;D&amp;CPage &amp;P of &amp;N&amp;R&amp;F</oddFooter>
  </headerFooter>
  <rowBreaks count="2" manualBreakCount="2">
    <brk id="54" min="1" max="39" man="1"/>
    <brk id="107" min="1" max="39" man="1"/>
  </rowBreaks>
  <colBreaks count="2" manualBreakCount="2">
    <brk id="14" min="1" max="151" man="1"/>
    <brk id="2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M160"/>
  <sheetViews>
    <sheetView topLeftCell="M118" zoomScale="80" zoomScaleNormal="80" workbookViewId="0">
      <selection activeCell="AF163" sqref="AF163"/>
    </sheetView>
  </sheetViews>
  <sheetFormatPr defaultColWidth="9.140625" defaultRowHeight="14.25"/>
  <cols>
    <col min="1" max="1" width="2.85546875" style="4" customWidth="1"/>
    <col min="2" max="2" width="35.28515625" style="4" bestFit="1" customWidth="1"/>
    <col min="3" max="3" width="12.28515625" style="3" bestFit="1" customWidth="1"/>
    <col min="4" max="4" width="11" style="3" bestFit="1" customWidth="1"/>
    <col min="5" max="5" width="11.140625" style="3" bestFit="1" customWidth="1"/>
    <col min="6" max="7" width="9.28515625" style="3" bestFit="1" customWidth="1"/>
    <col min="8" max="9" width="11" style="3" bestFit="1" customWidth="1"/>
    <col min="10" max="13" width="9.28515625" style="3" bestFit="1" customWidth="1"/>
    <col min="14" max="14" width="2.85546875" style="4" customWidth="1"/>
    <col min="15" max="15" width="35.28515625" style="4" bestFit="1" customWidth="1"/>
    <col min="16" max="16" width="12.28515625" style="3" bestFit="1" customWidth="1"/>
    <col min="17" max="17" width="11" style="3" bestFit="1" customWidth="1"/>
    <col min="18" max="18" width="11.140625" style="3" bestFit="1" customWidth="1"/>
    <col min="19" max="20" width="9.28515625" style="3" bestFit="1" customWidth="1"/>
    <col min="21" max="22" width="11" style="3" bestFit="1" customWidth="1"/>
    <col min="23" max="26" width="9.28515625" style="3" bestFit="1" customWidth="1"/>
    <col min="27" max="27" width="2.85546875" style="4" customWidth="1"/>
    <col min="28" max="28" width="35.28515625" style="4" bestFit="1" customWidth="1"/>
    <col min="29" max="29" width="12.28515625" style="3" bestFit="1" customWidth="1"/>
    <col min="30" max="30" width="11" style="3" bestFit="1" customWidth="1"/>
    <col min="31" max="31" width="11.140625" style="3" bestFit="1" customWidth="1"/>
    <col min="32" max="33" width="9.28515625" style="3" bestFit="1" customWidth="1"/>
    <col min="34" max="35" width="11" style="3" bestFit="1" customWidth="1"/>
    <col min="36" max="37" width="9.28515625" style="3" bestFit="1" customWidth="1"/>
    <col min="38" max="38" width="11" style="3" bestFit="1" customWidth="1"/>
    <col min="39" max="39" width="9.28515625" style="3" bestFit="1" customWidth="1"/>
    <col min="40" max="40" width="2.85546875" style="4" customWidth="1"/>
    <col min="41" max="16384" width="9.140625" style="4"/>
  </cols>
  <sheetData>
    <row r="1" spans="2:39">
      <c r="B1" s="417" t="s">
        <v>324</v>
      </c>
    </row>
    <row r="2" spans="2:39" ht="15">
      <c r="B2" s="5" t="s">
        <v>290</v>
      </c>
      <c r="O2" s="5" t="s">
        <v>285</v>
      </c>
      <c r="AB2" s="5" t="s">
        <v>280</v>
      </c>
    </row>
    <row r="3" spans="2:39" ht="71.25">
      <c r="B3" s="151" t="s">
        <v>92</v>
      </c>
      <c r="C3" s="152" t="s">
        <v>38</v>
      </c>
      <c r="D3" s="153" t="s">
        <v>45</v>
      </c>
      <c r="E3" s="154" t="s">
        <v>46</v>
      </c>
      <c r="F3" s="155" t="s">
        <v>47</v>
      </c>
      <c r="G3" s="156" t="s">
        <v>39</v>
      </c>
      <c r="H3" s="157" t="s">
        <v>48</v>
      </c>
      <c r="I3" s="158" t="s">
        <v>40</v>
      </c>
      <c r="J3" s="159" t="s">
        <v>41</v>
      </c>
      <c r="K3" s="160" t="s">
        <v>49</v>
      </c>
      <c r="L3" s="161" t="s">
        <v>42</v>
      </c>
      <c r="M3" s="162" t="s">
        <v>43</v>
      </c>
      <c r="O3" s="151" t="s">
        <v>92</v>
      </c>
      <c r="P3" s="152" t="s">
        <v>38</v>
      </c>
      <c r="Q3" s="153" t="s">
        <v>45</v>
      </c>
      <c r="R3" s="154" t="s">
        <v>46</v>
      </c>
      <c r="S3" s="155" t="s">
        <v>47</v>
      </c>
      <c r="T3" s="156" t="s">
        <v>39</v>
      </c>
      <c r="U3" s="157" t="s">
        <v>48</v>
      </c>
      <c r="V3" s="158" t="s">
        <v>40</v>
      </c>
      <c r="W3" s="159" t="s">
        <v>41</v>
      </c>
      <c r="X3" s="160" t="s">
        <v>49</v>
      </c>
      <c r="Y3" s="161" t="s">
        <v>42</v>
      </c>
      <c r="Z3" s="162" t="s">
        <v>43</v>
      </c>
      <c r="AB3" s="151" t="s">
        <v>92</v>
      </c>
      <c r="AC3" s="152" t="s">
        <v>38</v>
      </c>
      <c r="AD3" s="153" t="s">
        <v>45</v>
      </c>
      <c r="AE3" s="154" t="s">
        <v>46</v>
      </c>
      <c r="AF3" s="155" t="s">
        <v>47</v>
      </c>
      <c r="AG3" s="156" t="s">
        <v>39</v>
      </c>
      <c r="AH3" s="157" t="s">
        <v>48</v>
      </c>
      <c r="AI3" s="158" t="s">
        <v>40</v>
      </c>
      <c r="AJ3" s="159" t="s">
        <v>41</v>
      </c>
      <c r="AK3" s="160" t="s">
        <v>49</v>
      </c>
      <c r="AL3" s="161" t="s">
        <v>42</v>
      </c>
      <c r="AM3" s="162" t="s">
        <v>43</v>
      </c>
    </row>
    <row r="4" spans="2:39">
      <c r="B4" s="167" t="s">
        <v>2</v>
      </c>
      <c r="C4" s="185">
        <v>29896.593797590776</v>
      </c>
      <c r="D4" s="186">
        <v>118.67236853794515</v>
      </c>
      <c r="E4" s="186">
        <v>627.38525099702611</v>
      </c>
      <c r="F4" s="186">
        <v>3030.2975946629563</v>
      </c>
      <c r="G4" s="186">
        <v>8155.9187813452063</v>
      </c>
      <c r="H4" s="186">
        <v>3191.0796531625042</v>
      </c>
      <c r="I4" s="186">
        <v>2304.3381841796645</v>
      </c>
      <c r="J4" s="186">
        <v>6370.4584279944729</v>
      </c>
      <c r="K4" s="186">
        <v>0</v>
      </c>
      <c r="L4" s="186">
        <v>5900.6183341950764</v>
      </c>
      <c r="M4" s="187">
        <v>197.82520251591876</v>
      </c>
      <c r="O4" s="167" t="s">
        <v>2</v>
      </c>
      <c r="P4" s="185">
        <v>41169.790568358054</v>
      </c>
      <c r="Q4" s="186">
        <v>1382.8832947128192</v>
      </c>
      <c r="R4" s="186">
        <v>1436.6324667687745</v>
      </c>
      <c r="S4" s="186">
        <v>2319.9823065974401</v>
      </c>
      <c r="T4" s="186">
        <v>11639.308063885723</v>
      </c>
      <c r="U4" s="186">
        <v>17453.727129966595</v>
      </c>
      <c r="V4" s="186">
        <v>157.5511259813446</v>
      </c>
      <c r="W4" s="186">
        <v>2316.8971337321118</v>
      </c>
      <c r="X4" s="186">
        <v>0</v>
      </c>
      <c r="Y4" s="186">
        <v>3293.8582519648662</v>
      </c>
      <c r="Z4" s="187">
        <v>1168.9507947483696</v>
      </c>
      <c r="AB4" s="167" t="s">
        <v>2</v>
      </c>
      <c r="AC4" s="185">
        <v>41684.664308484083</v>
      </c>
      <c r="AD4" s="186">
        <v>331.40060349400193</v>
      </c>
      <c r="AE4" s="186">
        <v>275.43657436365464</v>
      </c>
      <c r="AF4" s="186">
        <v>4843.3634122072253</v>
      </c>
      <c r="AG4" s="186">
        <v>14016.042789537298</v>
      </c>
      <c r="AH4" s="186">
        <v>3821.8886917599834</v>
      </c>
      <c r="AI4" s="186">
        <v>1945.0590504719016</v>
      </c>
      <c r="AJ4" s="186">
        <v>5549.0137470633645</v>
      </c>
      <c r="AK4" s="186">
        <v>0</v>
      </c>
      <c r="AL4" s="186">
        <v>10506.809034554812</v>
      </c>
      <c r="AM4" s="187">
        <v>395.65040503183752</v>
      </c>
    </row>
    <row r="5" spans="2:39">
      <c r="B5" s="172" t="s">
        <v>3</v>
      </c>
      <c r="C5" s="188">
        <v>193285.72272233063</v>
      </c>
      <c r="D5" s="189">
        <v>32261.100616203876</v>
      </c>
      <c r="E5" s="189">
        <v>13150.780457409785</v>
      </c>
      <c r="F5" s="189">
        <v>34988.982705381226</v>
      </c>
      <c r="G5" s="189">
        <v>7532.8062581758541</v>
      </c>
      <c r="H5" s="189">
        <v>14148.227841686063</v>
      </c>
      <c r="I5" s="189">
        <v>4370.57771316049</v>
      </c>
      <c r="J5" s="189">
        <v>8300.8324419259552</v>
      </c>
      <c r="K5" s="189">
        <v>3579.2989372713769</v>
      </c>
      <c r="L5" s="189">
        <v>59816.819455838144</v>
      </c>
      <c r="M5" s="190">
        <v>15136.296295277882</v>
      </c>
      <c r="O5" s="172" t="s">
        <v>3</v>
      </c>
      <c r="P5" s="188">
        <v>171836.2939337056</v>
      </c>
      <c r="Q5" s="189">
        <v>27436.720564627263</v>
      </c>
      <c r="R5" s="189">
        <v>3866.8944199103757</v>
      </c>
      <c r="S5" s="189">
        <v>24460.510062825007</v>
      </c>
      <c r="T5" s="189">
        <v>3923.0603194513328</v>
      </c>
      <c r="U5" s="189">
        <v>26203.619387494109</v>
      </c>
      <c r="V5" s="189">
        <v>8502.9692646035382</v>
      </c>
      <c r="W5" s="189">
        <v>4609.7936454693854</v>
      </c>
      <c r="X5" s="189">
        <v>2939.4844529888201</v>
      </c>
      <c r="Y5" s="189">
        <v>49219.044115572986</v>
      </c>
      <c r="Z5" s="190">
        <v>20674.197700762797</v>
      </c>
      <c r="AB5" s="172" t="s">
        <v>3</v>
      </c>
      <c r="AC5" s="188">
        <v>160658.06314695947</v>
      </c>
      <c r="AD5" s="189">
        <v>33939.760352607089</v>
      </c>
      <c r="AE5" s="189">
        <v>3663.8949724756017</v>
      </c>
      <c r="AF5" s="189">
        <v>13240.665116191569</v>
      </c>
      <c r="AG5" s="189">
        <v>4339.2442575345103</v>
      </c>
      <c r="AH5" s="189">
        <v>25833.561797331495</v>
      </c>
      <c r="AI5" s="189">
        <v>7190.022944884473</v>
      </c>
      <c r="AJ5" s="189">
        <v>6079.5419774436859</v>
      </c>
      <c r="AK5" s="189">
        <v>4325.5880308867627</v>
      </c>
      <c r="AL5" s="189">
        <v>47998.523957274236</v>
      </c>
      <c r="AM5" s="190">
        <v>14047.259740330035</v>
      </c>
    </row>
    <row r="6" spans="2:39">
      <c r="B6" s="172" t="s">
        <v>4</v>
      </c>
      <c r="C6" s="188">
        <v>46845.503049529645</v>
      </c>
      <c r="D6" s="189">
        <v>29519.734503116884</v>
      </c>
      <c r="E6" s="189">
        <v>5412.774759087436</v>
      </c>
      <c r="F6" s="189">
        <v>4252.268659580036</v>
      </c>
      <c r="G6" s="189">
        <v>722.08480449677722</v>
      </c>
      <c r="H6" s="189">
        <v>1200.9978055339361</v>
      </c>
      <c r="I6" s="189">
        <v>2669.9142975568502</v>
      </c>
      <c r="J6" s="189">
        <v>348.13973789313741</v>
      </c>
      <c r="K6" s="189">
        <v>1016.0043829096051</v>
      </c>
      <c r="L6" s="189">
        <v>971.41851248328408</v>
      </c>
      <c r="M6" s="190">
        <v>732.1655868716856</v>
      </c>
      <c r="O6" s="172" t="s">
        <v>4</v>
      </c>
      <c r="P6" s="188">
        <v>58461.691543098626</v>
      </c>
      <c r="Q6" s="189">
        <v>44606.821289970838</v>
      </c>
      <c r="R6" s="189">
        <v>5226.689068361944</v>
      </c>
      <c r="S6" s="189">
        <v>1504.4477813004455</v>
      </c>
      <c r="T6" s="189">
        <v>756.32329354048761</v>
      </c>
      <c r="U6" s="189">
        <v>1222.8469313002449</v>
      </c>
      <c r="V6" s="189">
        <v>3038.7394502954003</v>
      </c>
      <c r="W6" s="189">
        <v>71.474245710514367</v>
      </c>
      <c r="X6" s="189">
        <v>1078.114018208068</v>
      </c>
      <c r="Y6" s="189">
        <v>405.65807004045985</v>
      </c>
      <c r="Z6" s="190">
        <v>550.57739437022599</v>
      </c>
      <c r="AB6" s="172" t="s">
        <v>4</v>
      </c>
      <c r="AC6" s="188">
        <v>44749.494550479329</v>
      </c>
      <c r="AD6" s="189">
        <v>25445.440821089</v>
      </c>
      <c r="AE6" s="189">
        <v>6283.5917616521292</v>
      </c>
      <c r="AF6" s="189">
        <v>1753.7477290202428</v>
      </c>
      <c r="AG6" s="189">
        <v>334.69773769235434</v>
      </c>
      <c r="AH6" s="189">
        <v>3529.8498335604736</v>
      </c>
      <c r="AI6" s="189">
        <v>4553.4165795495983</v>
      </c>
      <c r="AJ6" s="189">
        <v>687.0526664932961</v>
      </c>
      <c r="AK6" s="189">
        <v>779.18490621205945</v>
      </c>
      <c r="AL6" s="189">
        <v>886.7292603195674</v>
      </c>
      <c r="AM6" s="190">
        <v>495.78325489059807</v>
      </c>
    </row>
    <row r="7" spans="2:39">
      <c r="B7" s="172" t="s">
        <v>5</v>
      </c>
      <c r="C7" s="188">
        <v>154455.8169719952</v>
      </c>
      <c r="D7" s="189">
        <v>25531.846772408815</v>
      </c>
      <c r="E7" s="189">
        <v>26945.308855618168</v>
      </c>
      <c r="F7" s="189">
        <v>15917.743840651876</v>
      </c>
      <c r="G7" s="189">
        <v>15077.882858102337</v>
      </c>
      <c r="H7" s="189">
        <v>12584.843640578742</v>
      </c>
      <c r="I7" s="189">
        <v>12799.077860901976</v>
      </c>
      <c r="J7" s="189">
        <v>12213.513958642794</v>
      </c>
      <c r="K7" s="189">
        <v>6313.464212080954</v>
      </c>
      <c r="L7" s="189">
        <v>16410.034559577518</v>
      </c>
      <c r="M7" s="190">
        <v>10662.100413431795</v>
      </c>
      <c r="O7" s="172" t="s">
        <v>5</v>
      </c>
      <c r="P7" s="188">
        <v>151526.64958755425</v>
      </c>
      <c r="Q7" s="189">
        <v>24683.031503541377</v>
      </c>
      <c r="R7" s="189">
        <v>23040.898623222489</v>
      </c>
      <c r="S7" s="189">
        <v>14778.681934759305</v>
      </c>
      <c r="T7" s="189">
        <v>12615.014395152792</v>
      </c>
      <c r="U7" s="189">
        <v>19442.506165603249</v>
      </c>
      <c r="V7" s="189">
        <v>7870.2403989407285</v>
      </c>
      <c r="W7" s="189">
        <v>11361.030694693343</v>
      </c>
      <c r="X7" s="189">
        <v>7281.3459235449245</v>
      </c>
      <c r="Y7" s="189">
        <v>18696.008913286099</v>
      </c>
      <c r="Z7" s="190">
        <v>11757.891034809936</v>
      </c>
      <c r="AB7" s="172" t="s">
        <v>5</v>
      </c>
      <c r="AC7" s="188">
        <v>168696.36469392275</v>
      </c>
      <c r="AD7" s="189">
        <v>27471.186882922324</v>
      </c>
      <c r="AE7" s="189">
        <v>26492.344048951494</v>
      </c>
      <c r="AF7" s="189">
        <v>12589.910052589092</v>
      </c>
      <c r="AG7" s="189">
        <v>14967.899924180452</v>
      </c>
      <c r="AH7" s="189">
        <v>26249.526185743001</v>
      </c>
      <c r="AI7" s="189">
        <v>12652.114126740731</v>
      </c>
      <c r="AJ7" s="189">
        <v>10083.110010359367</v>
      </c>
      <c r="AK7" s="189">
        <v>9790.2936820602899</v>
      </c>
      <c r="AL7" s="189">
        <v>16972.031128822055</v>
      </c>
      <c r="AM7" s="190">
        <v>11427.948651553957</v>
      </c>
    </row>
    <row r="8" spans="2:39">
      <c r="B8" s="172" t="s">
        <v>6</v>
      </c>
      <c r="C8" s="188">
        <v>32655.315143025291</v>
      </c>
      <c r="D8" s="189">
        <v>9284.9374601989184</v>
      </c>
      <c r="E8" s="189">
        <v>577.42248752940202</v>
      </c>
      <c r="F8" s="189">
        <v>133.35433237857052</v>
      </c>
      <c r="G8" s="189">
        <v>96.959009594764382</v>
      </c>
      <c r="H8" s="189">
        <v>2639.5559906983435</v>
      </c>
      <c r="I8" s="191">
        <v>0</v>
      </c>
      <c r="J8" s="189">
        <v>1954.2200415988648</v>
      </c>
      <c r="K8" s="189">
        <v>11139.316617455057</v>
      </c>
      <c r="L8" s="189">
        <v>6726.8529379281772</v>
      </c>
      <c r="M8" s="190">
        <v>102.69626564319913</v>
      </c>
      <c r="O8" s="172" t="s">
        <v>6</v>
      </c>
      <c r="P8" s="188">
        <v>53868.575146519892</v>
      </c>
      <c r="Q8" s="189">
        <v>4267.4527842940306</v>
      </c>
      <c r="R8" s="189">
        <v>179.06928649705046</v>
      </c>
      <c r="S8" s="189">
        <v>2121.0668974028331</v>
      </c>
      <c r="T8" s="189">
        <v>4922.9064677179094</v>
      </c>
      <c r="U8" s="189">
        <v>4438.9203120298525</v>
      </c>
      <c r="V8" s="191">
        <v>0</v>
      </c>
      <c r="W8" s="189">
        <v>990.19888898276952</v>
      </c>
      <c r="X8" s="189">
        <v>29559.767537978474</v>
      </c>
      <c r="Y8" s="189">
        <v>6726.8529379281772</v>
      </c>
      <c r="Z8" s="190">
        <v>662.34003368880019</v>
      </c>
      <c r="AB8" s="172" t="s">
        <v>6</v>
      </c>
      <c r="AC8" s="188">
        <v>48735.550538390424</v>
      </c>
      <c r="AD8" s="189">
        <v>3736.1866306881052</v>
      </c>
      <c r="AE8" s="189">
        <v>60.206574536252802</v>
      </c>
      <c r="AF8" s="189">
        <v>111.71612291171039</v>
      </c>
      <c r="AG8" s="189">
        <v>4126.0536936122089</v>
      </c>
      <c r="AH8" s="189">
        <v>2163.8180477531541</v>
      </c>
      <c r="AI8" s="191">
        <v>137.71343034794577</v>
      </c>
      <c r="AJ8" s="189">
        <v>894.0422901083034</v>
      </c>
      <c r="AK8" s="189">
        <v>29118.250264540275</v>
      </c>
      <c r="AL8" s="189">
        <v>7217.5330545105198</v>
      </c>
      <c r="AM8" s="190">
        <v>1170.0304293819511</v>
      </c>
    </row>
    <row r="9" spans="2:39">
      <c r="B9" s="172" t="s">
        <v>7</v>
      </c>
      <c r="C9" s="188">
        <v>46393.22415945978</v>
      </c>
      <c r="D9" s="189">
        <v>18712.91559051488</v>
      </c>
      <c r="E9" s="189">
        <v>5766.8000217019417</v>
      </c>
      <c r="F9" s="189">
        <v>4857.5048634783816</v>
      </c>
      <c r="G9" s="189">
        <v>1545.9595642530976</v>
      </c>
      <c r="H9" s="189">
        <v>1364.2910387569975</v>
      </c>
      <c r="I9" s="189">
        <v>1166.7757612140574</v>
      </c>
      <c r="J9" s="189">
        <v>3295.8095314666816</v>
      </c>
      <c r="K9" s="189">
        <v>991.53780954102649</v>
      </c>
      <c r="L9" s="189">
        <v>6315.4406437391272</v>
      </c>
      <c r="M9" s="190">
        <v>2376.1893347936425</v>
      </c>
      <c r="O9" s="172" t="s">
        <v>7</v>
      </c>
      <c r="P9" s="188">
        <v>49339.688545255449</v>
      </c>
      <c r="Q9" s="189">
        <v>19733.622955611339</v>
      </c>
      <c r="R9" s="189">
        <v>5828.5854622346769</v>
      </c>
      <c r="S9" s="189">
        <v>5802.8011124741934</v>
      </c>
      <c r="T9" s="189">
        <v>2422.3025446809447</v>
      </c>
      <c r="U9" s="189">
        <v>2679.0585614436595</v>
      </c>
      <c r="V9" s="189">
        <v>1780.2237251300255</v>
      </c>
      <c r="W9" s="189">
        <v>2676.0005224498905</v>
      </c>
      <c r="X9" s="189">
        <v>1168.5318490383463</v>
      </c>
      <c r="Y9" s="189">
        <v>5072.4439059787392</v>
      </c>
      <c r="Z9" s="190">
        <v>2176.117906213638</v>
      </c>
      <c r="AB9" s="172" t="s">
        <v>7</v>
      </c>
      <c r="AC9" s="188">
        <v>46530.585251578894</v>
      </c>
      <c r="AD9" s="189">
        <v>20643.082111416923</v>
      </c>
      <c r="AE9" s="189">
        <v>4321.1244327289724</v>
      </c>
      <c r="AF9" s="189">
        <v>3716.699717518286</v>
      </c>
      <c r="AG9" s="189">
        <v>2002.3488578729962</v>
      </c>
      <c r="AH9" s="189">
        <v>3926.4326821321015</v>
      </c>
      <c r="AI9" s="189">
        <v>2076.4235238238857</v>
      </c>
      <c r="AJ9" s="189">
        <v>1977.1246324379019</v>
      </c>
      <c r="AK9" s="189">
        <v>2659.0949697727287</v>
      </c>
      <c r="AL9" s="189">
        <v>3337.5509269699123</v>
      </c>
      <c r="AM9" s="190">
        <v>1870.7033969051888</v>
      </c>
    </row>
    <row r="10" spans="2:39">
      <c r="B10" s="172" t="s">
        <v>8</v>
      </c>
      <c r="C10" s="188">
        <v>66377.300137754923</v>
      </c>
      <c r="D10" s="189">
        <v>9479.6795867309866</v>
      </c>
      <c r="E10" s="189">
        <v>9963.0382961332052</v>
      </c>
      <c r="F10" s="189">
        <v>5609.6921251187832</v>
      </c>
      <c r="G10" s="189">
        <v>356.84476718626013</v>
      </c>
      <c r="H10" s="189">
        <v>424.171860691961</v>
      </c>
      <c r="I10" s="189">
        <v>9228.4965102745264</v>
      </c>
      <c r="J10" s="189">
        <v>15680.609335879648</v>
      </c>
      <c r="K10" s="191">
        <v>0</v>
      </c>
      <c r="L10" s="189">
        <v>10018.424143803208</v>
      </c>
      <c r="M10" s="190">
        <v>5616.3435119363503</v>
      </c>
      <c r="O10" s="172" t="s">
        <v>8</v>
      </c>
      <c r="P10" s="188">
        <v>51754.003840128222</v>
      </c>
      <c r="Q10" s="189">
        <v>14758.679807140286</v>
      </c>
      <c r="R10" s="189">
        <v>5739.7687820586325</v>
      </c>
      <c r="S10" s="189">
        <v>4157.8530527017547</v>
      </c>
      <c r="T10" s="189">
        <v>428.62249548486886</v>
      </c>
      <c r="U10" s="189">
        <v>869.97848396946449</v>
      </c>
      <c r="V10" s="189">
        <v>3612.0226782605678</v>
      </c>
      <c r="W10" s="189">
        <v>12304.102909191939</v>
      </c>
      <c r="X10" s="191">
        <v>253.26038616625453</v>
      </c>
      <c r="Y10" s="189">
        <v>3053.8646078910515</v>
      </c>
      <c r="Z10" s="190">
        <v>6575.8506372634019</v>
      </c>
      <c r="AB10" s="172" t="s">
        <v>8</v>
      </c>
      <c r="AC10" s="188">
        <v>54766.077307224994</v>
      </c>
      <c r="AD10" s="189">
        <v>8789.080144400863</v>
      </c>
      <c r="AE10" s="189">
        <v>7111.8140075774509</v>
      </c>
      <c r="AF10" s="189">
        <v>1405.7250780279519</v>
      </c>
      <c r="AG10" s="189">
        <v>1751.4648248549136</v>
      </c>
      <c r="AH10" s="189">
        <v>1446.2164390017208</v>
      </c>
      <c r="AI10" s="189">
        <v>1427.9642247650663</v>
      </c>
      <c r="AJ10" s="189">
        <v>21032.634263325184</v>
      </c>
      <c r="AK10" s="191">
        <v>318.20852315870019</v>
      </c>
      <c r="AL10" s="189">
        <v>4221.263977917336</v>
      </c>
      <c r="AM10" s="190">
        <v>7261.7058241958093</v>
      </c>
    </row>
    <row r="11" spans="2:39">
      <c r="B11" s="172" t="s">
        <v>9</v>
      </c>
      <c r="C11" s="188">
        <v>64742.512881438714</v>
      </c>
      <c r="D11" s="189">
        <v>11807.955695707185</v>
      </c>
      <c r="E11" s="189">
        <v>5202.2755847738517</v>
      </c>
      <c r="F11" s="189">
        <v>3311.917833980121</v>
      </c>
      <c r="G11" s="189">
        <v>604.05038047802748</v>
      </c>
      <c r="H11" s="189">
        <v>19246.712027712543</v>
      </c>
      <c r="I11" s="189">
        <v>4505.2714722714281</v>
      </c>
      <c r="J11" s="189">
        <v>1786.309007307706</v>
      </c>
      <c r="K11" s="189">
        <v>592.63769860445041</v>
      </c>
      <c r="L11" s="189">
        <v>1620.6606033953897</v>
      </c>
      <c r="M11" s="190">
        <v>16064.722577208002</v>
      </c>
      <c r="O11" s="172" t="s">
        <v>9</v>
      </c>
      <c r="P11" s="188">
        <v>46113.181107482284</v>
      </c>
      <c r="Q11" s="189">
        <v>9408.7667465870782</v>
      </c>
      <c r="R11" s="189">
        <v>4232.8652635116214</v>
      </c>
      <c r="S11" s="189">
        <v>4400.5234510600494</v>
      </c>
      <c r="T11" s="189">
        <v>700.87523300383828</v>
      </c>
      <c r="U11" s="189">
        <v>10261.677406238216</v>
      </c>
      <c r="V11" s="189">
        <v>4692.9162356513398</v>
      </c>
      <c r="W11" s="189">
        <v>1289.848737239214</v>
      </c>
      <c r="X11" s="189">
        <v>459.03113704642482</v>
      </c>
      <c r="Y11" s="189">
        <v>1141.8781872825539</v>
      </c>
      <c r="Z11" s="190">
        <v>9524.7987098619487</v>
      </c>
      <c r="AB11" s="172" t="s">
        <v>9</v>
      </c>
      <c r="AC11" s="188">
        <v>60773.270238378529</v>
      </c>
      <c r="AD11" s="189">
        <v>5251.1381799508408</v>
      </c>
      <c r="AE11" s="189">
        <v>24079.026066813767</v>
      </c>
      <c r="AF11" s="189">
        <v>2387.6502233665733</v>
      </c>
      <c r="AG11" s="189">
        <v>188.9293281324853</v>
      </c>
      <c r="AH11" s="189">
        <v>15649.358695050811</v>
      </c>
      <c r="AI11" s="189">
        <v>11401.426306402434</v>
      </c>
      <c r="AJ11" s="189">
        <v>233.82217321373463</v>
      </c>
      <c r="AK11" s="189">
        <v>369.86843605744451</v>
      </c>
      <c r="AL11" s="189">
        <v>424.49309579519161</v>
      </c>
      <c r="AM11" s="190">
        <v>787.55773359523926</v>
      </c>
    </row>
    <row r="12" spans="2:39">
      <c r="B12" s="172" t="s">
        <v>10</v>
      </c>
      <c r="C12" s="188">
        <v>11071.010502186167</v>
      </c>
      <c r="D12" s="189">
        <v>2753.2700495787685</v>
      </c>
      <c r="E12" s="189">
        <v>2040.4865680501512</v>
      </c>
      <c r="F12" s="189">
        <v>1400.0743120930611</v>
      </c>
      <c r="G12" s="189">
        <v>628.34047461155478</v>
      </c>
      <c r="H12" s="189">
        <v>1031.2582537597102</v>
      </c>
      <c r="I12" s="189">
        <v>374.22122670848745</v>
      </c>
      <c r="J12" s="189">
        <v>670.23957004691351</v>
      </c>
      <c r="K12" s="189">
        <v>398.10710992495308</v>
      </c>
      <c r="L12" s="189">
        <v>839.11174928042976</v>
      </c>
      <c r="M12" s="190">
        <v>935.90118813213496</v>
      </c>
      <c r="O12" s="172" t="s">
        <v>10</v>
      </c>
      <c r="P12" s="188">
        <v>9942.8693120727476</v>
      </c>
      <c r="Q12" s="189">
        <v>1993.8067734161134</v>
      </c>
      <c r="R12" s="189">
        <v>1518.7478926141694</v>
      </c>
      <c r="S12" s="189">
        <v>1035.3896059441806</v>
      </c>
      <c r="T12" s="189">
        <v>620.16779955129073</v>
      </c>
      <c r="U12" s="189">
        <v>1783.2812147844136</v>
      </c>
      <c r="V12" s="189">
        <v>126.73891485357952</v>
      </c>
      <c r="W12" s="189">
        <v>396.42317613852265</v>
      </c>
      <c r="X12" s="189">
        <v>141.5971380237188</v>
      </c>
      <c r="Y12" s="189">
        <v>918.34749937215201</v>
      </c>
      <c r="Z12" s="190">
        <v>1408.3692973746081</v>
      </c>
      <c r="AB12" s="172" t="s">
        <v>10</v>
      </c>
      <c r="AC12" s="188">
        <v>14736.402053221298</v>
      </c>
      <c r="AD12" s="189">
        <v>4349.5278150165477</v>
      </c>
      <c r="AE12" s="189">
        <v>2569.6584345977981</v>
      </c>
      <c r="AF12" s="189">
        <v>892.35912308708134</v>
      </c>
      <c r="AG12" s="189">
        <v>993.70269544239466</v>
      </c>
      <c r="AH12" s="189">
        <v>1560.9152228580074</v>
      </c>
      <c r="AI12" s="189">
        <v>395.62504455739719</v>
      </c>
      <c r="AJ12" s="189">
        <v>934.48448078113745</v>
      </c>
      <c r="AK12" s="189">
        <v>889.76752394678101</v>
      </c>
      <c r="AL12" s="189">
        <v>767.74649931923966</v>
      </c>
      <c r="AM12" s="190">
        <v>1382.6152136149144</v>
      </c>
    </row>
    <row r="13" spans="2:39">
      <c r="B13" s="172" t="s">
        <v>11</v>
      </c>
      <c r="C13" s="188">
        <v>76622.315097538652</v>
      </c>
      <c r="D13" s="189">
        <v>2216.5102556489019</v>
      </c>
      <c r="E13" s="189">
        <v>558.69746339158996</v>
      </c>
      <c r="F13" s="189">
        <v>2312.9705833160579</v>
      </c>
      <c r="G13" s="189">
        <v>1989.3556692371649</v>
      </c>
      <c r="H13" s="189">
        <v>26140.535030801038</v>
      </c>
      <c r="I13" s="189">
        <v>1491.1393055312187</v>
      </c>
      <c r="J13" s="189">
        <v>3094.49480031045</v>
      </c>
      <c r="K13" s="189">
        <v>33947.481618705991</v>
      </c>
      <c r="L13" s="189">
        <v>61.875672650012028</v>
      </c>
      <c r="M13" s="190">
        <v>4809.2546979462286</v>
      </c>
      <c r="O13" s="172" t="s">
        <v>11</v>
      </c>
      <c r="P13" s="188">
        <v>31017.700123273549</v>
      </c>
      <c r="Q13" s="189">
        <v>1965.7470135585966</v>
      </c>
      <c r="R13" s="189">
        <v>600.59080053277546</v>
      </c>
      <c r="S13" s="189">
        <v>3192.3099940392558</v>
      </c>
      <c r="T13" s="189">
        <v>1352.6550256970565</v>
      </c>
      <c r="U13" s="189">
        <v>18167.838921867184</v>
      </c>
      <c r="V13" s="189">
        <v>1634.5692864634186</v>
      </c>
      <c r="W13" s="189">
        <v>695.13606831505933</v>
      </c>
      <c r="X13" s="189">
        <v>0</v>
      </c>
      <c r="Y13" s="189">
        <v>0</v>
      </c>
      <c r="Z13" s="190">
        <v>3408.853012800203</v>
      </c>
      <c r="AB13" s="172" t="s">
        <v>11</v>
      </c>
      <c r="AC13" s="188">
        <v>16933.601357193922</v>
      </c>
      <c r="AD13" s="189">
        <v>1037.3478902148686</v>
      </c>
      <c r="AE13" s="189">
        <v>69.405348492908431</v>
      </c>
      <c r="AF13" s="189">
        <v>1181.6129641123175</v>
      </c>
      <c r="AG13" s="189">
        <v>228.53193922020228</v>
      </c>
      <c r="AH13" s="189">
        <v>9750.363638190498</v>
      </c>
      <c r="AI13" s="189">
        <v>1437.424452680802</v>
      </c>
      <c r="AJ13" s="189">
        <v>408.55894348762638</v>
      </c>
      <c r="AK13" s="189">
        <v>162.55253090458791</v>
      </c>
      <c r="AL13" s="189">
        <v>15.695845105557403</v>
      </c>
      <c r="AM13" s="190">
        <v>2642.1078047845558</v>
      </c>
    </row>
    <row r="14" spans="2:39">
      <c r="B14" s="172" t="s">
        <v>12</v>
      </c>
      <c r="C14" s="188">
        <v>41695.393732377728</v>
      </c>
      <c r="D14" s="191">
        <v>0</v>
      </c>
      <c r="E14" s="189">
        <v>120.45434490024978</v>
      </c>
      <c r="F14" s="189">
        <v>3310.2876063012945</v>
      </c>
      <c r="G14" s="189">
        <v>1435.9672141925016</v>
      </c>
      <c r="H14" s="189">
        <v>26578.272353391963</v>
      </c>
      <c r="I14" s="189">
        <v>137.99937318294229</v>
      </c>
      <c r="J14" s="189">
        <v>2588.9842457184891</v>
      </c>
      <c r="K14" s="189">
        <v>2030.8121326517069</v>
      </c>
      <c r="L14" s="189">
        <v>1443.3418429141923</v>
      </c>
      <c r="M14" s="190">
        <v>4049.274619124395</v>
      </c>
      <c r="O14" s="172" t="s">
        <v>12</v>
      </c>
      <c r="P14" s="188">
        <v>37840.123078016055</v>
      </c>
      <c r="Q14" s="191">
        <v>216.49622105918195</v>
      </c>
      <c r="R14" s="189">
        <v>0</v>
      </c>
      <c r="S14" s="189">
        <v>1303.5135031107263</v>
      </c>
      <c r="T14" s="189">
        <v>3952.729117067413</v>
      </c>
      <c r="U14" s="189">
        <v>22115.105988188345</v>
      </c>
      <c r="V14" s="189">
        <v>958.02532881651803</v>
      </c>
      <c r="W14" s="189">
        <v>1597.1923070789485</v>
      </c>
      <c r="X14" s="189">
        <v>2008.5424043977862</v>
      </c>
      <c r="Y14" s="189">
        <v>2071.9448383727686</v>
      </c>
      <c r="Z14" s="190">
        <v>3616.5733699243638</v>
      </c>
      <c r="AB14" s="172" t="s">
        <v>12</v>
      </c>
      <c r="AC14" s="188">
        <v>35582.315249113177</v>
      </c>
      <c r="AD14" s="191">
        <v>233.28473027356458</v>
      </c>
      <c r="AE14" s="189">
        <v>605.88926318582185</v>
      </c>
      <c r="AF14" s="189">
        <v>766.70905312461855</v>
      </c>
      <c r="AG14" s="189">
        <v>2350.1530101999228</v>
      </c>
      <c r="AH14" s="189">
        <v>21984.458007005851</v>
      </c>
      <c r="AI14" s="189">
        <v>1252.6716484100396</v>
      </c>
      <c r="AJ14" s="189">
        <v>2059.8667625492139</v>
      </c>
      <c r="AK14" s="189">
        <v>2282.9219698556435</v>
      </c>
      <c r="AL14" s="189">
        <v>2513.7984153999782</v>
      </c>
      <c r="AM14" s="190">
        <v>1532.5623891085233</v>
      </c>
    </row>
    <row r="15" spans="2:39">
      <c r="B15" s="172" t="s">
        <v>44</v>
      </c>
      <c r="C15" s="188">
        <v>3018.2773296224236</v>
      </c>
      <c r="D15" s="189">
        <v>2671.6121293704409</v>
      </c>
      <c r="E15" s="189">
        <v>111.8466099019506</v>
      </c>
      <c r="F15" s="191">
        <v>0</v>
      </c>
      <c r="G15" s="191">
        <v>0</v>
      </c>
      <c r="H15" s="191">
        <v>0</v>
      </c>
      <c r="I15" s="189">
        <v>201.4935318981901</v>
      </c>
      <c r="J15" s="191">
        <v>0</v>
      </c>
      <c r="K15" s="191">
        <v>0</v>
      </c>
      <c r="L15" s="191">
        <v>0</v>
      </c>
      <c r="M15" s="190">
        <v>33.325058451841855</v>
      </c>
      <c r="O15" s="172" t="s">
        <v>44</v>
      </c>
      <c r="P15" s="188">
        <v>1121.8383968415169</v>
      </c>
      <c r="Q15" s="189">
        <v>963.12169719964174</v>
      </c>
      <c r="R15" s="189">
        <v>158.71669964187521</v>
      </c>
      <c r="S15" s="191">
        <v>0</v>
      </c>
      <c r="T15" s="191">
        <v>0</v>
      </c>
      <c r="U15" s="191">
        <v>0</v>
      </c>
      <c r="V15" s="189">
        <v>0</v>
      </c>
      <c r="W15" s="191">
        <v>0</v>
      </c>
      <c r="X15" s="191">
        <v>0</v>
      </c>
      <c r="Y15" s="191">
        <v>0</v>
      </c>
      <c r="Z15" s="190">
        <v>0</v>
      </c>
      <c r="AB15" s="172" t="s">
        <v>44</v>
      </c>
      <c r="AC15" s="188">
        <v>1006.9899797966589</v>
      </c>
      <c r="AD15" s="189">
        <v>805.37718249179397</v>
      </c>
      <c r="AE15" s="189">
        <v>0</v>
      </c>
      <c r="AF15" s="191">
        <v>0</v>
      </c>
      <c r="AG15" s="191">
        <v>0</v>
      </c>
      <c r="AH15" s="191">
        <v>0</v>
      </c>
      <c r="AI15" s="189">
        <v>93.702282613733985</v>
      </c>
      <c r="AJ15" s="191">
        <v>107.91051469113083</v>
      </c>
      <c r="AK15" s="191">
        <v>0</v>
      </c>
      <c r="AL15" s="191">
        <v>0</v>
      </c>
      <c r="AM15" s="190">
        <v>0</v>
      </c>
    </row>
    <row r="16" spans="2:39">
      <c r="B16" s="172" t="s">
        <v>14</v>
      </c>
      <c r="C16" s="188">
        <v>110391.42391312979</v>
      </c>
      <c r="D16" s="189">
        <v>47266.558797844824</v>
      </c>
      <c r="E16" s="189">
        <v>16650.015070018842</v>
      </c>
      <c r="F16" s="189">
        <v>14921.939407962933</v>
      </c>
      <c r="G16" s="189">
        <v>1095.0250947462591</v>
      </c>
      <c r="H16" s="189">
        <v>9155.7510866903194</v>
      </c>
      <c r="I16" s="189">
        <v>5445.3913785208606</v>
      </c>
      <c r="J16" s="189">
        <v>1723.1684576412131</v>
      </c>
      <c r="K16" s="189">
        <v>1806.8343851343518</v>
      </c>
      <c r="L16" s="189">
        <v>5613.1750097674621</v>
      </c>
      <c r="M16" s="190">
        <v>6713.5652248028173</v>
      </c>
      <c r="O16" s="172" t="s">
        <v>14</v>
      </c>
      <c r="P16" s="188">
        <v>112630.4539778781</v>
      </c>
      <c r="Q16" s="189">
        <v>46606.255573157774</v>
      </c>
      <c r="R16" s="189">
        <v>19444.203383100546</v>
      </c>
      <c r="S16" s="189">
        <v>9062.4876748207116</v>
      </c>
      <c r="T16" s="189">
        <v>1503.9357021944263</v>
      </c>
      <c r="U16" s="189">
        <v>10125.799821181314</v>
      </c>
      <c r="V16" s="189">
        <v>6916.0050990038253</v>
      </c>
      <c r="W16" s="189">
        <v>2293.3266385039374</v>
      </c>
      <c r="X16" s="189">
        <v>3265.1059234182894</v>
      </c>
      <c r="Y16" s="189">
        <v>3843.7582705981004</v>
      </c>
      <c r="Z16" s="190">
        <v>9569.5758918991742</v>
      </c>
      <c r="AB16" s="172" t="s">
        <v>14</v>
      </c>
      <c r="AC16" s="188">
        <v>106477.31706828075</v>
      </c>
      <c r="AD16" s="189">
        <v>39965.621025864981</v>
      </c>
      <c r="AE16" s="189">
        <v>14267.883974699487</v>
      </c>
      <c r="AF16" s="189">
        <v>6391.2125820927695</v>
      </c>
      <c r="AG16" s="189">
        <v>2261.2351469304167</v>
      </c>
      <c r="AH16" s="189">
        <v>19403.523767112583</v>
      </c>
      <c r="AI16" s="189">
        <v>5936.4407378158894</v>
      </c>
      <c r="AJ16" s="189">
        <v>3842.0156370499817</v>
      </c>
      <c r="AK16" s="189">
        <v>4685.3765491655367</v>
      </c>
      <c r="AL16" s="189">
        <v>5558.8870807779749</v>
      </c>
      <c r="AM16" s="190">
        <v>4165.1205667711292</v>
      </c>
    </row>
    <row r="17" spans="2:39">
      <c r="B17" s="172" t="s">
        <v>15</v>
      </c>
      <c r="C17" s="188">
        <v>32266.310093366988</v>
      </c>
      <c r="D17" s="189">
        <v>7909.7419639479367</v>
      </c>
      <c r="E17" s="189">
        <v>3190.0758519015908</v>
      </c>
      <c r="F17" s="189">
        <v>2248.1890935068295</v>
      </c>
      <c r="G17" s="189">
        <v>1547.3218882302231</v>
      </c>
      <c r="H17" s="189">
        <v>7474.1594607219758</v>
      </c>
      <c r="I17" s="189">
        <v>3150.980544353723</v>
      </c>
      <c r="J17" s="189">
        <v>2001.6216812864159</v>
      </c>
      <c r="K17" s="189">
        <v>572.94170208279263</v>
      </c>
      <c r="L17" s="189">
        <v>756.91822311521878</v>
      </c>
      <c r="M17" s="190">
        <v>3414.3596842202728</v>
      </c>
      <c r="O17" s="172" t="s">
        <v>15</v>
      </c>
      <c r="P17" s="188">
        <v>34193.394639745115</v>
      </c>
      <c r="Q17" s="189">
        <v>9474.6064466517637</v>
      </c>
      <c r="R17" s="189">
        <v>2935.4273141433828</v>
      </c>
      <c r="S17" s="189">
        <v>2150.868768593858</v>
      </c>
      <c r="T17" s="189">
        <v>3189.871422744267</v>
      </c>
      <c r="U17" s="189">
        <v>9611.742044480894</v>
      </c>
      <c r="V17" s="189">
        <v>2103.1318309136859</v>
      </c>
      <c r="W17" s="189">
        <v>1734.2182307903804</v>
      </c>
      <c r="X17" s="189">
        <v>608.56402077655116</v>
      </c>
      <c r="Y17" s="189">
        <v>506.62271016524863</v>
      </c>
      <c r="Z17" s="190">
        <v>1878.3418504850899</v>
      </c>
      <c r="AB17" s="172" t="s">
        <v>15</v>
      </c>
      <c r="AC17" s="188">
        <v>39896.600028657427</v>
      </c>
      <c r="AD17" s="189">
        <v>7117.4729478425734</v>
      </c>
      <c r="AE17" s="189">
        <v>3190.0920566767868</v>
      </c>
      <c r="AF17" s="189">
        <v>2053.3379718773613</v>
      </c>
      <c r="AG17" s="189">
        <v>1034.6253932211462</v>
      </c>
      <c r="AH17" s="189">
        <v>18732.865086418584</v>
      </c>
      <c r="AI17" s="189">
        <v>2575.8028771020017</v>
      </c>
      <c r="AJ17" s="189">
        <v>539.6457157916069</v>
      </c>
      <c r="AK17" s="189">
        <v>1233.5203593458275</v>
      </c>
      <c r="AL17" s="189">
        <v>1084.6717637753127</v>
      </c>
      <c r="AM17" s="190">
        <v>2334.5658566062261</v>
      </c>
    </row>
    <row r="18" spans="2:39">
      <c r="B18" s="172" t="s">
        <v>16</v>
      </c>
      <c r="C18" s="188">
        <v>262474.92727149517</v>
      </c>
      <c r="D18" s="189">
        <v>64598.541891102846</v>
      </c>
      <c r="E18" s="189">
        <v>30470.925925614083</v>
      </c>
      <c r="F18" s="189">
        <v>36034.545063141923</v>
      </c>
      <c r="G18" s="189">
        <v>14886.140342721446</v>
      </c>
      <c r="H18" s="189">
        <v>52421.295720274735</v>
      </c>
      <c r="I18" s="189">
        <v>6837.0500782354029</v>
      </c>
      <c r="J18" s="189">
        <v>15500.73961905091</v>
      </c>
      <c r="K18" s="189">
        <v>8488.8476549733386</v>
      </c>
      <c r="L18" s="189">
        <v>23522.337611395073</v>
      </c>
      <c r="M18" s="190">
        <v>9714.5033649852994</v>
      </c>
      <c r="O18" s="172" t="s">
        <v>16</v>
      </c>
      <c r="P18" s="188">
        <v>257638.10895043443</v>
      </c>
      <c r="Q18" s="189">
        <v>59955.402833845066</v>
      </c>
      <c r="R18" s="189">
        <v>27712.794834361637</v>
      </c>
      <c r="S18" s="189">
        <v>35860.188901309266</v>
      </c>
      <c r="T18" s="189">
        <v>15252.68090141615</v>
      </c>
      <c r="U18" s="189">
        <v>57156.768163592431</v>
      </c>
      <c r="V18" s="189">
        <v>6431.5878014781638</v>
      </c>
      <c r="W18" s="189">
        <v>11714.244088648593</v>
      </c>
      <c r="X18" s="189">
        <v>8640.9027461979222</v>
      </c>
      <c r="Y18" s="189">
        <v>21422.417474373626</v>
      </c>
      <c r="Z18" s="190">
        <v>13491.121205211599</v>
      </c>
      <c r="AB18" s="172" t="s">
        <v>16</v>
      </c>
      <c r="AC18" s="188">
        <v>300954.67962931894</v>
      </c>
      <c r="AD18" s="189">
        <v>77082.860267005075</v>
      </c>
      <c r="AE18" s="189">
        <v>32574.835230618359</v>
      </c>
      <c r="AF18" s="189">
        <v>27301.578609818542</v>
      </c>
      <c r="AG18" s="189">
        <v>15413.646035245225</v>
      </c>
      <c r="AH18" s="189">
        <v>80254.462896550613</v>
      </c>
      <c r="AI18" s="189">
        <v>9179.3844600554257</v>
      </c>
      <c r="AJ18" s="189">
        <v>14920.461886026198</v>
      </c>
      <c r="AK18" s="189">
        <v>8955.1484285053284</v>
      </c>
      <c r="AL18" s="189">
        <v>21859.276668034938</v>
      </c>
      <c r="AM18" s="190">
        <v>13413.025147459255</v>
      </c>
    </row>
    <row r="19" spans="2:39">
      <c r="B19" s="172" t="s">
        <v>17</v>
      </c>
      <c r="C19" s="188">
        <v>95053.903631278168</v>
      </c>
      <c r="D19" s="189">
        <v>18846.153983363896</v>
      </c>
      <c r="E19" s="189">
        <v>9208.3058757127474</v>
      </c>
      <c r="F19" s="189">
        <v>14680.114357390543</v>
      </c>
      <c r="G19" s="189">
        <v>6192.646372969607</v>
      </c>
      <c r="H19" s="189">
        <v>2891.3878407061566</v>
      </c>
      <c r="I19" s="189">
        <v>1292.6121118291933</v>
      </c>
      <c r="J19" s="189">
        <v>4940.4130933109182</v>
      </c>
      <c r="K19" s="189">
        <v>4176.0896803055084</v>
      </c>
      <c r="L19" s="189">
        <v>23362.458608559384</v>
      </c>
      <c r="M19" s="190">
        <v>9463.7217071302257</v>
      </c>
      <c r="O19" s="172" t="s">
        <v>17</v>
      </c>
      <c r="P19" s="188">
        <v>85059.819430112402</v>
      </c>
      <c r="Q19" s="189">
        <v>15607.161132922531</v>
      </c>
      <c r="R19" s="189">
        <v>8003.3573632982543</v>
      </c>
      <c r="S19" s="189">
        <v>16948.988527695063</v>
      </c>
      <c r="T19" s="189">
        <v>8227.2898751907887</v>
      </c>
      <c r="U19" s="189">
        <v>5266.2244257230559</v>
      </c>
      <c r="V19" s="189">
        <v>960.53840454262331</v>
      </c>
      <c r="W19" s="189">
        <v>3883.4898180949226</v>
      </c>
      <c r="X19" s="189">
        <v>5629.4049968781492</v>
      </c>
      <c r="Y19" s="189">
        <v>11141.670746131656</v>
      </c>
      <c r="Z19" s="190">
        <v>9391.6941396353468</v>
      </c>
      <c r="AB19" s="172" t="s">
        <v>17</v>
      </c>
      <c r="AC19" s="188">
        <v>64405.338188401845</v>
      </c>
      <c r="AD19" s="189">
        <v>12538.539221844117</v>
      </c>
      <c r="AE19" s="189">
        <v>2852.2739894377073</v>
      </c>
      <c r="AF19" s="189">
        <v>11350.984029104198</v>
      </c>
      <c r="AG19" s="189">
        <v>3708.8068739928704</v>
      </c>
      <c r="AH19" s="189">
        <v>4463.2652168309023</v>
      </c>
      <c r="AI19" s="189">
        <v>2450.4920366523538</v>
      </c>
      <c r="AJ19" s="189">
        <v>4670.0609957190918</v>
      </c>
      <c r="AK19" s="189">
        <v>6049.0606418138132</v>
      </c>
      <c r="AL19" s="189">
        <v>9888.3178732862434</v>
      </c>
      <c r="AM19" s="190">
        <v>6433.5373097205511</v>
      </c>
    </row>
    <row r="20" spans="2:39">
      <c r="B20" s="172" t="s">
        <v>18</v>
      </c>
      <c r="C20" s="188">
        <v>369417.48873908044</v>
      </c>
      <c r="D20" s="189">
        <v>59657.050159298647</v>
      </c>
      <c r="E20" s="189">
        <v>58545.286746569313</v>
      </c>
      <c r="F20" s="189">
        <v>18645.177618997845</v>
      </c>
      <c r="G20" s="189">
        <v>67308.171268728096</v>
      </c>
      <c r="H20" s="189">
        <v>6452.6838086677399</v>
      </c>
      <c r="I20" s="189">
        <v>44056.237952401745</v>
      </c>
      <c r="J20" s="189">
        <v>11920.096084567627</v>
      </c>
      <c r="K20" s="189">
        <v>47122.666465974115</v>
      </c>
      <c r="L20" s="189">
        <v>38944.434929495008</v>
      </c>
      <c r="M20" s="190">
        <v>16765.683704380437</v>
      </c>
      <c r="O20" s="172" t="s">
        <v>18</v>
      </c>
      <c r="P20" s="188">
        <v>273108.84533613623</v>
      </c>
      <c r="Q20" s="189">
        <v>36945.912373684172</v>
      </c>
      <c r="R20" s="189">
        <v>38348.463660823436</v>
      </c>
      <c r="S20" s="189">
        <v>19767.060970283714</v>
      </c>
      <c r="T20" s="189">
        <v>57733.918805576213</v>
      </c>
      <c r="U20" s="189">
        <v>8672.8385677586612</v>
      </c>
      <c r="V20" s="189">
        <v>8089.6602149993687</v>
      </c>
      <c r="W20" s="189">
        <v>13991.085142041773</v>
      </c>
      <c r="X20" s="189">
        <v>28040.343035392216</v>
      </c>
      <c r="Y20" s="189">
        <v>39478.64138989256</v>
      </c>
      <c r="Z20" s="190">
        <v>22040.921175684154</v>
      </c>
      <c r="AB20" s="172" t="s">
        <v>18</v>
      </c>
      <c r="AC20" s="188">
        <v>277038.67558606941</v>
      </c>
      <c r="AD20" s="189">
        <v>28804.702583525646</v>
      </c>
      <c r="AE20" s="189">
        <v>41533.741866333388</v>
      </c>
      <c r="AF20" s="189">
        <v>14564.753708566073</v>
      </c>
      <c r="AG20" s="189">
        <v>14975.293877196891</v>
      </c>
      <c r="AH20" s="189">
        <v>63892.139635442196</v>
      </c>
      <c r="AI20" s="189">
        <v>4864.6763162491279</v>
      </c>
      <c r="AJ20" s="189">
        <v>11620.827716457641</v>
      </c>
      <c r="AK20" s="189">
        <v>31484.254814907406</v>
      </c>
      <c r="AL20" s="189">
        <v>47845.578402567931</v>
      </c>
      <c r="AM20" s="190">
        <v>17452.706664823108</v>
      </c>
    </row>
    <row r="21" spans="2:39">
      <c r="B21" s="172" t="s">
        <v>19</v>
      </c>
      <c r="C21" s="188">
        <v>723050.76602911553</v>
      </c>
      <c r="D21" s="189">
        <v>187060.03418154054</v>
      </c>
      <c r="E21" s="189">
        <v>182371.25251842424</v>
      </c>
      <c r="F21" s="189">
        <v>24875.281031530572</v>
      </c>
      <c r="G21" s="189">
        <v>8947.1108947306202</v>
      </c>
      <c r="H21" s="189">
        <v>165428.03757382103</v>
      </c>
      <c r="I21" s="189">
        <v>47123.731549628297</v>
      </c>
      <c r="J21" s="189">
        <v>54492.571843723599</v>
      </c>
      <c r="K21" s="189">
        <v>1672.0096948692649</v>
      </c>
      <c r="L21" s="189">
        <v>3587.8232213861052</v>
      </c>
      <c r="M21" s="190">
        <v>47492.913519462534</v>
      </c>
      <c r="O21" s="172" t="s">
        <v>19</v>
      </c>
      <c r="P21" s="188">
        <v>570327.20079613687</v>
      </c>
      <c r="Q21" s="189">
        <v>195841.01803077647</v>
      </c>
      <c r="R21" s="189">
        <v>165041.0254237038</v>
      </c>
      <c r="S21" s="189">
        <v>18961.607770957864</v>
      </c>
      <c r="T21" s="189">
        <v>1567.3229335067758</v>
      </c>
      <c r="U21" s="189">
        <v>102423.40541350057</v>
      </c>
      <c r="V21" s="189">
        <v>24282.283449256673</v>
      </c>
      <c r="W21" s="189">
        <v>30044.75757709605</v>
      </c>
      <c r="X21" s="189">
        <v>4986.8669627855861</v>
      </c>
      <c r="Y21" s="189">
        <v>2164.3113123577787</v>
      </c>
      <c r="Z21" s="190">
        <v>25014.601922195328</v>
      </c>
      <c r="AB21" s="172" t="s">
        <v>19</v>
      </c>
      <c r="AC21" s="188">
        <v>631624.60973394569</v>
      </c>
      <c r="AD21" s="189">
        <v>192916.63582442404</v>
      </c>
      <c r="AE21" s="189">
        <v>130735.23488794136</v>
      </c>
      <c r="AF21" s="189">
        <v>14629.845128688925</v>
      </c>
      <c r="AG21" s="189">
        <v>895.06313889675516</v>
      </c>
      <c r="AH21" s="189">
        <v>72588.016625284377</v>
      </c>
      <c r="AI21" s="189">
        <v>53782.329311497437</v>
      </c>
      <c r="AJ21" s="189">
        <v>45105.677750156581</v>
      </c>
      <c r="AK21" s="189">
        <v>17103.577421022688</v>
      </c>
      <c r="AL21" s="189">
        <v>85418.275788815008</v>
      </c>
      <c r="AM21" s="190">
        <v>18449.953857218497</v>
      </c>
    </row>
    <row r="22" spans="2:39">
      <c r="B22" s="177" t="s">
        <v>20</v>
      </c>
      <c r="C22" s="192">
        <v>45685.717513557785</v>
      </c>
      <c r="D22" s="193">
        <v>2346.5496848460898</v>
      </c>
      <c r="E22" s="193">
        <v>7719.2813181594129</v>
      </c>
      <c r="F22" s="193">
        <v>8626.6269971643487</v>
      </c>
      <c r="G22" s="194">
        <v>0</v>
      </c>
      <c r="H22" s="193">
        <v>9288.5533308032282</v>
      </c>
      <c r="I22" s="193">
        <v>16728.762671691296</v>
      </c>
      <c r="J22" s="193">
        <v>975.94351089341512</v>
      </c>
      <c r="K22" s="194">
        <v>0</v>
      </c>
      <c r="L22" s="194">
        <v>0</v>
      </c>
      <c r="M22" s="195">
        <v>0</v>
      </c>
      <c r="O22" s="177" t="s">
        <v>20</v>
      </c>
      <c r="P22" s="192">
        <v>8627.8619181659469</v>
      </c>
      <c r="Q22" s="193">
        <v>3737.0089390418902</v>
      </c>
      <c r="R22" s="193">
        <v>0</v>
      </c>
      <c r="S22" s="193">
        <v>0</v>
      </c>
      <c r="T22" s="194">
        <v>0</v>
      </c>
      <c r="U22" s="193">
        <v>4890.8529791240562</v>
      </c>
      <c r="V22" s="193">
        <v>0</v>
      </c>
      <c r="W22" s="193">
        <v>0</v>
      </c>
      <c r="X22" s="194">
        <v>0</v>
      </c>
      <c r="Y22" s="194">
        <v>0</v>
      </c>
      <c r="Z22" s="195">
        <v>0</v>
      </c>
      <c r="AB22" s="177" t="s">
        <v>20</v>
      </c>
      <c r="AC22" s="192">
        <v>4804.3086569710422</v>
      </c>
      <c r="AD22" s="193">
        <v>259.5235616268792</v>
      </c>
      <c r="AE22" s="193">
        <v>0</v>
      </c>
      <c r="AF22" s="193">
        <v>0</v>
      </c>
      <c r="AG22" s="194">
        <v>61.73981830852707</v>
      </c>
      <c r="AH22" s="193">
        <v>4483.045277035636</v>
      </c>
      <c r="AI22" s="193">
        <v>0</v>
      </c>
      <c r="AJ22" s="193">
        <v>0</v>
      </c>
      <c r="AK22" s="194">
        <v>0</v>
      </c>
      <c r="AL22" s="194">
        <v>0</v>
      </c>
      <c r="AM22" s="195">
        <v>0</v>
      </c>
    </row>
    <row r="23" spans="2:39">
      <c r="B23" s="182" t="s">
        <v>21</v>
      </c>
      <c r="C23" s="196">
        <f t="shared" ref="C23:M23" si="0">SUM(C2:C22)</f>
        <v>2405399.5227158736</v>
      </c>
      <c r="D23" s="196">
        <f t="shared" si="0"/>
        <v>532042.8656899624</v>
      </c>
      <c r="E23" s="196">
        <f t="shared" si="0"/>
        <v>378632.41400589503</v>
      </c>
      <c r="F23" s="196">
        <f t="shared" si="0"/>
        <v>199156.96802663739</v>
      </c>
      <c r="G23" s="196">
        <f t="shared" si="0"/>
        <v>138122.5856437998</v>
      </c>
      <c r="H23" s="196">
        <f t="shared" si="0"/>
        <v>361661.81431845896</v>
      </c>
      <c r="I23" s="196">
        <f t="shared" si="0"/>
        <v>163884.07152354036</v>
      </c>
      <c r="J23" s="196">
        <f t="shared" si="0"/>
        <v>147858.1653892592</v>
      </c>
      <c r="K23" s="196">
        <f t="shared" si="0"/>
        <v>123848.05010248449</v>
      </c>
      <c r="L23" s="196">
        <f t="shared" si="0"/>
        <v>205911.74605952285</v>
      </c>
      <c r="M23" s="197">
        <f t="shared" si="0"/>
        <v>154280.84195631466</v>
      </c>
      <c r="O23" s="182" t="s">
        <v>21</v>
      </c>
      <c r="P23" s="196">
        <f t="shared" ref="P23:Z23" si="1">SUM(P2:P22)</f>
        <v>2045578.0902309152</v>
      </c>
      <c r="Q23" s="196">
        <f t="shared" si="1"/>
        <v>519584.51598179823</v>
      </c>
      <c r="R23" s="196">
        <f t="shared" si="1"/>
        <v>313314.7307447854</v>
      </c>
      <c r="S23" s="196">
        <f t="shared" si="1"/>
        <v>167828.28231587569</v>
      </c>
      <c r="T23" s="196">
        <f t="shared" si="1"/>
        <v>130808.98439586227</v>
      </c>
      <c r="U23" s="196">
        <f t="shared" si="1"/>
        <v>322786.19191824627</v>
      </c>
      <c r="V23" s="196">
        <f t="shared" si="1"/>
        <v>81157.203209190804</v>
      </c>
      <c r="W23" s="196">
        <f t="shared" si="1"/>
        <v>101969.21982417736</v>
      </c>
      <c r="X23" s="196">
        <f t="shared" si="1"/>
        <v>96060.862532841522</v>
      </c>
      <c r="Y23" s="196">
        <f t="shared" si="1"/>
        <v>169157.32323120884</v>
      </c>
      <c r="Z23" s="197">
        <f t="shared" si="1"/>
        <v>142910.77607692897</v>
      </c>
      <c r="AB23" s="182" t="s">
        <v>21</v>
      </c>
      <c r="AC23" s="196">
        <f t="shared" ref="AC23:AM23" si="2">SUM(AC2:AC22)</f>
        <v>2120054.9075663886</v>
      </c>
      <c r="AD23" s="196">
        <f t="shared" si="2"/>
        <v>490718.16877669923</v>
      </c>
      <c r="AE23" s="196">
        <f t="shared" si="2"/>
        <v>300686.45349108294</v>
      </c>
      <c r="AF23" s="196">
        <f t="shared" si="2"/>
        <v>119181.87062230456</v>
      </c>
      <c r="AG23" s="196">
        <f t="shared" si="2"/>
        <v>83649.479342071572</v>
      </c>
      <c r="AH23" s="196">
        <f t="shared" si="2"/>
        <v>379733.70774506201</v>
      </c>
      <c r="AI23" s="196">
        <f t="shared" si="2"/>
        <v>123352.68935462025</v>
      </c>
      <c r="AJ23" s="196">
        <f t="shared" si="2"/>
        <v>130745.85216315504</v>
      </c>
      <c r="AK23" s="196">
        <f t="shared" si="2"/>
        <v>120206.66905215589</v>
      </c>
      <c r="AL23" s="196">
        <f t="shared" si="2"/>
        <v>266517.18277324579</v>
      </c>
      <c r="AM23" s="197">
        <f t="shared" si="2"/>
        <v>105262.83424599138</v>
      </c>
    </row>
    <row r="24" spans="2:39">
      <c r="B24" s="183" t="s">
        <v>179</v>
      </c>
      <c r="C24" s="98">
        <f t="shared" ref="C24:M24" si="3">C23/C$158</f>
        <v>0.1522418017315583</v>
      </c>
      <c r="D24" s="98">
        <f t="shared" si="3"/>
        <v>8.9501528078712686E-2</v>
      </c>
      <c r="E24" s="98">
        <f t="shared" si="3"/>
        <v>0.18758328156123469</v>
      </c>
      <c r="F24" s="98">
        <f t="shared" si="3"/>
        <v>0.25043106987985259</v>
      </c>
      <c r="G24" s="98">
        <f t="shared" si="3"/>
        <v>0.30768741097672136</v>
      </c>
      <c r="H24" s="98">
        <f t="shared" si="3"/>
        <v>0.16060505182933563</v>
      </c>
      <c r="I24" s="98">
        <f t="shared" si="3"/>
        <v>0.14080752894382084</v>
      </c>
      <c r="J24" s="98">
        <f t="shared" si="3"/>
        <v>0.18013431180198275</v>
      </c>
      <c r="K24" s="98">
        <f t="shared" si="3"/>
        <v>0.19725035332169377</v>
      </c>
      <c r="L24" s="98">
        <f t="shared" si="3"/>
        <v>0.21357878132661534</v>
      </c>
      <c r="M24" s="98">
        <f t="shared" si="3"/>
        <v>0.20189644368731482</v>
      </c>
      <c r="O24" s="183" t="s">
        <v>179</v>
      </c>
      <c r="P24" s="98">
        <f t="shared" ref="P24:Z24" si="4">P23/P$158</f>
        <v>0.12609277954065717</v>
      </c>
      <c r="Q24" s="98">
        <f t="shared" si="4"/>
        <v>8.5531548052660958E-2</v>
      </c>
      <c r="R24" s="98">
        <f t="shared" si="4"/>
        <v>0.14578488945677548</v>
      </c>
      <c r="S24" s="98">
        <f t="shared" si="4"/>
        <v>0.19939096233808321</v>
      </c>
      <c r="T24" s="98">
        <f t="shared" si="4"/>
        <v>0.27961787245608416</v>
      </c>
      <c r="U24" s="98">
        <f t="shared" si="4"/>
        <v>0.14525171271443515</v>
      </c>
      <c r="V24" s="98">
        <f t="shared" si="4"/>
        <v>6.7248555825297887E-2</v>
      </c>
      <c r="W24" s="98">
        <f t="shared" si="4"/>
        <v>0.11748331607466288</v>
      </c>
      <c r="X24" s="98">
        <f t="shared" si="4"/>
        <v>0.16630957374641198</v>
      </c>
      <c r="Y24" s="98">
        <f t="shared" si="4"/>
        <v>0.17540644703537775</v>
      </c>
      <c r="Z24" s="98">
        <f t="shared" si="4"/>
        <v>0.16806032735785667</v>
      </c>
      <c r="AB24" s="183" t="s">
        <v>179</v>
      </c>
      <c r="AC24" s="98">
        <f t="shared" ref="AC24:AM24" si="5">AC23/AC$158</f>
        <v>0.12477405301815996</v>
      </c>
      <c r="AD24" s="98">
        <f t="shared" si="5"/>
        <v>7.6573332073487543E-2</v>
      </c>
      <c r="AE24" s="98">
        <f t="shared" si="5"/>
        <v>0.12562010050005895</v>
      </c>
      <c r="AF24" s="98">
        <f t="shared" si="5"/>
        <v>0.14221057606532883</v>
      </c>
      <c r="AG24" s="98">
        <f t="shared" si="5"/>
        <v>0.18741883086697059</v>
      </c>
      <c r="AH24" s="98">
        <f t="shared" si="5"/>
        <v>0.17482940639945269</v>
      </c>
      <c r="AI24" s="98">
        <f t="shared" si="5"/>
        <v>9.3659195051810321E-2</v>
      </c>
      <c r="AJ24" s="98">
        <f t="shared" si="5"/>
        <v>0.14458510902293459</v>
      </c>
      <c r="AK24" s="98">
        <f t="shared" si="5"/>
        <v>0.19620565639446541</v>
      </c>
      <c r="AL24" s="98">
        <f t="shared" si="5"/>
        <v>0.25514588873182253</v>
      </c>
      <c r="AM24" s="98">
        <f t="shared" si="5"/>
        <v>0.1232438562291293</v>
      </c>
    </row>
    <row r="26" spans="2:39">
      <c r="B26" s="4" t="s">
        <v>178</v>
      </c>
      <c r="M26" s="424" t="s">
        <v>324</v>
      </c>
      <c r="O26" s="4" t="s">
        <v>178</v>
      </c>
      <c r="Z26" s="424" t="s">
        <v>324</v>
      </c>
      <c r="AB26" s="4" t="s">
        <v>178</v>
      </c>
      <c r="AM26" s="424" t="s">
        <v>324</v>
      </c>
    </row>
    <row r="28" spans="2:39" ht="15">
      <c r="B28" s="5" t="s">
        <v>291</v>
      </c>
      <c r="O28" s="5" t="s">
        <v>286</v>
      </c>
      <c r="AB28" s="5" t="s">
        <v>281</v>
      </c>
    </row>
    <row r="29" spans="2:39" ht="71.25">
      <c r="B29" s="151" t="s">
        <v>92</v>
      </c>
      <c r="C29" s="152" t="s">
        <v>38</v>
      </c>
      <c r="D29" s="153" t="s">
        <v>45</v>
      </c>
      <c r="E29" s="154" t="s">
        <v>46</v>
      </c>
      <c r="F29" s="155" t="s">
        <v>47</v>
      </c>
      <c r="G29" s="156" t="s">
        <v>39</v>
      </c>
      <c r="H29" s="157" t="s">
        <v>48</v>
      </c>
      <c r="I29" s="158" t="s">
        <v>40</v>
      </c>
      <c r="J29" s="159" t="s">
        <v>41</v>
      </c>
      <c r="K29" s="160" t="s">
        <v>49</v>
      </c>
      <c r="L29" s="161" t="s">
        <v>42</v>
      </c>
      <c r="M29" s="162" t="s">
        <v>43</v>
      </c>
      <c r="O29" s="151" t="s">
        <v>92</v>
      </c>
      <c r="P29" s="152" t="s">
        <v>38</v>
      </c>
      <c r="Q29" s="153" t="s">
        <v>45</v>
      </c>
      <c r="R29" s="154" t="s">
        <v>46</v>
      </c>
      <c r="S29" s="155" t="s">
        <v>47</v>
      </c>
      <c r="T29" s="156" t="s">
        <v>39</v>
      </c>
      <c r="U29" s="157" t="s">
        <v>48</v>
      </c>
      <c r="V29" s="158" t="s">
        <v>40</v>
      </c>
      <c r="W29" s="159" t="s">
        <v>41</v>
      </c>
      <c r="X29" s="160" t="s">
        <v>49</v>
      </c>
      <c r="Y29" s="161" t="s">
        <v>42</v>
      </c>
      <c r="Z29" s="162" t="s">
        <v>43</v>
      </c>
      <c r="AB29" s="151" t="s">
        <v>92</v>
      </c>
      <c r="AC29" s="152" t="s">
        <v>38</v>
      </c>
      <c r="AD29" s="153" t="s">
        <v>45</v>
      </c>
      <c r="AE29" s="154" t="s">
        <v>46</v>
      </c>
      <c r="AF29" s="155" t="s">
        <v>47</v>
      </c>
      <c r="AG29" s="156" t="s">
        <v>39</v>
      </c>
      <c r="AH29" s="157" t="s">
        <v>48</v>
      </c>
      <c r="AI29" s="158" t="s">
        <v>40</v>
      </c>
      <c r="AJ29" s="159" t="s">
        <v>41</v>
      </c>
      <c r="AK29" s="160" t="s">
        <v>49</v>
      </c>
      <c r="AL29" s="161" t="s">
        <v>42</v>
      </c>
      <c r="AM29" s="162" t="s">
        <v>43</v>
      </c>
    </row>
    <row r="30" spans="2:39">
      <c r="B30" s="167" t="s">
        <v>2</v>
      </c>
      <c r="C30" s="185">
        <v>101228.68160475694</v>
      </c>
      <c r="D30" s="186">
        <v>5313.0231527136457</v>
      </c>
      <c r="E30" s="186">
        <v>8375.566157164496</v>
      </c>
      <c r="F30" s="186">
        <v>7774.5872027636051</v>
      </c>
      <c r="G30" s="186">
        <v>12314.621571549114</v>
      </c>
      <c r="H30" s="186">
        <v>12298.261016577402</v>
      </c>
      <c r="I30" s="186">
        <v>4868.4487258664449</v>
      </c>
      <c r="J30" s="186">
        <v>18464.451768164043</v>
      </c>
      <c r="K30" s="186">
        <v>655.89181033588989</v>
      </c>
      <c r="L30" s="186">
        <v>14437.934425772182</v>
      </c>
      <c r="M30" s="187">
        <v>16725.895773850123</v>
      </c>
      <c r="O30" s="167" t="s">
        <v>2</v>
      </c>
      <c r="P30" s="185">
        <v>80523.516221038226</v>
      </c>
      <c r="Q30" s="186">
        <v>2377.9497822634544</v>
      </c>
      <c r="R30" s="186">
        <v>8723.307439540933</v>
      </c>
      <c r="S30" s="186">
        <v>8854.3824865071329</v>
      </c>
      <c r="T30" s="186">
        <v>7679.2837176859066</v>
      </c>
      <c r="U30" s="186">
        <v>6774.8021662441943</v>
      </c>
      <c r="V30" s="186">
        <v>1451.1166051267355</v>
      </c>
      <c r="W30" s="186">
        <v>13290.987922028711</v>
      </c>
      <c r="X30" s="186">
        <v>2455.1557485499516</v>
      </c>
      <c r="Y30" s="186">
        <v>17363.141927241235</v>
      </c>
      <c r="Z30" s="187">
        <v>11553.388425849973</v>
      </c>
      <c r="AB30" s="167" t="s">
        <v>2</v>
      </c>
      <c r="AC30" s="185">
        <v>73177.628617312352</v>
      </c>
      <c r="AD30" s="186">
        <v>4186.0634232082275</v>
      </c>
      <c r="AE30" s="186">
        <v>1620.6506397206874</v>
      </c>
      <c r="AF30" s="186">
        <v>6009.6914793205824</v>
      </c>
      <c r="AG30" s="186">
        <v>12308.867468814076</v>
      </c>
      <c r="AH30" s="186">
        <v>8139.5864815499908</v>
      </c>
      <c r="AI30" s="186">
        <v>5215.4559459081847</v>
      </c>
      <c r="AJ30" s="186">
        <v>14867.192290392541</v>
      </c>
      <c r="AK30" s="186">
        <v>2996.13664051878</v>
      </c>
      <c r="AL30" s="186">
        <v>17038.517007200451</v>
      </c>
      <c r="AM30" s="187">
        <v>795.46724067883042</v>
      </c>
    </row>
    <row r="31" spans="2:39">
      <c r="B31" s="172" t="s">
        <v>3</v>
      </c>
      <c r="C31" s="188">
        <v>295697.67409781122</v>
      </c>
      <c r="D31" s="189">
        <v>62233.605136943523</v>
      </c>
      <c r="E31" s="189">
        <v>10477.958925256826</v>
      </c>
      <c r="F31" s="189">
        <v>43513.132982493917</v>
      </c>
      <c r="G31" s="189">
        <v>5252.1967389744814</v>
      </c>
      <c r="H31" s="189">
        <v>68989.324948268084</v>
      </c>
      <c r="I31" s="189">
        <v>18253.006381641178</v>
      </c>
      <c r="J31" s="189">
        <v>5473.1520481681982</v>
      </c>
      <c r="K31" s="189">
        <v>17531.349807282681</v>
      </c>
      <c r="L31" s="189">
        <v>28207.633246491434</v>
      </c>
      <c r="M31" s="190">
        <v>35766.313882290975</v>
      </c>
      <c r="O31" s="172" t="s">
        <v>3</v>
      </c>
      <c r="P31" s="188">
        <v>309609.15761934483</v>
      </c>
      <c r="Q31" s="189">
        <v>62772.233595238184</v>
      </c>
      <c r="R31" s="189">
        <v>22085.768357216588</v>
      </c>
      <c r="S31" s="189">
        <v>47015.740084410572</v>
      </c>
      <c r="T31" s="189">
        <v>13412.094267851942</v>
      </c>
      <c r="U31" s="189">
        <v>47345.137994404737</v>
      </c>
      <c r="V31" s="189">
        <v>16161.123788550205</v>
      </c>
      <c r="W31" s="189">
        <v>7058.690441258721</v>
      </c>
      <c r="X31" s="189">
        <v>12246.353971164886</v>
      </c>
      <c r="Y31" s="189">
        <v>40461.083864181499</v>
      </c>
      <c r="Z31" s="190">
        <v>41050.931255067531</v>
      </c>
      <c r="AB31" s="172" t="s">
        <v>3</v>
      </c>
      <c r="AC31" s="188">
        <v>305346.03947646817</v>
      </c>
      <c r="AD31" s="189">
        <v>48965.063212995767</v>
      </c>
      <c r="AE31" s="189">
        <v>16403.766978196167</v>
      </c>
      <c r="AF31" s="189">
        <v>36398.016939201349</v>
      </c>
      <c r="AG31" s="189">
        <v>11600.845386426105</v>
      </c>
      <c r="AH31" s="189">
        <v>53859.840163218127</v>
      </c>
      <c r="AI31" s="189">
        <v>43039.329304342071</v>
      </c>
      <c r="AJ31" s="189">
        <v>4505.0155814163236</v>
      </c>
      <c r="AK31" s="189">
        <v>11752.991183344278</v>
      </c>
      <c r="AL31" s="189">
        <v>51616.300841539174</v>
      </c>
      <c r="AM31" s="190">
        <v>27204.869885788816</v>
      </c>
    </row>
    <row r="32" spans="2:39">
      <c r="B32" s="172" t="s">
        <v>4</v>
      </c>
      <c r="C32" s="188">
        <v>172934.23174424717</v>
      </c>
      <c r="D32" s="189">
        <v>127850.45569782537</v>
      </c>
      <c r="E32" s="189">
        <v>16574.475734714328</v>
      </c>
      <c r="F32" s="189">
        <v>4405.1847669801446</v>
      </c>
      <c r="G32" s="189">
        <v>2212.8064177005349</v>
      </c>
      <c r="H32" s="189">
        <v>6225.2383782453944</v>
      </c>
      <c r="I32" s="189">
        <v>3287.573829874183</v>
      </c>
      <c r="J32" s="189">
        <v>1844.9116590589117</v>
      </c>
      <c r="K32" s="189">
        <v>4451.2192519340733</v>
      </c>
      <c r="L32" s="189">
        <v>3229.8267380649636</v>
      </c>
      <c r="M32" s="190">
        <v>2852.5392698493974</v>
      </c>
      <c r="O32" s="172" t="s">
        <v>4</v>
      </c>
      <c r="P32" s="188">
        <v>172452.96123318531</v>
      </c>
      <c r="Q32" s="189">
        <v>124523.38792206546</v>
      </c>
      <c r="R32" s="189">
        <v>20619.083911997768</v>
      </c>
      <c r="S32" s="189">
        <v>4520.2724609210491</v>
      </c>
      <c r="T32" s="189">
        <v>2401.9875266307945</v>
      </c>
      <c r="U32" s="189">
        <v>6512.0222576708311</v>
      </c>
      <c r="V32" s="189">
        <v>3910.179893491822</v>
      </c>
      <c r="W32" s="189">
        <v>1850.0682222624614</v>
      </c>
      <c r="X32" s="189">
        <v>3655.6363758339999</v>
      </c>
      <c r="Y32" s="189">
        <v>3142.5875911129788</v>
      </c>
      <c r="Z32" s="190">
        <v>1317.7350711981514</v>
      </c>
      <c r="AB32" s="172" t="s">
        <v>4</v>
      </c>
      <c r="AC32" s="188">
        <v>193521.17533376758</v>
      </c>
      <c r="AD32" s="189">
        <v>147056.75422115633</v>
      </c>
      <c r="AE32" s="189">
        <v>21531.573676896569</v>
      </c>
      <c r="AF32" s="189">
        <v>5468.6291674441627</v>
      </c>
      <c r="AG32" s="189">
        <v>3062.4849287073785</v>
      </c>
      <c r="AH32" s="189">
        <v>5448.0325073016156</v>
      </c>
      <c r="AI32" s="189">
        <v>4497.3308856366839</v>
      </c>
      <c r="AJ32" s="189">
        <v>1913.0668527802827</v>
      </c>
      <c r="AK32" s="189">
        <v>2602.6359077856655</v>
      </c>
      <c r="AL32" s="189">
        <v>1202.000554296111</v>
      </c>
      <c r="AM32" s="190">
        <v>738.66663176275415</v>
      </c>
    </row>
    <row r="33" spans="2:39">
      <c r="B33" s="172" t="s">
        <v>5</v>
      </c>
      <c r="C33" s="188">
        <v>229678.93401770014</v>
      </c>
      <c r="D33" s="189">
        <v>64723.543063562254</v>
      </c>
      <c r="E33" s="189">
        <v>36498.826879423053</v>
      </c>
      <c r="F33" s="189">
        <v>19572.713411731394</v>
      </c>
      <c r="G33" s="189">
        <v>14894.607731395032</v>
      </c>
      <c r="H33" s="189">
        <v>24648.00949639851</v>
      </c>
      <c r="I33" s="189">
        <v>12378.455631921182</v>
      </c>
      <c r="J33" s="189">
        <v>16216.096401556915</v>
      </c>
      <c r="K33" s="189">
        <v>9368.6036423797523</v>
      </c>
      <c r="L33" s="189">
        <v>22839.069202660125</v>
      </c>
      <c r="M33" s="190">
        <v>8539.0085566718317</v>
      </c>
      <c r="O33" s="172" t="s">
        <v>5</v>
      </c>
      <c r="P33" s="188">
        <v>277785.62768400571</v>
      </c>
      <c r="Q33" s="189">
        <v>69774.853888784681</v>
      </c>
      <c r="R33" s="189">
        <v>49824.356136374663</v>
      </c>
      <c r="S33" s="189">
        <v>25967.966401715476</v>
      </c>
      <c r="T33" s="189">
        <v>18053.424747690144</v>
      </c>
      <c r="U33" s="189">
        <v>37700.821906826503</v>
      </c>
      <c r="V33" s="189">
        <v>16600.320127634172</v>
      </c>
      <c r="W33" s="189">
        <v>16874.446370690428</v>
      </c>
      <c r="X33" s="189">
        <v>12831.168179297169</v>
      </c>
      <c r="Y33" s="189">
        <v>23862.851917147054</v>
      </c>
      <c r="Z33" s="190">
        <v>6295.4180078453837</v>
      </c>
      <c r="AB33" s="172" t="s">
        <v>5</v>
      </c>
      <c r="AC33" s="188">
        <v>363234.24834121572</v>
      </c>
      <c r="AD33" s="189">
        <v>94610.690018930763</v>
      </c>
      <c r="AE33" s="189">
        <v>62608.744608859037</v>
      </c>
      <c r="AF33" s="189">
        <v>25898.310255139913</v>
      </c>
      <c r="AG33" s="189">
        <v>18740.998307948666</v>
      </c>
      <c r="AH33" s="189">
        <v>61666.707673054712</v>
      </c>
      <c r="AI33" s="189">
        <v>19989.038798181737</v>
      </c>
      <c r="AJ33" s="189">
        <v>22412.189499452008</v>
      </c>
      <c r="AK33" s="189">
        <v>11062.571769369202</v>
      </c>
      <c r="AL33" s="189">
        <v>28583.553389844328</v>
      </c>
      <c r="AM33" s="190">
        <v>17661.444020435385</v>
      </c>
    </row>
    <row r="34" spans="2:39">
      <c r="B34" s="172" t="s">
        <v>6</v>
      </c>
      <c r="C34" s="188">
        <v>78869.456124017277</v>
      </c>
      <c r="D34" s="189">
        <v>19383.357638172241</v>
      </c>
      <c r="E34" s="189">
        <v>2096.4680178137351</v>
      </c>
      <c r="F34" s="189">
        <v>1228.3680387389556</v>
      </c>
      <c r="G34" s="189">
        <v>18900.314461855458</v>
      </c>
      <c r="H34" s="189">
        <v>9349.7171986324684</v>
      </c>
      <c r="I34" s="191">
        <v>0</v>
      </c>
      <c r="J34" s="189">
        <v>984.49753438612061</v>
      </c>
      <c r="K34" s="189">
        <v>15309.840825296678</v>
      </c>
      <c r="L34" s="189">
        <v>5482.669528051807</v>
      </c>
      <c r="M34" s="190">
        <v>6134.2228810698107</v>
      </c>
      <c r="O34" s="172" t="s">
        <v>6</v>
      </c>
      <c r="P34" s="188">
        <v>73292.563223105273</v>
      </c>
      <c r="Q34" s="189">
        <v>24086.964922648771</v>
      </c>
      <c r="R34" s="189">
        <v>3732.2988766033209</v>
      </c>
      <c r="S34" s="189">
        <v>2073.0755713173194</v>
      </c>
      <c r="T34" s="189">
        <v>8796.4849078170009</v>
      </c>
      <c r="U34" s="189">
        <v>7505.5141171004743</v>
      </c>
      <c r="V34" s="191">
        <v>0</v>
      </c>
      <c r="W34" s="189">
        <v>1444.1396718865458</v>
      </c>
      <c r="X34" s="189">
        <v>16462.686486435181</v>
      </c>
      <c r="Y34" s="189">
        <v>5482.669528051807</v>
      </c>
      <c r="Z34" s="190">
        <v>3708.7291412448535</v>
      </c>
      <c r="AB34" s="172" t="s">
        <v>6</v>
      </c>
      <c r="AC34" s="188">
        <v>63637.032330253693</v>
      </c>
      <c r="AD34" s="189">
        <v>26810.645564685976</v>
      </c>
      <c r="AE34" s="189">
        <v>3592.7144217181158</v>
      </c>
      <c r="AF34" s="189">
        <v>3495.3118569242515</v>
      </c>
      <c r="AG34" s="189">
        <v>3345.3488795853664</v>
      </c>
      <c r="AH34" s="189">
        <v>1298.7789121054088</v>
      </c>
      <c r="AI34" s="191">
        <v>0</v>
      </c>
      <c r="AJ34" s="189">
        <v>6193.9540462622299</v>
      </c>
      <c r="AK34" s="189">
        <v>12867.935564380392</v>
      </c>
      <c r="AL34" s="189">
        <v>3461.5091436005609</v>
      </c>
      <c r="AM34" s="190">
        <v>2570.8339409913847</v>
      </c>
    </row>
    <row r="35" spans="2:39">
      <c r="B35" s="172" t="s">
        <v>7</v>
      </c>
      <c r="C35" s="188">
        <v>56229.238789173811</v>
      </c>
      <c r="D35" s="189">
        <v>22287.057347116493</v>
      </c>
      <c r="E35" s="189">
        <v>5213.0154997960271</v>
      </c>
      <c r="F35" s="189">
        <v>4255.6178591788494</v>
      </c>
      <c r="G35" s="189">
        <v>3189.3179080630102</v>
      </c>
      <c r="H35" s="189">
        <v>2241.8893107352465</v>
      </c>
      <c r="I35" s="189">
        <v>2364.1718379342374</v>
      </c>
      <c r="J35" s="189">
        <v>7831.8024449059913</v>
      </c>
      <c r="K35" s="189">
        <v>2293.005671421216</v>
      </c>
      <c r="L35" s="189">
        <v>1773.826873615471</v>
      </c>
      <c r="M35" s="190">
        <v>4779.53403640734</v>
      </c>
      <c r="O35" s="172" t="s">
        <v>7</v>
      </c>
      <c r="P35" s="188">
        <v>69128.529122702399</v>
      </c>
      <c r="Q35" s="189">
        <v>26684.782125538797</v>
      </c>
      <c r="R35" s="189">
        <v>4543.1409407162764</v>
      </c>
      <c r="S35" s="189">
        <v>5620.5371008839493</v>
      </c>
      <c r="T35" s="189">
        <v>4986.0182946204905</v>
      </c>
      <c r="U35" s="189">
        <v>2460.0129227647612</v>
      </c>
      <c r="V35" s="189">
        <v>2508.9924462420736</v>
      </c>
      <c r="W35" s="189">
        <v>8817.3627750916839</v>
      </c>
      <c r="X35" s="189">
        <v>2804.9009064823467</v>
      </c>
      <c r="Y35" s="189">
        <v>5276.5048351849464</v>
      </c>
      <c r="Z35" s="190">
        <v>5426.2767751770762</v>
      </c>
      <c r="AB35" s="172" t="s">
        <v>7</v>
      </c>
      <c r="AC35" s="188">
        <v>84506.493609942016</v>
      </c>
      <c r="AD35" s="189">
        <v>32256.843681609091</v>
      </c>
      <c r="AE35" s="189">
        <v>6942.2140080368363</v>
      </c>
      <c r="AF35" s="189">
        <v>5557.8766442020014</v>
      </c>
      <c r="AG35" s="189">
        <v>5447.2829998769612</v>
      </c>
      <c r="AH35" s="189">
        <v>11524.148744552243</v>
      </c>
      <c r="AI35" s="189">
        <v>2323.6720568693513</v>
      </c>
      <c r="AJ35" s="189">
        <v>5669.8080703514188</v>
      </c>
      <c r="AK35" s="189">
        <v>3133.1050903257151</v>
      </c>
      <c r="AL35" s="189">
        <v>5774.2309987458784</v>
      </c>
      <c r="AM35" s="190">
        <v>5877.311315372549</v>
      </c>
    </row>
    <row r="36" spans="2:39">
      <c r="B36" s="172" t="s">
        <v>8</v>
      </c>
      <c r="C36" s="188">
        <v>112887.17794108974</v>
      </c>
      <c r="D36" s="189">
        <v>40615.825044018631</v>
      </c>
      <c r="E36" s="189">
        <v>16351.394556804804</v>
      </c>
      <c r="F36" s="189">
        <v>6951.9154887871</v>
      </c>
      <c r="G36" s="189">
        <v>2083.0321874192232</v>
      </c>
      <c r="H36" s="189">
        <v>4292.4717475429788</v>
      </c>
      <c r="I36" s="189">
        <v>16598.192417092076</v>
      </c>
      <c r="J36" s="189">
        <v>5376.3737616050403</v>
      </c>
      <c r="K36" s="191">
        <v>469.23133658895068</v>
      </c>
      <c r="L36" s="189">
        <v>10038.54769873274</v>
      </c>
      <c r="M36" s="190">
        <v>10110.193702498183</v>
      </c>
      <c r="O36" s="172" t="s">
        <v>8</v>
      </c>
      <c r="P36" s="188">
        <v>127003.12027983171</v>
      </c>
      <c r="Q36" s="189">
        <v>31897.483726746636</v>
      </c>
      <c r="R36" s="189">
        <v>20246.62556740623</v>
      </c>
      <c r="S36" s="189">
        <v>11067.455404397224</v>
      </c>
      <c r="T36" s="189">
        <v>3636.0665967544264</v>
      </c>
      <c r="U36" s="189">
        <v>3501.9374899326813</v>
      </c>
      <c r="V36" s="189">
        <v>7914.714176956526</v>
      </c>
      <c r="W36" s="189">
        <v>14687.537745097496</v>
      </c>
      <c r="X36" s="191">
        <v>0</v>
      </c>
      <c r="Y36" s="189">
        <v>19198.810215980528</v>
      </c>
      <c r="Z36" s="190">
        <v>14852.48935655998</v>
      </c>
      <c r="AB36" s="172" t="s">
        <v>8</v>
      </c>
      <c r="AC36" s="188">
        <v>165179.56837849581</v>
      </c>
      <c r="AD36" s="189">
        <v>40232.395426369549</v>
      </c>
      <c r="AE36" s="189">
        <v>41969.436019665882</v>
      </c>
      <c r="AF36" s="189">
        <v>12612.032527802798</v>
      </c>
      <c r="AG36" s="189">
        <v>8882.1888863806416</v>
      </c>
      <c r="AH36" s="189">
        <v>5824.6687643736514</v>
      </c>
      <c r="AI36" s="189">
        <v>12446.158526593328</v>
      </c>
      <c r="AJ36" s="189">
        <v>7959.8583311800667</v>
      </c>
      <c r="AK36" s="191">
        <v>600.96808222104551</v>
      </c>
      <c r="AL36" s="189">
        <v>18779.971473135538</v>
      </c>
      <c r="AM36" s="190">
        <v>15871.890340773294</v>
      </c>
    </row>
    <row r="37" spans="2:39">
      <c r="B37" s="172" t="s">
        <v>9</v>
      </c>
      <c r="C37" s="188">
        <v>215179.35810230387</v>
      </c>
      <c r="D37" s="189">
        <v>35565.64157980348</v>
      </c>
      <c r="E37" s="189">
        <v>23000.41022132384</v>
      </c>
      <c r="F37" s="189">
        <v>8212.876112644597</v>
      </c>
      <c r="G37" s="189">
        <v>2523.4391874220255</v>
      </c>
      <c r="H37" s="189">
        <v>73872.43292458709</v>
      </c>
      <c r="I37" s="189">
        <v>51962.221471314035</v>
      </c>
      <c r="J37" s="189">
        <v>1004.4028299232976</v>
      </c>
      <c r="K37" s="189">
        <v>3146.991616779153</v>
      </c>
      <c r="L37" s="189">
        <v>2188.1357061255239</v>
      </c>
      <c r="M37" s="190">
        <v>13702.80645238077</v>
      </c>
      <c r="O37" s="172" t="s">
        <v>9</v>
      </c>
      <c r="P37" s="188">
        <v>215129.95030068082</v>
      </c>
      <c r="Q37" s="189">
        <v>35317.579386349542</v>
      </c>
      <c r="R37" s="189">
        <v>22518.57297003522</v>
      </c>
      <c r="S37" s="189">
        <v>12152.590207923417</v>
      </c>
      <c r="T37" s="189">
        <v>4169.1934819032322</v>
      </c>
      <c r="U37" s="189">
        <v>57065.356482664938</v>
      </c>
      <c r="V37" s="189">
        <v>55872.577238004626</v>
      </c>
      <c r="W37" s="189">
        <v>11291.908997543915</v>
      </c>
      <c r="X37" s="189">
        <v>781.09265642845821</v>
      </c>
      <c r="Y37" s="189">
        <v>4372.6209790207495</v>
      </c>
      <c r="Z37" s="190">
        <v>11588.457900806745</v>
      </c>
      <c r="AB37" s="172" t="s">
        <v>9</v>
      </c>
      <c r="AC37" s="188">
        <v>170570.96595569962</v>
      </c>
      <c r="AD37" s="189">
        <v>49805.727252216828</v>
      </c>
      <c r="AE37" s="189">
        <v>6412.1237747832911</v>
      </c>
      <c r="AF37" s="189">
        <v>11354.879200555586</v>
      </c>
      <c r="AG37" s="189">
        <v>2818.7281361849195</v>
      </c>
      <c r="AH37" s="189">
        <v>62457.197450841129</v>
      </c>
      <c r="AI37" s="189">
        <v>24667.892416623516</v>
      </c>
      <c r="AJ37" s="189">
        <v>2399.0141742055607</v>
      </c>
      <c r="AK37" s="189">
        <v>1354.1291639811539</v>
      </c>
      <c r="AL37" s="189">
        <v>2915.7141508415434</v>
      </c>
      <c r="AM37" s="190">
        <v>6385.5602354660696</v>
      </c>
    </row>
    <row r="38" spans="2:39">
      <c r="B38" s="172" t="s">
        <v>10</v>
      </c>
      <c r="C38" s="188">
        <v>18622.880305260576</v>
      </c>
      <c r="D38" s="189">
        <v>3756.0657576463532</v>
      </c>
      <c r="E38" s="189">
        <v>1790.2175217436602</v>
      </c>
      <c r="F38" s="189">
        <v>383.09670101851123</v>
      </c>
      <c r="G38" s="189">
        <v>979.06720534504302</v>
      </c>
      <c r="H38" s="189">
        <v>7490.6807465824968</v>
      </c>
      <c r="I38" s="189">
        <v>1518.6637003785577</v>
      </c>
      <c r="J38" s="189">
        <v>358.9314287711569</v>
      </c>
      <c r="K38" s="189">
        <v>415.27283400548743</v>
      </c>
      <c r="L38" s="189">
        <v>317.92821007281287</v>
      </c>
      <c r="M38" s="190">
        <v>1612.9561996964999</v>
      </c>
      <c r="O38" s="172" t="s">
        <v>10</v>
      </c>
      <c r="P38" s="188">
        <v>22721.992348217427</v>
      </c>
      <c r="Q38" s="189">
        <v>5843.1363126624346</v>
      </c>
      <c r="R38" s="189">
        <v>1814.65192420209</v>
      </c>
      <c r="S38" s="189">
        <v>253.91660085334192</v>
      </c>
      <c r="T38" s="189">
        <v>1684.4806142999014</v>
      </c>
      <c r="U38" s="189">
        <v>9809.0113859138364</v>
      </c>
      <c r="V38" s="189">
        <v>1337.2985662838146</v>
      </c>
      <c r="W38" s="189">
        <v>648.83665761410134</v>
      </c>
      <c r="X38" s="189">
        <v>602.65930109227133</v>
      </c>
      <c r="Y38" s="189">
        <v>403.18128758165244</v>
      </c>
      <c r="Z38" s="190">
        <v>324.81969771398644</v>
      </c>
      <c r="AB38" s="172" t="s">
        <v>10</v>
      </c>
      <c r="AC38" s="188">
        <v>17699.844496820646</v>
      </c>
      <c r="AD38" s="189">
        <v>6138.2856685958377</v>
      </c>
      <c r="AE38" s="189">
        <v>1712.3813456693501</v>
      </c>
      <c r="AF38" s="189">
        <v>782.50351347851779</v>
      </c>
      <c r="AG38" s="189">
        <v>1396.1223557046728</v>
      </c>
      <c r="AH38" s="189">
        <v>5098.9380830237187</v>
      </c>
      <c r="AI38" s="189">
        <v>411.65222753406943</v>
      </c>
      <c r="AJ38" s="189">
        <v>425.56015332687002</v>
      </c>
      <c r="AK38" s="189">
        <v>715.5761946318014</v>
      </c>
      <c r="AL38" s="189">
        <v>551.25284492394599</v>
      </c>
      <c r="AM38" s="190">
        <v>467.57210993186243</v>
      </c>
    </row>
    <row r="39" spans="2:39">
      <c r="B39" s="172" t="s">
        <v>11</v>
      </c>
      <c r="C39" s="188">
        <v>162371.69425567484</v>
      </c>
      <c r="D39" s="189">
        <v>8094.4222993021731</v>
      </c>
      <c r="E39" s="189">
        <v>276.16156887535328</v>
      </c>
      <c r="F39" s="189">
        <v>1487.7590209292157</v>
      </c>
      <c r="G39" s="189">
        <v>4016.913254255533</v>
      </c>
      <c r="H39" s="189">
        <v>120525.73679481907</v>
      </c>
      <c r="I39" s="189">
        <v>5186.1925467033234</v>
      </c>
      <c r="J39" s="189">
        <v>7796.5705462859205</v>
      </c>
      <c r="K39" s="189">
        <v>0</v>
      </c>
      <c r="L39" s="189">
        <v>1599.0311638388243</v>
      </c>
      <c r="M39" s="190">
        <v>13388.907060665399</v>
      </c>
      <c r="O39" s="172" t="s">
        <v>11</v>
      </c>
      <c r="P39" s="188">
        <v>96746.684417489771</v>
      </c>
      <c r="Q39" s="189">
        <v>3626.5371219325502</v>
      </c>
      <c r="R39" s="189">
        <v>206.66286072530963</v>
      </c>
      <c r="S39" s="189">
        <v>1873.5070312911371</v>
      </c>
      <c r="T39" s="189">
        <v>4711.5301041493076</v>
      </c>
      <c r="U39" s="189">
        <v>68073.381718452059</v>
      </c>
      <c r="V39" s="189">
        <v>1367.3249376841909</v>
      </c>
      <c r="W39" s="189">
        <v>4772.916139342582</v>
      </c>
      <c r="X39" s="189">
        <v>0</v>
      </c>
      <c r="Y39" s="189">
        <v>940.69052527077781</v>
      </c>
      <c r="Z39" s="190">
        <v>11174.133978641861</v>
      </c>
      <c r="AB39" s="172" t="s">
        <v>11</v>
      </c>
      <c r="AC39" s="188">
        <v>75437.19051997627</v>
      </c>
      <c r="AD39" s="189">
        <v>5184.4152175766885</v>
      </c>
      <c r="AE39" s="189">
        <v>44.56112763909114</v>
      </c>
      <c r="AF39" s="189">
        <v>1747.5385132839176</v>
      </c>
      <c r="AG39" s="189">
        <v>3985.0767504692271</v>
      </c>
      <c r="AH39" s="189">
        <v>55086.233348472873</v>
      </c>
      <c r="AI39" s="189">
        <v>1522.7394736254098</v>
      </c>
      <c r="AJ39" s="189">
        <v>1162.7501717633932</v>
      </c>
      <c r="AK39" s="189">
        <v>0</v>
      </c>
      <c r="AL39" s="189">
        <v>714.42566653811468</v>
      </c>
      <c r="AM39" s="190">
        <v>5989.4502506075596</v>
      </c>
    </row>
    <row r="40" spans="2:39">
      <c r="B40" s="172" t="s">
        <v>12</v>
      </c>
      <c r="C40" s="188">
        <v>92058.576247803867</v>
      </c>
      <c r="D40" s="191">
        <v>0</v>
      </c>
      <c r="E40" s="189">
        <v>0</v>
      </c>
      <c r="F40" s="189">
        <v>1672.3190646551679</v>
      </c>
      <c r="G40" s="189">
        <v>3489.5400355804377</v>
      </c>
      <c r="H40" s="189">
        <v>58602.494095139526</v>
      </c>
      <c r="I40" s="189">
        <v>193.51345780599337</v>
      </c>
      <c r="J40" s="189">
        <v>4391.5742805676482</v>
      </c>
      <c r="K40" s="189">
        <v>4792.7690705801788</v>
      </c>
      <c r="L40" s="189">
        <v>12152.938132399146</v>
      </c>
      <c r="M40" s="190">
        <v>6763.4281110757493</v>
      </c>
      <c r="O40" s="172" t="s">
        <v>12</v>
      </c>
      <c r="P40" s="188">
        <v>99512.469223650041</v>
      </c>
      <c r="Q40" s="191">
        <v>153.11867974442654</v>
      </c>
      <c r="R40" s="189">
        <v>342.80094196692608</v>
      </c>
      <c r="S40" s="189">
        <v>2945.714189471184</v>
      </c>
      <c r="T40" s="189">
        <v>5007.3265479116644</v>
      </c>
      <c r="U40" s="189">
        <v>69022.35370151083</v>
      </c>
      <c r="V40" s="189">
        <v>193.51345780599343</v>
      </c>
      <c r="W40" s="189">
        <v>3811.0624102931438</v>
      </c>
      <c r="X40" s="189">
        <v>6913.3606325990186</v>
      </c>
      <c r="Y40" s="189">
        <v>5635.3018112218488</v>
      </c>
      <c r="Z40" s="190">
        <v>5487.9168511250091</v>
      </c>
      <c r="AB40" s="172" t="s">
        <v>12</v>
      </c>
      <c r="AC40" s="188">
        <v>78837.754452101362</v>
      </c>
      <c r="AD40" s="191">
        <v>1055.2239836485312</v>
      </c>
      <c r="AE40" s="189">
        <v>0</v>
      </c>
      <c r="AF40" s="189">
        <v>1316.2605472234052</v>
      </c>
      <c r="AG40" s="189">
        <v>2033.985891631698</v>
      </c>
      <c r="AH40" s="189">
        <v>58505.248678426397</v>
      </c>
      <c r="AI40" s="189">
        <v>0</v>
      </c>
      <c r="AJ40" s="189">
        <v>2487.487194866022</v>
      </c>
      <c r="AK40" s="189">
        <v>4458.1639424533905</v>
      </c>
      <c r="AL40" s="189">
        <v>2229.3107381266741</v>
      </c>
      <c r="AM40" s="190">
        <v>6752.0734757252512</v>
      </c>
    </row>
    <row r="41" spans="2:39">
      <c r="B41" s="172" t="s">
        <v>44</v>
      </c>
      <c r="C41" s="188">
        <v>11344.487079923829</v>
      </c>
      <c r="D41" s="189">
        <v>10752.559319848409</v>
      </c>
      <c r="E41" s="189">
        <v>246.32801926765035</v>
      </c>
      <c r="F41" s="191">
        <v>0</v>
      </c>
      <c r="G41" s="191">
        <v>0</v>
      </c>
      <c r="H41" s="191">
        <v>0</v>
      </c>
      <c r="I41" s="189">
        <v>0</v>
      </c>
      <c r="J41" s="191">
        <v>0</v>
      </c>
      <c r="K41" s="191">
        <v>0</v>
      </c>
      <c r="L41" s="191">
        <v>0</v>
      </c>
      <c r="M41" s="190">
        <v>345.5997408077684</v>
      </c>
      <c r="O41" s="172" t="s">
        <v>44</v>
      </c>
      <c r="P41" s="188">
        <v>6919.9582850606821</v>
      </c>
      <c r="Q41" s="189">
        <v>6919.9582850606821</v>
      </c>
      <c r="R41" s="189">
        <v>0</v>
      </c>
      <c r="S41" s="191">
        <v>0</v>
      </c>
      <c r="T41" s="191">
        <v>0</v>
      </c>
      <c r="U41" s="191">
        <v>0</v>
      </c>
      <c r="V41" s="189">
        <v>0</v>
      </c>
      <c r="W41" s="191">
        <v>0</v>
      </c>
      <c r="X41" s="191">
        <v>0</v>
      </c>
      <c r="Y41" s="191">
        <v>0</v>
      </c>
      <c r="Z41" s="190">
        <v>0</v>
      </c>
      <c r="AB41" s="172" t="s">
        <v>44</v>
      </c>
      <c r="AC41" s="188">
        <v>6406.7953505755449</v>
      </c>
      <c r="AD41" s="189">
        <v>6082.5840311169341</v>
      </c>
      <c r="AE41" s="189">
        <v>0</v>
      </c>
      <c r="AF41" s="191">
        <v>0</v>
      </c>
      <c r="AG41" s="191">
        <v>0</v>
      </c>
      <c r="AH41" s="191">
        <v>0</v>
      </c>
      <c r="AI41" s="189">
        <v>0</v>
      </c>
      <c r="AJ41" s="191">
        <v>0</v>
      </c>
      <c r="AK41" s="191">
        <v>324.21131945861083</v>
      </c>
      <c r="AL41" s="191">
        <v>0</v>
      </c>
      <c r="AM41" s="190">
        <v>0</v>
      </c>
    </row>
    <row r="42" spans="2:39">
      <c r="B42" s="172" t="s">
        <v>14</v>
      </c>
      <c r="C42" s="188">
        <v>275182.74306654662</v>
      </c>
      <c r="D42" s="189">
        <v>145988.31194565326</v>
      </c>
      <c r="E42" s="189">
        <v>22690.755797759048</v>
      </c>
      <c r="F42" s="189">
        <v>21147.466956948298</v>
      </c>
      <c r="G42" s="189">
        <v>5956.6319401970741</v>
      </c>
      <c r="H42" s="189">
        <v>24940.351300747399</v>
      </c>
      <c r="I42" s="189">
        <v>11899.570114541408</v>
      </c>
      <c r="J42" s="189">
        <v>4666.6955021887825</v>
      </c>
      <c r="K42" s="189">
        <v>9661.8658419788044</v>
      </c>
      <c r="L42" s="189">
        <v>15074.651207490057</v>
      </c>
      <c r="M42" s="190">
        <v>13156.442459042824</v>
      </c>
      <c r="O42" s="172" t="s">
        <v>14</v>
      </c>
      <c r="P42" s="188">
        <v>365762.55092495331</v>
      </c>
      <c r="Q42" s="189">
        <v>196649.09792968037</v>
      </c>
      <c r="R42" s="189">
        <v>31492.110100422029</v>
      </c>
      <c r="S42" s="189">
        <v>28471.630530103037</v>
      </c>
      <c r="T42" s="189">
        <v>5538.8634690758827</v>
      </c>
      <c r="U42" s="189">
        <v>35443.986442671536</v>
      </c>
      <c r="V42" s="189">
        <v>16341.049289161905</v>
      </c>
      <c r="W42" s="189">
        <v>7284.5145293692531</v>
      </c>
      <c r="X42" s="189">
        <v>9089.4401776968298</v>
      </c>
      <c r="Y42" s="189">
        <v>14719.805626563189</v>
      </c>
      <c r="Z42" s="190">
        <v>20732.052830209319</v>
      </c>
      <c r="AB42" s="172" t="s">
        <v>14</v>
      </c>
      <c r="AC42" s="188">
        <v>380699.78668114572</v>
      </c>
      <c r="AD42" s="189">
        <v>193313.33336622975</v>
      </c>
      <c r="AE42" s="189">
        <v>34366.975076093404</v>
      </c>
      <c r="AF42" s="189">
        <v>33240.24503949206</v>
      </c>
      <c r="AG42" s="189">
        <v>5711.2896825179423</v>
      </c>
      <c r="AH42" s="189">
        <v>56142.505059931362</v>
      </c>
      <c r="AI42" s="189">
        <v>14753.068395108385</v>
      </c>
      <c r="AJ42" s="189">
        <v>3453.7173968316279</v>
      </c>
      <c r="AK42" s="189">
        <v>9560.1046147628385</v>
      </c>
      <c r="AL42" s="189">
        <v>18414.270355134657</v>
      </c>
      <c r="AM42" s="190">
        <v>11744.277695043706</v>
      </c>
    </row>
    <row r="43" spans="2:39">
      <c r="B43" s="172" t="s">
        <v>15</v>
      </c>
      <c r="C43" s="188">
        <v>95815.035592837972</v>
      </c>
      <c r="D43" s="189">
        <v>33304.877864581467</v>
      </c>
      <c r="E43" s="189">
        <v>5140.2049252733314</v>
      </c>
      <c r="F43" s="189">
        <v>3766.6633381357751</v>
      </c>
      <c r="G43" s="189">
        <v>3878.9701460685264</v>
      </c>
      <c r="H43" s="189">
        <v>26873.570580481457</v>
      </c>
      <c r="I43" s="189">
        <v>5539.4595286822214</v>
      </c>
      <c r="J43" s="189">
        <v>2084.3484469796604</v>
      </c>
      <c r="K43" s="189">
        <v>2343.0984966218175</v>
      </c>
      <c r="L43" s="189">
        <v>1447.0877920363164</v>
      </c>
      <c r="M43" s="190">
        <v>11436.75447397736</v>
      </c>
      <c r="O43" s="172" t="s">
        <v>15</v>
      </c>
      <c r="P43" s="188">
        <v>87250.457927709402</v>
      </c>
      <c r="Q43" s="189">
        <v>24173.819372350496</v>
      </c>
      <c r="R43" s="189">
        <v>6862.9116859747073</v>
      </c>
      <c r="S43" s="189">
        <v>3772.7346906315302</v>
      </c>
      <c r="T43" s="189">
        <v>4358.9845119274232</v>
      </c>
      <c r="U43" s="189">
        <v>27199.270905317844</v>
      </c>
      <c r="V43" s="189">
        <v>8749.7166631106338</v>
      </c>
      <c r="W43" s="189">
        <v>3710.2585448262594</v>
      </c>
      <c r="X43" s="189">
        <v>2898.1235513460842</v>
      </c>
      <c r="Y43" s="189">
        <v>1481.7256403627573</v>
      </c>
      <c r="Z43" s="190">
        <v>4042.9123618616704</v>
      </c>
      <c r="AB43" s="172" t="s">
        <v>15</v>
      </c>
      <c r="AC43" s="188">
        <v>130033.22385276994</v>
      </c>
      <c r="AD43" s="189">
        <v>59131.376103830247</v>
      </c>
      <c r="AE43" s="189">
        <v>15584.006449742354</v>
      </c>
      <c r="AF43" s="189">
        <v>5583.46540008183</v>
      </c>
      <c r="AG43" s="189">
        <v>3412.0785304544479</v>
      </c>
      <c r="AH43" s="189">
        <v>22841.936559381324</v>
      </c>
      <c r="AI43" s="189">
        <v>8796.3290397685887</v>
      </c>
      <c r="AJ43" s="189">
        <v>9106.5953301363625</v>
      </c>
      <c r="AK43" s="189">
        <v>2036.6238663522679</v>
      </c>
      <c r="AL43" s="189">
        <v>1728.1936768855153</v>
      </c>
      <c r="AM43" s="190">
        <v>1812.6188961370015</v>
      </c>
    </row>
    <row r="44" spans="2:39">
      <c r="B44" s="172" t="s">
        <v>16</v>
      </c>
      <c r="C44" s="188">
        <v>304084.08199850109</v>
      </c>
      <c r="D44" s="189">
        <v>98429.153472520484</v>
      </c>
      <c r="E44" s="189">
        <v>26029.391864679186</v>
      </c>
      <c r="F44" s="189">
        <v>30520.320474795131</v>
      </c>
      <c r="G44" s="189">
        <v>24088.165828616031</v>
      </c>
      <c r="H44" s="189">
        <v>65570.420777281921</v>
      </c>
      <c r="I44" s="189">
        <v>10802.739270066964</v>
      </c>
      <c r="J44" s="189">
        <v>19525.618243459026</v>
      </c>
      <c r="K44" s="189">
        <v>6159.1491051379126</v>
      </c>
      <c r="L44" s="189">
        <v>14135.603249767653</v>
      </c>
      <c r="M44" s="190">
        <v>8823.5197121767615</v>
      </c>
      <c r="O44" s="172" t="s">
        <v>16</v>
      </c>
      <c r="P44" s="188">
        <v>366325.55995569238</v>
      </c>
      <c r="Q44" s="189">
        <v>104292.70878574956</v>
      </c>
      <c r="R44" s="189">
        <v>31773.101961321234</v>
      </c>
      <c r="S44" s="189">
        <v>33292.200855999785</v>
      </c>
      <c r="T44" s="189">
        <v>26841.483630702547</v>
      </c>
      <c r="U44" s="189">
        <v>104992.66535571757</v>
      </c>
      <c r="V44" s="189">
        <v>9222.3478388101266</v>
      </c>
      <c r="W44" s="189">
        <v>21550.65707089824</v>
      </c>
      <c r="X44" s="189">
        <v>8537.8187253693213</v>
      </c>
      <c r="Y44" s="189">
        <v>16362.158267640518</v>
      </c>
      <c r="Z44" s="190">
        <v>9460.417463483549</v>
      </c>
      <c r="AB44" s="172" t="s">
        <v>16</v>
      </c>
      <c r="AC44" s="188">
        <v>368550.94158672704</v>
      </c>
      <c r="AD44" s="189">
        <v>87655.115926937709</v>
      </c>
      <c r="AE44" s="189">
        <v>22576.265076857628</v>
      </c>
      <c r="AF44" s="189">
        <v>34366.661902229098</v>
      </c>
      <c r="AG44" s="189">
        <v>16920.587096298877</v>
      </c>
      <c r="AH44" s="189">
        <v>150002.87606727536</v>
      </c>
      <c r="AI44" s="189">
        <v>8947.6607473638123</v>
      </c>
      <c r="AJ44" s="189">
        <v>13257.986358849623</v>
      </c>
      <c r="AK44" s="189">
        <v>5104.3045690341232</v>
      </c>
      <c r="AL44" s="189">
        <v>11791.34475330928</v>
      </c>
      <c r="AM44" s="190">
        <v>17928.139088571563</v>
      </c>
    </row>
    <row r="45" spans="2:39">
      <c r="B45" s="172" t="s">
        <v>17</v>
      </c>
      <c r="C45" s="188">
        <v>113783.7686870443</v>
      </c>
      <c r="D45" s="189">
        <v>31278.428651709779</v>
      </c>
      <c r="E45" s="189">
        <v>12267.671532142847</v>
      </c>
      <c r="F45" s="189">
        <v>19738.108353184012</v>
      </c>
      <c r="G45" s="189">
        <v>3221.0119489964191</v>
      </c>
      <c r="H45" s="189">
        <v>4505.2880742338584</v>
      </c>
      <c r="I45" s="189">
        <v>3615.237185267034</v>
      </c>
      <c r="J45" s="189">
        <v>8376.0959593472435</v>
      </c>
      <c r="K45" s="189">
        <v>9910.1176498813056</v>
      </c>
      <c r="L45" s="189">
        <v>6061.3539278482694</v>
      </c>
      <c r="M45" s="190">
        <v>14810.455404433527</v>
      </c>
      <c r="O45" s="172" t="s">
        <v>17</v>
      </c>
      <c r="P45" s="188">
        <v>128470.13708689975</v>
      </c>
      <c r="Q45" s="189">
        <v>42893.341465921971</v>
      </c>
      <c r="R45" s="189">
        <v>11014.00911542486</v>
      </c>
      <c r="S45" s="189">
        <v>19076.873108282962</v>
      </c>
      <c r="T45" s="189">
        <v>5413.0197928753551</v>
      </c>
      <c r="U45" s="189">
        <v>8853.4618656068087</v>
      </c>
      <c r="V45" s="189">
        <v>4192.4066189491559</v>
      </c>
      <c r="W45" s="189">
        <v>12332.850066348674</v>
      </c>
      <c r="X45" s="189">
        <v>5944.2007876658272</v>
      </c>
      <c r="Y45" s="189">
        <v>7610.6181673114879</v>
      </c>
      <c r="Z45" s="190">
        <v>11139.356098512646</v>
      </c>
      <c r="AB45" s="172" t="s">
        <v>17</v>
      </c>
      <c r="AC45" s="188">
        <v>184495.34267896877</v>
      </c>
      <c r="AD45" s="189">
        <v>51960.57997430367</v>
      </c>
      <c r="AE45" s="189">
        <v>18675.201427106276</v>
      </c>
      <c r="AF45" s="189">
        <v>34047.085303007814</v>
      </c>
      <c r="AG45" s="189">
        <v>11120.556212087276</v>
      </c>
      <c r="AH45" s="189">
        <v>17721.477520249075</v>
      </c>
      <c r="AI45" s="189">
        <v>5084.5988903674461</v>
      </c>
      <c r="AJ45" s="189">
        <v>8810.6471142805385</v>
      </c>
      <c r="AK45" s="189">
        <v>5864.2009649349284</v>
      </c>
      <c r="AL45" s="189">
        <v>10591.670220589493</v>
      </c>
      <c r="AM45" s="190">
        <v>20619.325052042252</v>
      </c>
    </row>
    <row r="46" spans="2:39">
      <c r="B46" s="172" t="s">
        <v>18</v>
      </c>
      <c r="C46" s="188">
        <v>435997.84271406243</v>
      </c>
      <c r="D46" s="189">
        <v>85608.476379737869</v>
      </c>
      <c r="E46" s="189">
        <v>86272.48982294646</v>
      </c>
      <c r="F46" s="189">
        <v>54355.079304957566</v>
      </c>
      <c r="G46" s="189">
        <v>14640.655909717892</v>
      </c>
      <c r="H46" s="189">
        <v>14900.159782250163</v>
      </c>
      <c r="I46" s="189">
        <v>57021.466044989764</v>
      </c>
      <c r="J46" s="189">
        <v>11166.617201917523</v>
      </c>
      <c r="K46" s="189">
        <v>47774.027429013462</v>
      </c>
      <c r="L46" s="189">
        <v>33361.624837034229</v>
      </c>
      <c r="M46" s="190">
        <v>30897.246001497206</v>
      </c>
      <c r="O46" s="172" t="s">
        <v>18</v>
      </c>
      <c r="P46" s="188">
        <v>543641.80201513588</v>
      </c>
      <c r="Q46" s="189">
        <v>103080.88616640503</v>
      </c>
      <c r="R46" s="189">
        <v>127576.84307933667</v>
      </c>
      <c r="S46" s="189">
        <v>60792.351010073886</v>
      </c>
      <c r="T46" s="189">
        <v>16175.963569769292</v>
      </c>
      <c r="U46" s="189">
        <v>16202.000408008687</v>
      </c>
      <c r="V46" s="189">
        <v>63841.67303019754</v>
      </c>
      <c r="W46" s="189">
        <v>16708.808477334434</v>
      </c>
      <c r="X46" s="189">
        <v>52880.741720163474</v>
      </c>
      <c r="Y46" s="189">
        <v>44060.60728048288</v>
      </c>
      <c r="Z46" s="190">
        <v>42321.927273363923</v>
      </c>
      <c r="AB46" s="172" t="s">
        <v>18</v>
      </c>
      <c r="AC46" s="188">
        <v>713110.02385848679</v>
      </c>
      <c r="AD46" s="189">
        <v>161293.78808972024</v>
      </c>
      <c r="AE46" s="189">
        <v>182742.66412353714</v>
      </c>
      <c r="AF46" s="189">
        <v>47160.002018546933</v>
      </c>
      <c r="AG46" s="189">
        <v>41960.848611842157</v>
      </c>
      <c r="AH46" s="189">
        <v>44727.111048835439</v>
      </c>
      <c r="AI46" s="189">
        <v>59249.54219228719</v>
      </c>
      <c r="AJ46" s="189">
        <v>19051.274864714149</v>
      </c>
      <c r="AK46" s="189">
        <v>51971.5122050184</v>
      </c>
      <c r="AL46" s="189">
        <v>69294.030598664947</v>
      </c>
      <c r="AM46" s="190">
        <v>35659.250105320141</v>
      </c>
    </row>
    <row r="47" spans="2:39">
      <c r="B47" s="172" t="s">
        <v>19</v>
      </c>
      <c r="C47" s="188">
        <v>678624.64724083117</v>
      </c>
      <c r="D47" s="189">
        <v>190223.86798332667</v>
      </c>
      <c r="E47" s="189">
        <v>13184.749849891601</v>
      </c>
      <c r="F47" s="189">
        <v>11622.490764983564</v>
      </c>
      <c r="G47" s="189">
        <v>11244.337488772491</v>
      </c>
      <c r="H47" s="189">
        <v>272461.40212836588</v>
      </c>
      <c r="I47" s="189">
        <v>5365.1005809530843</v>
      </c>
      <c r="J47" s="189">
        <v>19973.753158871772</v>
      </c>
      <c r="K47" s="189">
        <v>19385.775005072101</v>
      </c>
      <c r="L47" s="189">
        <v>71418.185380247567</v>
      </c>
      <c r="M47" s="190">
        <v>63744.984900346521</v>
      </c>
      <c r="O47" s="172" t="s">
        <v>19</v>
      </c>
      <c r="P47" s="188">
        <v>664152.56824770279</v>
      </c>
      <c r="Q47" s="189">
        <v>171764.85636195447</v>
      </c>
      <c r="R47" s="189">
        <v>55943.853547964412</v>
      </c>
      <c r="S47" s="189">
        <v>14120.172436650424</v>
      </c>
      <c r="T47" s="189">
        <v>11337.611583465799</v>
      </c>
      <c r="U47" s="189">
        <v>251169.29320812621</v>
      </c>
      <c r="V47" s="189">
        <v>29413.359603785637</v>
      </c>
      <c r="W47" s="189">
        <v>17322.124853891681</v>
      </c>
      <c r="X47" s="189">
        <v>18145.969864780789</v>
      </c>
      <c r="Y47" s="189">
        <v>72010.847132760464</v>
      </c>
      <c r="Z47" s="190">
        <v>22924.479654322862</v>
      </c>
      <c r="AB47" s="172" t="s">
        <v>19</v>
      </c>
      <c r="AC47" s="188">
        <v>520635.97626102273</v>
      </c>
      <c r="AD47" s="189">
        <v>169528.16606335691</v>
      </c>
      <c r="AE47" s="189">
        <v>28449.706816671965</v>
      </c>
      <c r="AF47" s="189">
        <v>9930.7559931526921</v>
      </c>
      <c r="AG47" s="189">
        <v>3959.3522264982157</v>
      </c>
      <c r="AH47" s="189">
        <v>256179.11115811032</v>
      </c>
      <c r="AI47" s="189">
        <v>3936.8479578040724</v>
      </c>
      <c r="AJ47" s="189">
        <v>16382.777306802938</v>
      </c>
      <c r="AK47" s="189">
        <v>7468.5047776717856</v>
      </c>
      <c r="AL47" s="189">
        <v>3421.9582200014402</v>
      </c>
      <c r="AM47" s="190">
        <v>21378.795740952351</v>
      </c>
    </row>
    <row r="48" spans="2:39">
      <c r="B48" s="177" t="s">
        <v>20</v>
      </c>
      <c r="C48" s="192">
        <v>11100.672629775294</v>
      </c>
      <c r="D48" s="193">
        <v>8361.9655621839411</v>
      </c>
      <c r="E48" s="193">
        <v>0</v>
      </c>
      <c r="F48" s="193">
        <v>0</v>
      </c>
      <c r="G48" s="194">
        <v>0</v>
      </c>
      <c r="H48" s="193">
        <v>1295.8674801013094</v>
      </c>
      <c r="I48" s="193">
        <v>1442.8395874900441</v>
      </c>
      <c r="J48" s="193">
        <v>0</v>
      </c>
      <c r="K48" s="194">
        <v>0</v>
      </c>
      <c r="L48" s="194">
        <v>0</v>
      </c>
      <c r="M48" s="195">
        <v>0</v>
      </c>
      <c r="O48" s="177" t="s">
        <v>20</v>
      </c>
      <c r="P48" s="192">
        <v>11329.567839287201</v>
      </c>
      <c r="Q48" s="193">
        <v>8261.4243767770295</v>
      </c>
      <c r="R48" s="193">
        <v>0</v>
      </c>
      <c r="S48" s="193">
        <v>0</v>
      </c>
      <c r="T48" s="194">
        <v>0</v>
      </c>
      <c r="U48" s="193">
        <v>0</v>
      </c>
      <c r="V48" s="193">
        <v>1631.7816481987045</v>
      </c>
      <c r="W48" s="193">
        <v>1377.3987898742007</v>
      </c>
      <c r="X48" s="194">
        <v>0</v>
      </c>
      <c r="Y48" s="194">
        <v>58.963024437266149</v>
      </c>
      <c r="Z48" s="195">
        <v>0</v>
      </c>
      <c r="AB48" s="177" t="s">
        <v>20</v>
      </c>
      <c r="AC48" s="192">
        <v>10674.743911760524</v>
      </c>
      <c r="AD48" s="193">
        <v>8354.1459829716805</v>
      </c>
      <c r="AE48" s="193">
        <v>0</v>
      </c>
      <c r="AF48" s="193">
        <v>42.082442043823569</v>
      </c>
      <c r="AG48" s="194">
        <v>0</v>
      </c>
      <c r="AH48" s="193">
        <v>1065.109249105406</v>
      </c>
      <c r="AI48" s="193">
        <v>1095.7174751689633</v>
      </c>
      <c r="AJ48" s="193">
        <v>0</v>
      </c>
      <c r="AK48" s="194">
        <v>117.68876247065069</v>
      </c>
      <c r="AL48" s="194">
        <v>0</v>
      </c>
      <c r="AM48" s="195">
        <v>0</v>
      </c>
    </row>
    <row r="49" spans="2:39">
      <c r="B49" s="182" t="s">
        <v>21</v>
      </c>
      <c r="C49" s="196">
        <f t="shared" ref="C49:M49" si="6">SUM(C28:C48)</f>
        <v>3461691.1822393625</v>
      </c>
      <c r="D49" s="196">
        <f t="shared" si="6"/>
        <v>993770.63789666607</v>
      </c>
      <c r="E49" s="196">
        <f t="shared" si="6"/>
        <v>286486.08689487627</v>
      </c>
      <c r="F49" s="196">
        <f t="shared" si="6"/>
        <v>240607.69984292577</v>
      </c>
      <c r="G49" s="196">
        <f t="shared" si="6"/>
        <v>132885.62996192832</v>
      </c>
      <c r="H49" s="196">
        <f t="shared" si="6"/>
        <v>799083.31678099022</v>
      </c>
      <c r="I49" s="196">
        <f t="shared" si="6"/>
        <v>212296.85231252172</v>
      </c>
      <c r="J49" s="196">
        <f t="shared" si="6"/>
        <v>135535.89321615724</v>
      </c>
      <c r="K49" s="196">
        <f t="shared" si="6"/>
        <v>153668.20939430947</v>
      </c>
      <c r="L49" s="196">
        <f t="shared" si="6"/>
        <v>243766.04732024914</v>
      </c>
      <c r="M49" s="197">
        <f t="shared" si="6"/>
        <v>263590.80861873808</v>
      </c>
      <c r="O49" s="182" t="s">
        <v>21</v>
      </c>
      <c r="P49" s="196">
        <f t="shared" ref="P49:Z49" si="7">SUM(P28:P48)</f>
        <v>3717759.1739556938</v>
      </c>
      <c r="Q49" s="196">
        <f t="shared" si="7"/>
        <v>1045094.1202078745</v>
      </c>
      <c r="R49" s="196">
        <f t="shared" si="7"/>
        <v>419320.09941722924</v>
      </c>
      <c r="S49" s="196">
        <f t="shared" si="7"/>
        <v>281871.12017143343</v>
      </c>
      <c r="T49" s="196">
        <f t="shared" si="7"/>
        <v>144203.81736513111</v>
      </c>
      <c r="U49" s="196">
        <f t="shared" si="7"/>
        <v>759631.03032893455</v>
      </c>
      <c r="V49" s="196">
        <f t="shared" si="7"/>
        <v>240709.49592999383</v>
      </c>
      <c r="W49" s="196">
        <f t="shared" si="7"/>
        <v>164834.5696856525</v>
      </c>
      <c r="X49" s="196">
        <f t="shared" si="7"/>
        <v>156249.3090849056</v>
      </c>
      <c r="Y49" s="196">
        <f t="shared" si="7"/>
        <v>282444.16962155362</v>
      </c>
      <c r="Z49" s="197">
        <f t="shared" si="7"/>
        <v>223401.44214298457</v>
      </c>
      <c r="AB49" s="182" t="s">
        <v>21</v>
      </c>
      <c r="AC49" s="196">
        <f t="shared" ref="AC49:AM49" si="8">SUM(AC28:AC48)</f>
        <v>3905754.7756935093</v>
      </c>
      <c r="AD49" s="196">
        <f t="shared" si="8"/>
        <v>1193621.1972094607</v>
      </c>
      <c r="AE49" s="196">
        <f t="shared" si="8"/>
        <v>465232.98557119374</v>
      </c>
      <c r="AF49" s="196">
        <f t="shared" si="8"/>
        <v>275011.34874313069</v>
      </c>
      <c r="AG49" s="196">
        <f t="shared" si="8"/>
        <v>156706.64235142866</v>
      </c>
      <c r="AH49" s="196">
        <f t="shared" si="8"/>
        <v>877589.50746980822</v>
      </c>
      <c r="AI49" s="196">
        <f t="shared" si="8"/>
        <v>215977.03433318282</v>
      </c>
      <c r="AJ49" s="196">
        <f t="shared" si="8"/>
        <v>140058.89473761196</v>
      </c>
      <c r="AK49" s="196">
        <f t="shared" si="8"/>
        <v>133991.36461871502</v>
      </c>
      <c r="AL49" s="196">
        <f t="shared" si="8"/>
        <v>248108.2546333776</v>
      </c>
      <c r="AM49" s="197">
        <f t="shared" si="8"/>
        <v>199457.54602560081</v>
      </c>
    </row>
    <row r="50" spans="2:39">
      <c r="B50" s="183" t="s">
        <v>180</v>
      </c>
      <c r="C50" s="98">
        <f t="shared" ref="C50:M50" si="9">C49/C$158</f>
        <v>0.21909628635301751</v>
      </c>
      <c r="D50" s="98">
        <f t="shared" si="9"/>
        <v>0.16717448233454754</v>
      </c>
      <c r="E50" s="98">
        <f t="shared" si="9"/>
        <v>0.14193185346392775</v>
      </c>
      <c r="F50" s="98">
        <f t="shared" si="9"/>
        <v>0.30255352996203028</v>
      </c>
      <c r="G50" s="98">
        <f t="shared" si="9"/>
        <v>0.29602135847962785</v>
      </c>
      <c r="H50" s="98">
        <f t="shared" si="9"/>
        <v>0.35485310427205402</v>
      </c>
      <c r="I50" s="98">
        <f t="shared" si="9"/>
        <v>0.18240329825088353</v>
      </c>
      <c r="J50" s="98">
        <f t="shared" si="9"/>
        <v>0.1651221952110942</v>
      </c>
      <c r="K50" s="98">
        <f t="shared" si="9"/>
        <v>0.24474433446676847</v>
      </c>
      <c r="L50" s="98">
        <f t="shared" si="9"/>
        <v>0.25284257120725373</v>
      </c>
      <c r="M50" s="98">
        <f t="shared" si="9"/>
        <v>0.34494267839072185</v>
      </c>
      <c r="O50" s="183" t="s">
        <v>180</v>
      </c>
      <c r="P50" s="98">
        <f t="shared" ref="P50:Z50" si="10">P49/P$158</f>
        <v>0.2291687568153081</v>
      </c>
      <c r="Q50" s="98">
        <f t="shared" si="10"/>
        <v>0.17203845613683502</v>
      </c>
      <c r="R50" s="98">
        <f t="shared" si="10"/>
        <v>0.19510903363921164</v>
      </c>
      <c r="S50" s="98">
        <f t="shared" si="10"/>
        <v>0.33488130326278825</v>
      </c>
      <c r="T50" s="98">
        <f t="shared" si="10"/>
        <v>0.30825072756209815</v>
      </c>
      <c r="U50" s="98">
        <f t="shared" si="10"/>
        <v>0.34182908361289066</v>
      </c>
      <c r="V50" s="98">
        <f t="shared" si="10"/>
        <v>0.19945692230180664</v>
      </c>
      <c r="W50" s="98">
        <f t="shared" si="10"/>
        <v>0.1899133079943302</v>
      </c>
      <c r="X50" s="98">
        <f t="shared" si="10"/>
        <v>0.27051345685343969</v>
      </c>
      <c r="Y50" s="98">
        <f t="shared" si="10"/>
        <v>0.2928784124318296</v>
      </c>
      <c r="Z50" s="98">
        <f t="shared" si="10"/>
        <v>0.26271580443000886</v>
      </c>
      <c r="AB50" s="183" t="s">
        <v>180</v>
      </c>
      <c r="AC50" s="98">
        <f t="shared" ref="AC50:AM50" si="11">AC49/AC$158</f>
        <v>0.22986992068885964</v>
      </c>
      <c r="AD50" s="98">
        <f t="shared" si="11"/>
        <v>0.18625671132520277</v>
      </c>
      <c r="AE50" s="98">
        <f t="shared" si="11"/>
        <v>0.194363975246823</v>
      </c>
      <c r="AF50" s="98">
        <f t="shared" si="11"/>
        <v>0.3281499285508313</v>
      </c>
      <c r="AG50" s="98">
        <f t="shared" si="11"/>
        <v>0.3511053019049899</v>
      </c>
      <c r="AH50" s="98">
        <f t="shared" si="11"/>
        <v>0.40404222623381209</v>
      </c>
      <c r="AI50" s="98">
        <f t="shared" si="11"/>
        <v>0.1639869814850165</v>
      </c>
      <c r="AJ50" s="98">
        <f t="shared" si="11"/>
        <v>0.15488392350679892</v>
      </c>
      <c r="AK50" s="98">
        <f t="shared" si="11"/>
        <v>0.21870553317468888</v>
      </c>
      <c r="AL50" s="98">
        <f t="shared" si="11"/>
        <v>0.23752240088772686</v>
      </c>
      <c r="AM50" s="98">
        <f t="shared" si="11"/>
        <v>0.23352893072162567</v>
      </c>
    </row>
    <row r="51" spans="2:39">
      <c r="B51" s="183" t="s">
        <v>181</v>
      </c>
      <c r="C51" s="98">
        <f t="shared" ref="C51:M51" si="12">C24+C50</f>
        <v>0.3713380880845758</v>
      </c>
      <c r="D51" s="98">
        <f t="shared" si="12"/>
        <v>0.25667601041326021</v>
      </c>
      <c r="E51" s="98">
        <f t="shared" si="12"/>
        <v>0.32951513502516244</v>
      </c>
      <c r="F51" s="98">
        <f t="shared" si="12"/>
        <v>0.55298459984188286</v>
      </c>
      <c r="G51" s="98">
        <f t="shared" si="12"/>
        <v>0.60370876945634921</v>
      </c>
      <c r="H51" s="98">
        <f t="shared" si="12"/>
        <v>0.51545815610138968</v>
      </c>
      <c r="I51" s="98">
        <f t="shared" si="12"/>
        <v>0.3232108271947044</v>
      </c>
      <c r="J51" s="98">
        <f t="shared" si="12"/>
        <v>0.34525650701307697</v>
      </c>
      <c r="K51" s="98">
        <f t="shared" si="12"/>
        <v>0.44199468778846224</v>
      </c>
      <c r="L51" s="98">
        <f t="shared" si="12"/>
        <v>0.46642135253386907</v>
      </c>
      <c r="M51" s="98">
        <f t="shared" si="12"/>
        <v>0.54683912207803664</v>
      </c>
      <c r="N51" s="184"/>
      <c r="O51" s="183" t="s">
        <v>181</v>
      </c>
      <c r="P51" s="98">
        <f t="shared" ref="P51:Z51" si="13">P24+P50</f>
        <v>0.35526153635596525</v>
      </c>
      <c r="Q51" s="98">
        <f t="shared" si="13"/>
        <v>0.25757000418949599</v>
      </c>
      <c r="R51" s="98">
        <f t="shared" si="13"/>
        <v>0.34089392309598709</v>
      </c>
      <c r="S51" s="98">
        <f t="shared" si="13"/>
        <v>0.53427226560087149</v>
      </c>
      <c r="T51" s="98">
        <f t="shared" si="13"/>
        <v>0.58786860001818231</v>
      </c>
      <c r="U51" s="98">
        <f t="shared" si="13"/>
        <v>0.48708079632732582</v>
      </c>
      <c r="V51" s="98">
        <f t="shared" si="13"/>
        <v>0.26670547812710454</v>
      </c>
      <c r="W51" s="98">
        <f t="shared" si="13"/>
        <v>0.3073966240689931</v>
      </c>
      <c r="X51" s="98">
        <f t="shared" si="13"/>
        <v>0.43682303059985167</v>
      </c>
      <c r="Y51" s="98">
        <f t="shared" si="13"/>
        <v>0.46828485946720733</v>
      </c>
      <c r="Z51" s="98">
        <f t="shared" si="13"/>
        <v>0.43077613178786556</v>
      </c>
      <c r="AA51" s="184"/>
      <c r="AB51" s="183" t="s">
        <v>181</v>
      </c>
      <c r="AC51" s="98">
        <f t="shared" ref="AC51:AM51" si="14">AC24+AC50</f>
        <v>0.35464397370701961</v>
      </c>
      <c r="AD51" s="98">
        <f t="shared" si="14"/>
        <v>0.26283004339869032</v>
      </c>
      <c r="AE51" s="98">
        <f t="shared" si="14"/>
        <v>0.31998407574688192</v>
      </c>
      <c r="AF51" s="98">
        <f t="shared" si="14"/>
        <v>0.47036050461616014</v>
      </c>
      <c r="AG51" s="98">
        <f t="shared" si="14"/>
        <v>0.53852413277196054</v>
      </c>
      <c r="AH51" s="98">
        <f t="shared" si="14"/>
        <v>0.5788716326332648</v>
      </c>
      <c r="AI51" s="98">
        <f t="shared" si="14"/>
        <v>0.25764617653682681</v>
      </c>
      <c r="AJ51" s="98">
        <f t="shared" si="14"/>
        <v>0.2994690325297335</v>
      </c>
      <c r="AK51" s="98">
        <f t="shared" si="14"/>
        <v>0.41491118956915429</v>
      </c>
      <c r="AL51" s="98">
        <f t="shared" si="14"/>
        <v>0.49266828961954939</v>
      </c>
      <c r="AM51" s="98">
        <f t="shared" si="14"/>
        <v>0.35677278695075498</v>
      </c>
    </row>
    <row r="53" spans="2:39">
      <c r="B53" s="4" t="s">
        <v>178</v>
      </c>
      <c r="M53" s="424" t="s">
        <v>324</v>
      </c>
      <c r="O53" s="4" t="s">
        <v>178</v>
      </c>
      <c r="Z53" s="424" t="s">
        <v>324</v>
      </c>
      <c r="AB53" s="4" t="s">
        <v>178</v>
      </c>
      <c r="AM53" s="424" t="s">
        <v>324</v>
      </c>
    </row>
    <row r="55" spans="2:39" ht="15">
      <c r="B55" s="5" t="s">
        <v>292</v>
      </c>
      <c r="O55" s="5" t="s">
        <v>287</v>
      </c>
      <c r="AB55" s="5" t="s">
        <v>282</v>
      </c>
    </row>
    <row r="56" spans="2:39" ht="71.25">
      <c r="B56" s="151" t="s">
        <v>92</v>
      </c>
      <c r="C56" s="152" t="s">
        <v>38</v>
      </c>
      <c r="D56" s="153" t="s">
        <v>45</v>
      </c>
      <c r="E56" s="154" t="s">
        <v>46</v>
      </c>
      <c r="F56" s="155" t="s">
        <v>47</v>
      </c>
      <c r="G56" s="156" t="s">
        <v>39</v>
      </c>
      <c r="H56" s="157" t="s">
        <v>48</v>
      </c>
      <c r="I56" s="158" t="s">
        <v>40</v>
      </c>
      <c r="J56" s="159" t="s">
        <v>41</v>
      </c>
      <c r="K56" s="160" t="s">
        <v>49</v>
      </c>
      <c r="L56" s="161" t="s">
        <v>42</v>
      </c>
      <c r="M56" s="162" t="s">
        <v>43</v>
      </c>
      <c r="O56" s="151" t="s">
        <v>92</v>
      </c>
      <c r="P56" s="152" t="s">
        <v>38</v>
      </c>
      <c r="Q56" s="153" t="s">
        <v>45</v>
      </c>
      <c r="R56" s="154" t="s">
        <v>46</v>
      </c>
      <c r="S56" s="155" t="s">
        <v>47</v>
      </c>
      <c r="T56" s="156" t="s">
        <v>39</v>
      </c>
      <c r="U56" s="157" t="s">
        <v>48</v>
      </c>
      <c r="V56" s="158" t="s">
        <v>40</v>
      </c>
      <c r="W56" s="159" t="s">
        <v>41</v>
      </c>
      <c r="X56" s="160" t="s">
        <v>49</v>
      </c>
      <c r="Y56" s="161" t="s">
        <v>42</v>
      </c>
      <c r="Z56" s="162" t="s">
        <v>43</v>
      </c>
      <c r="AB56" s="151" t="s">
        <v>92</v>
      </c>
      <c r="AC56" s="152" t="s">
        <v>38</v>
      </c>
      <c r="AD56" s="153" t="s">
        <v>45</v>
      </c>
      <c r="AE56" s="154" t="s">
        <v>46</v>
      </c>
      <c r="AF56" s="155" t="s">
        <v>47</v>
      </c>
      <c r="AG56" s="156" t="s">
        <v>39</v>
      </c>
      <c r="AH56" s="157" t="s">
        <v>48</v>
      </c>
      <c r="AI56" s="158" t="s">
        <v>40</v>
      </c>
      <c r="AJ56" s="159" t="s">
        <v>41</v>
      </c>
      <c r="AK56" s="160" t="s">
        <v>49</v>
      </c>
      <c r="AL56" s="161" t="s">
        <v>42</v>
      </c>
      <c r="AM56" s="162" t="s">
        <v>43</v>
      </c>
    </row>
    <row r="57" spans="2:39">
      <c r="B57" s="167" t="s">
        <v>2</v>
      </c>
      <c r="C57" s="185">
        <v>128429.14326402407</v>
      </c>
      <c r="D57" s="186">
        <v>20748.579724316653</v>
      </c>
      <c r="E57" s="186">
        <v>0</v>
      </c>
      <c r="F57" s="186">
        <v>17094.331996630164</v>
      </c>
      <c r="G57" s="186">
        <v>13487.640696710714</v>
      </c>
      <c r="H57" s="186">
        <v>30215.787624873337</v>
      </c>
      <c r="I57" s="186">
        <v>0</v>
      </c>
      <c r="J57" s="186">
        <v>4269.3527284328666</v>
      </c>
      <c r="K57" s="186">
        <v>18350.019410744768</v>
      </c>
      <c r="L57" s="186">
        <v>17879.584103707421</v>
      </c>
      <c r="M57" s="187">
        <v>6383.8469786081414</v>
      </c>
      <c r="O57" s="167" t="s">
        <v>2</v>
      </c>
      <c r="P57" s="185">
        <v>136788.06753805501</v>
      </c>
      <c r="Q57" s="186">
        <v>22334.358878113377</v>
      </c>
      <c r="R57" s="186">
        <v>2155.5060779725773</v>
      </c>
      <c r="S57" s="186">
        <v>15078.167934790206</v>
      </c>
      <c r="T57" s="186">
        <v>17104.834953266505</v>
      </c>
      <c r="U57" s="186">
        <v>14721.498880881079</v>
      </c>
      <c r="V57" s="186">
        <v>5996.687450946305</v>
      </c>
      <c r="W57" s="186">
        <v>11889.879382620173</v>
      </c>
      <c r="X57" s="186">
        <v>11019.760412844442</v>
      </c>
      <c r="Y57" s="186">
        <v>22224.0838192312</v>
      </c>
      <c r="Z57" s="187">
        <v>14263.289747389152</v>
      </c>
      <c r="AB57" s="167" t="s">
        <v>2</v>
      </c>
      <c r="AC57" s="185">
        <v>199531.53543501021</v>
      </c>
      <c r="AD57" s="186">
        <v>34524.032403537567</v>
      </c>
      <c r="AE57" s="186">
        <v>8280.4988244666056</v>
      </c>
      <c r="AF57" s="186">
        <v>17265.227499289762</v>
      </c>
      <c r="AG57" s="186">
        <v>23023.117871894334</v>
      </c>
      <c r="AH57" s="186">
        <v>37541.404518565898</v>
      </c>
      <c r="AI57" s="186">
        <v>0</v>
      </c>
      <c r="AJ57" s="186">
        <v>22815.097087033162</v>
      </c>
      <c r="AK57" s="186">
        <v>14162.714697779023</v>
      </c>
      <c r="AL57" s="186">
        <v>21282.219632835495</v>
      </c>
      <c r="AM57" s="187">
        <v>20637.222899608394</v>
      </c>
    </row>
    <row r="58" spans="2:39">
      <c r="B58" s="172" t="s">
        <v>3</v>
      </c>
      <c r="C58" s="188">
        <v>277450.29350452538</v>
      </c>
      <c r="D58" s="189">
        <v>53144.888240289227</v>
      </c>
      <c r="E58" s="189">
        <v>61415.150620644679</v>
      </c>
      <c r="F58" s="189">
        <v>23279.460955904473</v>
      </c>
      <c r="G58" s="189">
        <v>14945.454207550607</v>
      </c>
      <c r="H58" s="189">
        <v>39935.172257189879</v>
      </c>
      <c r="I58" s="189">
        <v>29400.856292246655</v>
      </c>
      <c r="J58" s="189">
        <v>2554.2218137296441</v>
      </c>
      <c r="K58" s="189">
        <v>8436.162515742104</v>
      </c>
      <c r="L58" s="189">
        <v>18804.551100013723</v>
      </c>
      <c r="M58" s="190">
        <v>25534.375501214337</v>
      </c>
      <c r="O58" s="172" t="s">
        <v>3</v>
      </c>
      <c r="P58" s="188">
        <v>302514.54116268636</v>
      </c>
      <c r="Q58" s="189">
        <v>71780.069368709432</v>
      </c>
      <c r="R58" s="189">
        <v>55361.8527299735</v>
      </c>
      <c r="S58" s="189">
        <v>28867.962163753986</v>
      </c>
      <c r="T58" s="189">
        <v>4259.1118030326206</v>
      </c>
      <c r="U58" s="189">
        <v>55416.598546931244</v>
      </c>
      <c r="V58" s="189">
        <v>23495.708854309225</v>
      </c>
      <c r="W58" s="189">
        <v>7966.2194789899795</v>
      </c>
      <c r="X58" s="189">
        <v>10714.919292462779</v>
      </c>
      <c r="Y58" s="189">
        <v>18031.186535315202</v>
      </c>
      <c r="Z58" s="190">
        <v>26620.912389208388</v>
      </c>
      <c r="AB58" s="172" t="s">
        <v>3</v>
      </c>
      <c r="AC58" s="188">
        <v>303469.06235282467</v>
      </c>
      <c r="AD58" s="189">
        <v>100756.01686484693</v>
      </c>
      <c r="AE58" s="189">
        <v>28330.812552520318</v>
      </c>
      <c r="AF58" s="189">
        <v>35458.81789276324</v>
      </c>
      <c r="AG58" s="189">
        <v>5969.8422053240174</v>
      </c>
      <c r="AH58" s="189">
        <v>36927.14165252087</v>
      </c>
      <c r="AI58" s="189">
        <v>18839.46676092222</v>
      </c>
      <c r="AJ58" s="189">
        <v>1505.5764185211569</v>
      </c>
      <c r="AK58" s="189">
        <v>6316.8357275349654</v>
      </c>
      <c r="AL58" s="189">
        <v>24659.23805493176</v>
      </c>
      <c r="AM58" s="190">
        <v>44705.314222939232</v>
      </c>
    </row>
    <row r="59" spans="2:39">
      <c r="B59" s="172" t="s">
        <v>4</v>
      </c>
      <c r="C59" s="188">
        <v>260869.16301071923</v>
      </c>
      <c r="D59" s="189">
        <v>231640.78217008908</v>
      </c>
      <c r="E59" s="189">
        <v>14496.651601265779</v>
      </c>
      <c r="F59" s="189">
        <v>1981.4986556789827</v>
      </c>
      <c r="G59" s="189">
        <v>837.93205570829286</v>
      </c>
      <c r="H59" s="189">
        <v>7037.334443744795</v>
      </c>
      <c r="I59" s="189">
        <v>1124.8322918718745</v>
      </c>
      <c r="J59" s="189">
        <v>475.19524674222458</v>
      </c>
      <c r="K59" s="189">
        <v>2002.679577950091</v>
      </c>
      <c r="L59" s="189">
        <v>574.20468607687667</v>
      </c>
      <c r="M59" s="190">
        <v>698.05228159125136</v>
      </c>
      <c r="O59" s="172" t="s">
        <v>4</v>
      </c>
      <c r="P59" s="188">
        <v>298827.6446441696</v>
      </c>
      <c r="Q59" s="189">
        <v>264790.11548932805</v>
      </c>
      <c r="R59" s="189">
        <v>20751.221598568307</v>
      </c>
      <c r="S59" s="189">
        <v>1672.0000282148831</v>
      </c>
      <c r="T59" s="189">
        <v>0</v>
      </c>
      <c r="U59" s="189">
        <v>8022.5674033769064</v>
      </c>
      <c r="V59" s="189">
        <v>0</v>
      </c>
      <c r="W59" s="189">
        <v>0</v>
      </c>
      <c r="X59" s="189">
        <v>326.39636283506877</v>
      </c>
      <c r="Y59" s="189">
        <v>3265.3437618463527</v>
      </c>
      <c r="Z59" s="190">
        <v>0</v>
      </c>
      <c r="AB59" s="172" t="s">
        <v>4</v>
      </c>
      <c r="AC59" s="188">
        <v>296958.81178969087</v>
      </c>
      <c r="AD59" s="189">
        <v>265264.90576887573</v>
      </c>
      <c r="AE59" s="189">
        <v>16281.327425702782</v>
      </c>
      <c r="AF59" s="189">
        <v>4934.3425134553754</v>
      </c>
      <c r="AG59" s="189">
        <v>662.09416926668223</v>
      </c>
      <c r="AH59" s="189">
        <v>4492.4533717255626</v>
      </c>
      <c r="AI59" s="189">
        <v>1799.1688154273081</v>
      </c>
      <c r="AJ59" s="189">
        <v>0</v>
      </c>
      <c r="AK59" s="189">
        <v>1483.8892008168011</v>
      </c>
      <c r="AL59" s="189">
        <v>1497.9814294560858</v>
      </c>
      <c r="AM59" s="190">
        <v>542.64909496454675</v>
      </c>
    </row>
    <row r="60" spans="2:39">
      <c r="B60" s="172" t="s">
        <v>5</v>
      </c>
      <c r="C60" s="188">
        <v>147854.03027890238</v>
      </c>
      <c r="D60" s="189">
        <v>44034.947723382371</v>
      </c>
      <c r="E60" s="189">
        <v>21178.769690374109</v>
      </c>
      <c r="F60" s="189">
        <v>568.47500872171145</v>
      </c>
      <c r="G60" s="189">
        <v>5237.3600264636443</v>
      </c>
      <c r="H60" s="189">
        <v>37750.897728404212</v>
      </c>
      <c r="I60" s="189">
        <v>20506.054897480048</v>
      </c>
      <c r="J60" s="189">
        <v>1395.7202989100792</v>
      </c>
      <c r="K60" s="189">
        <v>10887.284094826704</v>
      </c>
      <c r="L60" s="189">
        <v>4869.8788248846513</v>
      </c>
      <c r="M60" s="190">
        <v>1424.6419854549335</v>
      </c>
      <c r="O60" s="172" t="s">
        <v>5</v>
      </c>
      <c r="P60" s="188">
        <v>172195.97836106221</v>
      </c>
      <c r="Q60" s="189">
        <v>59981.905425038531</v>
      </c>
      <c r="R60" s="189">
        <v>28883.344364024841</v>
      </c>
      <c r="S60" s="189">
        <v>2258.008571853125</v>
      </c>
      <c r="T60" s="189">
        <v>10614.606098523631</v>
      </c>
      <c r="U60" s="189">
        <v>26922.183503631681</v>
      </c>
      <c r="V60" s="189">
        <v>22530.528525628146</v>
      </c>
      <c r="W60" s="189">
        <v>3379.6481624495727</v>
      </c>
      <c r="X60" s="189">
        <v>11247.142221345672</v>
      </c>
      <c r="Y60" s="189">
        <v>5331.5336993057899</v>
      </c>
      <c r="Z60" s="190">
        <v>1047.077789261248</v>
      </c>
      <c r="AB60" s="172" t="s">
        <v>5</v>
      </c>
      <c r="AC60" s="188">
        <v>157374.66362382146</v>
      </c>
      <c r="AD60" s="189">
        <v>36548.260157344077</v>
      </c>
      <c r="AE60" s="189">
        <v>23064.272051596552</v>
      </c>
      <c r="AF60" s="189">
        <v>12258.0869129619</v>
      </c>
      <c r="AG60" s="189">
        <v>10689.9936996665</v>
      </c>
      <c r="AH60" s="189">
        <v>30316.586814261929</v>
      </c>
      <c r="AI60" s="189">
        <v>17893.699380879862</v>
      </c>
      <c r="AJ60" s="189">
        <v>5710.1966998368625</v>
      </c>
      <c r="AK60" s="189">
        <v>11895.30474860948</v>
      </c>
      <c r="AL60" s="189">
        <v>3460.5632576487683</v>
      </c>
      <c r="AM60" s="190">
        <v>5537.6999010155187</v>
      </c>
    </row>
    <row r="61" spans="2:39">
      <c r="B61" s="172" t="s">
        <v>6</v>
      </c>
      <c r="C61" s="188">
        <v>238438.58267188573</v>
      </c>
      <c r="D61" s="189">
        <v>85321.101385666334</v>
      </c>
      <c r="E61" s="189">
        <v>17474.686074575518</v>
      </c>
      <c r="F61" s="189">
        <v>12464.251607844619</v>
      </c>
      <c r="G61" s="189">
        <v>11595.328795228734</v>
      </c>
      <c r="H61" s="189">
        <v>26407.242716834178</v>
      </c>
      <c r="I61" s="191">
        <v>7318.596905697108</v>
      </c>
      <c r="J61" s="189">
        <v>6218.8886173146984</v>
      </c>
      <c r="K61" s="189">
        <v>51822.869156090681</v>
      </c>
      <c r="L61" s="189">
        <v>11081.992008554396</v>
      </c>
      <c r="M61" s="190">
        <v>8733.6254040794429</v>
      </c>
      <c r="O61" s="172" t="s">
        <v>6</v>
      </c>
      <c r="P61" s="188">
        <v>209631.14104180457</v>
      </c>
      <c r="Q61" s="189">
        <v>71377.711933266546</v>
      </c>
      <c r="R61" s="189">
        <v>18987.081090996628</v>
      </c>
      <c r="S61" s="189">
        <v>13398.430133609843</v>
      </c>
      <c r="T61" s="189">
        <v>9245.232631842593</v>
      </c>
      <c r="U61" s="189">
        <v>26337.600615216426</v>
      </c>
      <c r="V61" s="191">
        <v>7318.5969056971107</v>
      </c>
      <c r="W61" s="189">
        <v>6218.802126846982</v>
      </c>
      <c r="X61" s="189">
        <v>47215.680143510406</v>
      </c>
      <c r="Y61" s="189">
        <v>5965.3591348227847</v>
      </c>
      <c r="Z61" s="190">
        <v>3566.6463259952616</v>
      </c>
      <c r="AB61" s="172" t="s">
        <v>6</v>
      </c>
      <c r="AC61" s="188">
        <v>202235.1115547996</v>
      </c>
      <c r="AD61" s="189">
        <v>71445.175447409973</v>
      </c>
      <c r="AE61" s="189">
        <v>28453.675496275726</v>
      </c>
      <c r="AF61" s="189">
        <v>13149.033605569331</v>
      </c>
      <c r="AG61" s="189">
        <v>11068.000688700289</v>
      </c>
      <c r="AH61" s="189">
        <v>15437.579225771846</v>
      </c>
      <c r="AI61" s="191">
        <v>0</v>
      </c>
      <c r="AJ61" s="189">
        <v>0</v>
      </c>
      <c r="AK61" s="189">
        <v>33768.171422045671</v>
      </c>
      <c r="AL61" s="189">
        <v>24516.779503480346</v>
      </c>
      <c r="AM61" s="190">
        <v>4396.6961655463956</v>
      </c>
    </row>
    <row r="62" spans="2:39">
      <c r="B62" s="172" t="s">
        <v>7</v>
      </c>
      <c r="C62" s="188">
        <v>121750.89728452344</v>
      </c>
      <c r="D62" s="189">
        <v>45433.961734986689</v>
      </c>
      <c r="E62" s="189">
        <v>4408.7829738493401</v>
      </c>
      <c r="F62" s="189">
        <v>8405.3528561354397</v>
      </c>
      <c r="G62" s="189">
        <v>2105.9854736945413</v>
      </c>
      <c r="H62" s="189">
        <v>10273.443219680179</v>
      </c>
      <c r="I62" s="189">
        <v>1134.5708830163205</v>
      </c>
      <c r="J62" s="189">
        <v>23640.77691667723</v>
      </c>
      <c r="K62" s="189">
        <v>2037.179377224943</v>
      </c>
      <c r="L62" s="189">
        <v>19315.558800327046</v>
      </c>
      <c r="M62" s="190">
        <v>4995.2850489316988</v>
      </c>
      <c r="O62" s="172" t="s">
        <v>7</v>
      </c>
      <c r="P62" s="188">
        <v>114435.39746107942</v>
      </c>
      <c r="Q62" s="189">
        <v>25028.634499173775</v>
      </c>
      <c r="R62" s="189">
        <v>5233.1926848696357</v>
      </c>
      <c r="S62" s="189">
        <v>6365.7048269200695</v>
      </c>
      <c r="T62" s="189">
        <v>6227.7400332427305</v>
      </c>
      <c r="U62" s="189">
        <v>9034.3708144764278</v>
      </c>
      <c r="V62" s="189">
        <v>0</v>
      </c>
      <c r="W62" s="189">
        <v>39879.186239414026</v>
      </c>
      <c r="X62" s="189">
        <v>2492.1014601759134</v>
      </c>
      <c r="Y62" s="189">
        <v>12004.078226064283</v>
      </c>
      <c r="Z62" s="190">
        <v>8170.3886767425547</v>
      </c>
      <c r="AB62" s="172" t="s">
        <v>7</v>
      </c>
      <c r="AC62" s="188">
        <v>102575.02496898905</v>
      </c>
      <c r="AD62" s="189">
        <v>20373.399883903356</v>
      </c>
      <c r="AE62" s="189">
        <v>2148.4308287647832</v>
      </c>
      <c r="AF62" s="189">
        <v>8445.4962358932626</v>
      </c>
      <c r="AG62" s="189">
        <v>933.759131710014</v>
      </c>
      <c r="AH62" s="189">
        <v>13141.926686822249</v>
      </c>
      <c r="AI62" s="189">
        <v>0</v>
      </c>
      <c r="AJ62" s="189">
        <v>19855.596717633151</v>
      </c>
      <c r="AK62" s="189">
        <v>15451.064061428064</v>
      </c>
      <c r="AL62" s="189">
        <v>16411.536152393226</v>
      </c>
      <c r="AM62" s="190">
        <v>5813.8152704409604</v>
      </c>
    </row>
    <row r="63" spans="2:39">
      <c r="B63" s="172" t="s">
        <v>8</v>
      </c>
      <c r="C63" s="188">
        <v>296630.1934950375</v>
      </c>
      <c r="D63" s="189">
        <v>79022.163878403604</v>
      </c>
      <c r="E63" s="189">
        <v>26801.9999074357</v>
      </c>
      <c r="F63" s="189">
        <v>18983.165112711868</v>
      </c>
      <c r="G63" s="189">
        <v>10571.425537779005</v>
      </c>
      <c r="H63" s="189">
        <v>11590.245754168032</v>
      </c>
      <c r="I63" s="189">
        <v>38500.963957847176</v>
      </c>
      <c r="J63" s="189">
        <v>52935.495875973516</v>
      </c>
      <c r="K63" s="191">
        <v>0</v>
      </c>
      <c r="L63" s="189">
        <v>27877.791250776685</v>
      </c>
      <c r="M63" s="190">
        <v>30346.942219942037</v>
      </c>
      <c r="O63" s="172" t="s">
        <v>8</v>
      </c>
      <c r="P63" s="188">
        <v>345028.92516073451</v>
      </c>
      <c r="Q63" s="189">
        <v>107228.27381157006</v>
      </c>
      <c r="R63" s="189">
        <v>28283.642453122196</v>
      </c>
      <c r="S63" s="189">
        <v>21506.438648749117</v>
      </c>
      <c r="T63" s="189">
        <v>15854.868472919325</v>
      </c>
      <c r="U63" s="189">
        <v>12591.554067774437</v>
      </c>
      <c r="V63" s="189">
        <v>33245.331633280723</v>
      </c>
      <c r="W63" s="189">
        <v>47582.766566061917</v>
      </c>
      <c r="X63" s="191">
        <v>0</v>
      </c>
      <c r="Y63" s="189">
        <v>38350.161754149565</v>
      </c>
      <c r="Z63" s="190">
        <v>40385.887753107178</v>
      </c>
      <c r="AB63" s="172" t="s">
        <v>8</v>
      </c>
      <c r="AC63" s="188">
        <v>325675.83897187095</v>
      </c>
      <c r="AD63" s="189">
        <v>73791.079763924165</v>
      </c>
      <c r="AE63" s="189">
        <v>45811.049212807207</v>
      </c>
      <c r="AF63" s="189">
        <v>15667.789862829677</v>
      </c>
      <c r="AG63" s="189">
        <v>13858.53017353933</v>
      </c>
      <c r="AH63" s="189">
        <v>6879.4923537024179</v>
      </c>
      <c r="AI63" s="189">
        <v>34399.433777046594</v>
      </c>
      <c r="AJ63" s="189">
        <v>47284.704480146058</v>
      </c>
      <c r="AK63" s="191">
        <v>0</v>
      </c>
      <c r="AL63" s="189">
        <v>28734.433120745525</v>
      </c>
      <c r="AM63" s="190">
        <v>59249.326227129983</v>
      </c>
    </row>
    <row r="64" spans="2:39">
      <c r="B64" s="172" t="s">
        <v>9</v>
      </c>
      <c r="C64" s="188">
        <v>193276.21884483588</v>
      </c>
      <c r="D64" s="189">
        <v>87571.730299508912</v>
      </c>
      <c r="E64" s="189">
        <v>34413.468664755615</v>
      </c>
      <c r="F64" s="189">
        <v>4754.4941832469558</v>
      </c>
      <c r="G64" s="189">
        <v>2954.5986499190467</v>
      </c>
      <c r="H64" s="189">
        <v>37811.958951767054</v>
      </c>
      <c r="I64" s="189">
        <v>12477.589622645941</v>
      </c>
      <c r="J64" s="189">
        <v>0</v>
      </c>
      <c r="K64" s="189">
        <v>0</v>
      </c>
      <c r="L64" s="189">
        <v>824.09365399112244</v>
      </c>
      <c r="M64" s="190">
        <v>12468.284819001403</v>
      </c>
      <c r="O64" s="172" t="s">
        <v>9</v>
      </c>
      <c r="P64" s="188">
        <v>174173.8661600418</v>
      </c>
      <c r="Q64" s="189">
        <v>73254.739549629739</v>
      </c>
      <c r="R64" s="189">
        <v>29192.616430525613</v>
      </c>
      <c r="S64" s="189">
        <v>4822.0767982480702</v>
      </c>
      <c r="T64" s="189">
        <v>1566.9724960626263</v>
      </c>
      <c r="U64" s="189">
        <v>48715.609454435224</v>
      </c>
      <c r="V64" s="189">
        <v>6983.6408535600385</v>
      </c>
      <c r="W64" s="189">
        <v>0</v>
      </c>
      <c r="X64" s="189">
        <v>336.68862308430499</v>
      </c>
      <c r="Y64" s="189">
        <v>2578.6754745434969</v>
      </c>
      <c r="Z64" s="190">
        <v>6722.846479952671</v>
      </c>
      <c r="AB64" s="172" t="s">
        <v>9</v>
      </c>
      <c r="AC64" s="188">
        <v>287635.49624953122</v>
      </c>
      <c r="AD64" s="189">
        <v>99576.158266345912</v>
      </c>
      <c r="AE64" s="189">
        <v>25134.788014804195</v>
      </c>
      <c r="AF64" s="189">
        <v>12295.009006606489</v>
      </c>
      <c r="AG64" s="189">
        <v>5193.3952508453449</v>
      </c>
      <c r="AH64" s="189">
        <v>78015.416722668495</v>
      </c>
      <c r="AI64" s="189">
        <v>48018.466806320415</v>
      </c>
      <c r="AJ64" s="189">
        <v>0</v>
      </c>
      <c r="AK64" s="189">
        <v>1416.7206038567124</v>
      </c>
      <c r="AL64" s="189">
        <v>1161.9661362439888</v>
      </c>
      <c r="AM64" s="190">
        <v>16823.57544183965</v>
      </c>
    </row>
    <row r="65" spans="2:39">
      <c r="B65" s="172" t="s">
        <v>10</v>
      </c>
      <c r="C65" s="188">
        <v>18600.680157073402</v>
      </c>
      <c r="D65" s="189">
        <v>5240.5076094958367</v>
      </c>
      <c r="E65" s="189">
        <v>0</v>
      </c>
      <c r="F65" s="189">
        <v>0</v>
      </c>
      <c r="G65" s="189">
        <v>389.77879627066756</v>
      </c>
      <c r="H65" s="189">
        <v>10999.302227096607</v>
      </c>
      <c r="I65" s="189">
        <v>1402.6359568523453</v>
      </c>
      <c r="J65" s="189">
        <v>0</v>
      </c>
      <c r="K65" s="189">
        <v>0</v>
      </c>
      <c r="L65" s="189">
        <v>0</v>
      </c>
      <c r="M65" s="190">
        <v>568.45556735794707</v>
      </c>
      <c r="O65" s="172" t="s">
        <v>10</v>
      </c>
      <c r="P65" s="188">
        <v>31936.817667052201</v>
      </c>
      <c r="Q65" s="189">
        <v>3623.5564262240177</v>
      </c>
      <c r="R65" s="189">
        <v>987.8267429180105</v>
      </c>
      <c r="S65" s="189">
        <v>0</v>
      </c>
      <c r="T65" s="189">
        <v>1757.1684558148963</v>
      </c>
      <c r="U65" s="189">
        <v>23936.647967892393</v>
      </c>
      <c r="V65" s="189">
        <v>1402.6359568523453</v>
      </c>
      <c r="W65" s="189">
        <v>0</v>
      </c>
      <c r="X65" s="189">
        <v>0</v>
      </c>
      <c r="Y65" s="189">
        <v>0</v>
      </c>
      <c r="Z65" s="190">
        <v>228.98211735053849</v>
      </c>
      <c r="AB65" s="172" t="s">
        <v>10</v>
      </c>
      <c r="AC65" s="188">
        <v>27047.952393023679</v>
      </c>
      <c r="AD65" s="189">
        <v>4782.5454794960024</v>
      </c>
      <c r="AE65" s="189">
        <v>712.37325326582777</v>
      </c>
      <c r="AF65" s="189">
        <v>0</v>
      </c>
      <c r="AG65" s="189">
        <v>0</v>
      </c>
      <c r="AH65" s="189">
        <v>20033.851745356224</v>
      </c>
      <c r="AI65" s="189">
        <v>1402.6359568523453</v>
      </c>
      <c r="AJ65" s="189">
        <v>0</v>
      </c>
      <c r="AK65" s="189">
        <v>0</v>
      </c>
      <c r="AL65" s="189">
        <v>116.54595805327943</v>
      </c>
      <c r="AM65" s="190">
        <v>0</v>
      </c>
    </row>
    <row r="66" spans="2:39">
      <c r="B66" s="172" t="s">
        <v>11</v>
      </c>
      <c r="C66" s="188">
        <v>220448.43729637703</v>
      </c>
      <c r="D66" s="189">
        <v>7508.8310007981163</v>
      </c>
      <c r="E66" s="189">
        <v>483.95883136548275</v>
      </c>
      <c r="F66" s="189">
        <v>6043.1222354850388</v>
      </c>
      <c r="G66" s="189">
        <v>2253.8862689278812</v>
      </c>
      <c r="H66" s="189">
        <v>194865.40171270576</v>
      </c>
      <c r="I66" s="189">
        <v>0</v>
      </c>
      <c r="J66" s="189">
        <v>4767.7309863161881</v>
      </c>
      <c r="K66" s="189">
        <v>0</v>
      </c>
      <c r="L66" s="189">
        <v>1542.3588924332421</v>
      </c>
      <c r="M66" s="190">
        <v>2983.1473683453332</v>
      </c>
      <c r="O66" s="172" t="s">
        <v>11</v>
      </c>
      <c r="P66" s="188">
        <v>148943.16844140936</v>
      </c>
      <c r="Q66" s="189">
        <v>5018.1627523713451</v>
      </c>
      <c r="R66" s="189">
        <v>0</v>
      </c>
      <c r="S66" s="189">
        <v>0</v>
      </c>
      <c r="T66" s="189">
        <v>0</v>
      </c>
      <c r="U66" s="189">
        <v>136278.0959613806</v>
      </c>
      <c r="V66" s="189">
        <v>3188.8499752557223</v>
      </c>
      <c r="W66" s="189">
        <v>3800.6666769942967</v>
      </c>
      <c r="X66" s="189">
        <v>0</v>
      </c>
      <c r="Y66" s="189">
        <v>0</v>
      </c>
      <c r="Z66" s="190">
        <v>657.39307540740947</v>
      </c>
      <c r="AB66" s="172" t="s">
        <v>11</v>
      </c>
      <c r="AC66" s="188">
        <v>75643.444855901878</v>
      </c>
      <c r="AD66" s="189">
        <v>3370.3587420229314</v>
      </c>
      <c r="AE66" s="189">
        <v>0</v>
      </c>
      <c r="AF66" s="189">
        <v>0</v>
      </c>
      <c r="AG66" s="189">
        <v>0</v>
      </c>
      <c r="AH66" s="189">
        <v>62795.047494118648</v>
      </c>
      <c r="AI66" s="189">
        <v>1657.1805129137631</v>
      </c>
      <c r="AJ66" s="189">
        <v>0</v>
      </c>
      <c r="AK66" s="189">
        <v>0</v>
      </c>
      <c r="AL66" s="189">
        <v>1092.6254272838348</v>
      </c>
      <c r="AM66" s="190">
        <v>6728.2326795626896</v>
      </c>
    </row>
    <row r="67" spans="2:39">
      <c r="B67" s="172" t="s">
        <v>12</v>
      </c>
      <c r="C67" s="188">
        <v>103558.62929534815</v>
      </c>
      <c r="D67" s="191">
        <v>0</v>
      </c>
      <c r="E67" s="189">
        <v>0</v>
      </c>
      <c r="F67" s="189">
        <v>0</v>
      </c>
      <c r="G67" s="189">
        <v>10510.106671415522</v>
      </c>
      <c r="H67" s="189">
        <v>63193.058635029527</v>
      </c>
      <c r="I67" s="189">
        <v>0</v>
      </c>
      <c r="J67" s="189">
        <v>0</v>
      </c>
      <c r="K67" s="189">
        <v>14462.303188864362</v>
      </c>
      <c r="L67" s="189">
        <v>14476.353723256652</v>
      </c>
      <c r="M67" s="190">
        <v>916.80707678208159</v>
      </c>
      <c r="O67" s="172" t="s">
        <v>12</v>
      </c>
      <c r="P67" s="188">
        <v>111492.1447872651</v>
      </c>
      <c r="Q67" s="191">
        <v>786.92617357076779</v>
      </c>
      <c r="R67" s="189">
        <v>0</v>
      </c>
      <c r="S67" s="189">
        <v>0</v>
      </c>
      <c r="T67" s="189">
        <v>10313.15779639474</v>
      </c>
      <c r="U67" s="189">
        <v>91340.694145281697</v>
      </c>
      <c r="V67" s="189">
        <v>0</v>
      </c>
      <c r="W67" s="189">
        <v>0</v>
      </c>
      <c r="X67" s="189">
        <v>351.2893660991503</v>
      </c>
      <c r="Y67" s="189">
        <v>7783.2702291366713</v>
      </c>
      <c r="Z67" s="190">
        <v>916.80707678208182</v>
      </c>
      <c r="AB67" s="172" t="s">
        <v>12</v>
      </c>
      <c r="AC67" s="188">
        <v>125888.33570700408</v>
      </c>
      <c r="AD67" s="191">
        <v>370.51336106726569</v>
      </c>
      <c r="AE67" s="189">
        <v>0</v>
      </c>
      <c r="AF67" s="189">
        <v>441.40309791856225</v>
      </c>
      <c r="AG67" s="189">
        <v>7945.2822924193106</v>
      </c>
      <c r="AH67" s="189">
        <v>110640.42065532322</v>
      </c>
      <c r="AI67" s="189">
        <v>0</v>
      </c>
      <c r="AJ67" s="189">
        <v>0</v>
      </c>
      <c r="AK67" s="189">
        <v>790.00523531468036</v>
      </c>
      <c r="AL67" s="189">
        <v>5700.711064961034</v>
      </c>
      <c r="AM67" s="190">
        <v>0</v>
      </c>
    </row>
    <row r="68" spans="2:39">
      <c r="B68" s="172" t="s">
        <v>44</v>
      </c>
      <c r="C68" s="188">
        <v>8496.2174906174441</v>
      </c>
      <c r="D68" s="189">
        <v>8496.2174906174441</v>
      </c>
      <c r="E68" s="189">
        <v>0</v>
      </c>
      <c r="F68" s="191">
        <v>0</v>
      </c>
      <c r="G68" s="191">
        <v>0</v>
      </c>
      <c r="H68" s="191">
        <v>0</v>
      </c>
      <c r="I68" s="189">
        <v>0</v>
      </c>
      <c r="J68" s="191">
        <v>0</v>
      </c>
      <c r="K68" s="191">
        <v>0</v>
      </c>
      <c r="L68" s="191">
        <v>0</v>
      </c>
      <c r="M68" s="190">
        <v>0</v>
      </c>
      <c r="O68" s="172" t="s">
        <v>44</v>
      </c>
      <c r="P68" s="188">
        <v>7218.6877652073808</v>
      </c>
      <c r="Q68" s="189">
        <v>7218.6877652073808</v>
      </c>
      <c r="R68" s="189">
        <v>0</v>
      </c>
      <c r="S68" s="191">
        <v>0</v>
      </c>
      <c r="T68" s="191">
        <v>0</v>
      </c>
      <c r="U68" s="191">
        <v>0</v>
      </c>
      <c r="V68" s="189">
        <v>0</v>
      </c>
      <c r="W68" s="191">
        <v>0</v>
      </c>
      <c r="X68" s="191">
        <v>0</v>
      </c>
      <c r="Y68" s="191">
        <v>0</v>
      </c>
      <c r="Z68" s="190">
        <v>0</v>
      </c>
      <c r="AB68" s="172" t="s">
        <v>44</v>
      </c>
      <c r="AC68" s="188">
        <v>4082.6461760423158</v>
      </c>
      <c r="AD68" s="189">
        <v>2965.2256089759112</v>
      </c>
      <c r="AE68" s="189">
        <v>998.52492918914299</v>
      </c>
      <c r="AF68" s="191">
        <v>0</v>
      </c>
      <c r="AG68" s="191">
        <v>0</v>
      </c>
      <c r="AH68" s="191">
        <v>0</v>
      </c>
      <c r="AI68" s="189">
        <v>118.89563787726141</v>
      </c>
      <c r="AJ68" s="191">
        <v>0</v>
      </c>
      <c r="AK68" s="191">
        <v>0</v>
      </c>
      <c r="AL68" s="191">
        <v>0</v>
      </c>
      <c r="AM68" s="190">
        <v>0</v>
      </c>
    </row>
    <row r="69" spans="2:39">
      <c r="B69" s="172" t="s">
        <v>14</v>
      </c>
      <c r="C69" s="188">
        <v>371631.86958946864</v>
      </c>
      <c r="D69" s="189">
        <v>207613.82326014875</v>
      </c>
      <c r="E69" s="189">
        <v>27753.999335295528</v>
      </c>
      <c r="F69" s="189">
        <v>13299.900287954475</v>
      </c>
      <c r="G69" s="189">
        <v>11448.617375545417</v>
      </c>
      <c r="H69" s="189">
        <v>21702.423906477361</v>
      </c>
      <c r="I69" s="189">
        <v>24152.577725631239</v>
      </c>
      <c r="J69" s="189">
        <v>16876.756761961198</v>
      </c>
      <c r="K69" s="189">
        <v>4232.8539399639121</v>
      </c>
      <c r="L69" s="189">
        <v>11262.016463244456</v>
      </c>
      <c r="M69" s="190">
        <v>33288.900533246371</v>
      </c>
      <c r="O69" s="172" t="s">
        <v>14</v>
      </c>
      <c r="P69" s="188">
        <v>486590.44280037645</v>
      </c>
      <c r="Q69" s="189">
        <v>282124.33027729916</v>
      </c>
      <c r="R69" s="189">
        <v>39997.347231527165</v>
      </c>
      <c r="S69" s="189">
        <v>29485.305595937054</v>
      </c>
      <c r="T69" s="189">
        <v>20009.395816888114</v>
      </c>
      <c r="U69" s="189">
        <v>44077.01205149162</v>
      </c>
      <c r="V69" s="189">
        <v>31848.659284080255</v>
      </c>
      <c r="W69" s="189">
        <v>2131.7231263345616</v>
      </c>
      <c r="X69" s="189">
        <v>7737.74159311125</v>
      </c>
      <c r="Y69" s="189">
        <v>10988.774760378783</v>
      </c>
      <c r="Z69" s="190">
        <v>18190.153063328475</v>
      </c>
      <c r="AB69" s="172" t="s">
        <v>14</v>
      </c>
      <c r="AC69" s="188">
        <v>539975.41986279562</v>
      </c>
      <c r="AD69" s="189">
        <v>326739.90594084089</v>
      </c>
      <c r="AE69" s="189">
        <v>29985.964636428107</v>
      </c>
      <c r="AF69" s="189">
        <v>35689.787034232526</v>
      </c>
      <c r="AG69" s="189">
        <v>17685.894953539249</v>
      </c>
      <c r="AH69" s="189">
        <v>45777.020906521968</v>
      </c>
      <c r="AI69" s="189">
        <v>29686.437346849027</v>
      </c>
      <c r="AJ69" s="189">
        <v>5365.8792803615106</v>
      </c>
      <c r="AK69" s="189">
        <v>8911.131176327086</v>
      </c>
      <c r="AL69" s="189">
        <v>14214.663233110643</v>
      </c>
      <c r="AM69" s="190">
        <v>25918.73535458474</v>
      </c>
    </row>
    <row r="70" spans="2:39">
      <c r="B70" s="172" t="s">
        <v>15</v>
      </c>
      <c r="C70" s="188">
        <v>71196.970733141497</v>
      </c>
      <c r="D70" s="189">
        <v>30959.873447455444</v>
      </c>
      <c r="E70" s="189">
        <v>5764.3884797107694</v>
      </c>
      <c r="F70" s="189">
        <v>2101.6712171883337</v>
      </c>
      <c r="G70" s="189">
        <v>1573.2123697713309</v>
      </c>
      <c r="H70" s="189">
        <v>17089.208021055925</v>
      </c>
      <c r="I70" s="189">
        <v>5072.6622526047113</v>
      </c>
      <c r="J70" s="189">
        <v>4286.9093286031084</v>
      </c>
      <c r="K70" s="189">
        <v>0</v>
      </c>
      <c r="L70" s="189">
        <v>1006.8617119530818</v>
      </c>
      <c r="M70" s="190">
        <v>3342.1839047987933</v>
      </c>
      <c r="O70" s="172" t="s">
        <v>15</v>
      </c>
      <c r="P70" s="188">
        <v>63924.697202463547</v>
      </c>
      <c r="Q70" s="189">
        <v>25057.775590373149</v>
      </c>
      <c r="R70" s="189">
        <v>3524.5314083341168</v>
      </c>
      <c r="S70" s="189">
        <v>1827.681555932787</v>
      </c>
      <c r="T70" s="189">
        <v>5122.8906822156241</v>
      </c>
      <c r="U70" s="189">
        <v>9966.8638433040105</v>
      </c>
      <c r="V70" s="189">
        <v>3344.7540022763428</v>
      </c>
      <c r="W70" s="189">
        <v>581.86707778863411</v>
      </c>
      <c r="X70" s="189">
        <v>0</v>
      </c>
      <c r="Y70" s="189">
        <v>3844.6020527561291</v>
      </c>
      <c r="Z70" s="190">
        <v>10653.730989482759</v>
      </c>
      <c r="AB70" s="172" t="s">
        <v>15</v>
      </c>
      <c r="AC70" s="188">
        <v>92909.47774477776</v>
      </c>
      <c r="AD70" s="189">
        <v>36211.220937018901</v>
      </c>
      <c r="AE70" s="189">
        <v>6450.5114261840708</v>
      </c>
      <c r="AF70" s="189">
        <v>4529.0951483477866</v>
      </c>
      <c r="AG70" s="189">
        <v>3102.7566834050504</v>
      </c>
      <c r="AH70" s="189">
        <v>18776.05889768073</v>
      </c>
      <c r="AI70" s="189">
        <v>6033.208019160551</v>
      </c>
      <c r="AJ70" s="189">
        <v>2013.7562741502006</v>
      </c>
      <c r="AK70" s="189">
        <v>2793.8641894394013</v>
      </c>
      <c r="AL70" s="189">
        <v>4190.9039254788604</v>
      </c>
      <c r="AM70" s="190">
        <v>8808.1022439121989</v>
      </c>
    </row>
    <row r="71" spans="2:39">
      <c r="B71" s="172" t="s">
        <v>16</v>
      </c>
      <c r="C71" s="188">
        <v>165218.6717278531</v>
      </c>
      <c r="D71" s="189">
        <v>58820.242917130003</v>
      </c>
      <c r="E71" s="189">
        <v>1103.6723046534569</v>
      </c>
      <c r="F71" s="189">
        <v>5652.7743373535559</v>
      </c>
      <c r="G71" s="189">
        <v>23760.225231258173</v>
      </c>
      <c r="H71" s="189">
        <v>70303.862286742762</v>
      </c>
      <c r="I71" s="189">
        <v>1161.2363774288463</v>
      </c>
      <c r="J71" s="189">
        <v>3072.9744375130049</v>
      </c>
      <c r="K71" s="189">
        <v>498.65442665365026</v>
      </c>
      <c r="L71" s="189">
        <v>582.83870425467239</v>
      </c>
      <c r="M71" s="190">
        <v>262.19070486503256</v>
      </c>
      <c r="O71" s="172" t="s">
        <v>16</v>
      </c>
      <c r="P71" s="188">
        <v>214999.73763978449</v>
      </c>
      <c r="Q71" s="189">
        <v>57025.815687809081</v>
      </c>
      <c r="R71" s="189">
        <v>1747.1581308459645</v>
      </c>
      <c r="S71" s="189">
        <v>14952.534568544692</v>
      </c>
      <c r="T71" s="189">
        <v>21846.936153700277</v>
      </c>
      <c r="U71" s="189">
        <v>115682.18687923011</v>
      </c>
      <c r="V71" s="189">
        <v>1525.0171787449835</v>
      </c>
      <c r="W71" s="189">
        <v>0</v>
      </c>
      <c r="X71" s="189">
        <v>0</v>
      </c>
      <c r="Y71" s="189">
        <v>1957.8983360443658</v>
      </c>
      <c r="Z71" s="190">
        <v>262.19070486503256</v>
      </c>
      <c r="AB71" s="172" t="s">
        <v>16</v>
      </c>
      <c r="AC71" s="188">
        <v>270828.27769418765</v>
      </c>
      <c r="AD71" s="189">
        <v>70643.88246481659</v>
      </c>
      <c r="AE71" s="189">
        <v>2396.5103759033145</v>
      </c>
      <c r="AF71" s="189">
        <v>14197.732007003659</v>
      </c>
      <c r="AG71" s="189">
        <v>25000.252015898295</v>
      </c>
      <c r="AH71" s="189">
        <v>146782.07999518432</v>
      </c>
      <c r="AI71" s="189">
        <v>3024.8905950791936</v>
      </c>
      <c r="AJ71" s="189">
        <v>0</v>
      </c>
      <c r="AK71" s="189">
        <v>3517.5492594411066</v>
      </c>
      <c r="AL71" s="189">
        <v>3625.173741996095</v>
      </c>
      <c r="AM71" s="190">
        <v>1640.2072388651097</v>
      </c>
    </row>
    <row r="72" spans="2:39">
      <c r="B72" s="172" t="s">
        <v>17</v>
      </c>
      <c r="C72" s="188">
        <v>121569.57548887547</v>
      </c>
      <c r="D72" s="189">
        <v>23039.251128437994</v>
      </c>
      <c r="E72" s="189">
        <v>20359.461493589584</v>
      </c>
      <c r="F72" s="189">
        <v>45708.021817523797</v>
      </c>
      <c r="G72" s="189">
        <v>5148.9035445423924</v>
      </c>
      <c r="H72" s="189">
        <v>665.71885592131878</v>
      </c>
      <c r="I72" s="189">
        <v>0</v>
      </c>
      <c r="J72" s="189">
        <v>4082.1856971693301</v>
      </c>
      <c r="K72" s="189">
        <v>6288.6609126061376</v>
      </c>
      <c r="L72" s="189">
        <v>2553.2310079483304</v>
      </c>
      <c r="M72" s="190">
        <v>13724.14103113664</v>
      </c>
      <c r="O72" s="172" t="s">
        <v>17</v>
      </c>
      <c r="P72" s="188">
        <v>163190.36586360284</v>
      </c>
      <c r="Q72" s="189">
        <v>29266.893510961505</v>
      </c>
      <c r="R72" s="189">
        <v>16596.738879334687</v>
      </c>
      <c r="S72" s="189">
        <v>57467.569445020345</v>
      </c>
      <c r="T72" s="189">
        <v>8309.2571316814465</v>
      </c>
      <c r="U72" s="189">
        <v>14927.929172461885</v>
      </c>
      <c r="V72" s="189">
        <v>0</v>
      </c>
      <c r="W72" s="189">
        <v>4893.2690547193661</v>
      </c>
      <c r="X72" s="189">
        <v>8847.7878209355531</v>
      </c>
      <c r="Y72" s="189">
        <v>3340.1504020533444</v>
      </c>
      <c r="Z72" s="190">
        <v>19540.770446434719</v>
      </c>
      <c r="AB72" s="172" t="s">
        <v>17</v>
      </c>
      <c r="AC72" s="188">
        <v>126627.1478164466</v>
      </c>
      <c r="AD72" s="189">
        <v>26133.795164830273</v>
      </c>
      <c r="AE72" s="189">
        <v>8202.1823300947799</v>
      </c>
      <c r="AF72" s="189">
        <v>43035.784905247252</v>
      </c>
      <c r="AG72" s="189">
        <v>5657.8327611449668</v>
      </c>
      <c r="AH72" s="189">
        <v>10860.64282306982</v>
      </c>
      <c r="AI72" s="189">
        <v>1476.1381801627506</v>
      </c>
      <c r="AJ72" s="189">
        <v>3223.905492901632</v>
      </c>
      <c r="AK72" s="189">
        <v>9114.5177217758228</v>
      </c>
      <c r="AL72" s="189">
        <v>1706.3175865488208</v>
      </c>
      <c r="AM72" s="190">
        <v>17216.030850670493</v>
      </c>
    </row>
    <row r="73" spans="2:39">
      <c r="B73" s="172" t="s">
        <v>18</v>
      </c>
      <c r="C73" s="188">
        <v>1004655.4904879091</v>
      </c>
      <c r="D73" s="189">
        <v>381520.76530997903</v>
      </c>
      <c r="E73" s="189">
        <v>316253.0255660027</v>
      </c>
      <c r="F73" s="189">
        <v>28435.475478342014</v>
      </c>
      <c r="G73" s="189">
        <v>15261.114716968419</v>
      </c>
      <c r="H73" s="189">
        <v>360.26824716933987</v>
      </c>
      <c r="I73" s="189">
        <v>8965.4291505903075</v>
      </c>
      <c r="J73" s="189">
        <v>15815.733798464453</v>
      </c>
      <c r="K73" s="189">
        <v>113438.45265853056</v>
      </c>
      <c r="L73" s="189">
        <v>91816.718047266433</v>
      </c>
      <c r="M73" s="190">
        <v>32788.507514596022</v>
      </c>
      <c r="O73" s="172" t="s">
        <v>18</v>
      </c>
      <c r="P73" s="188">
        <v>991673.76634340885</v>
      </c>
      <c r="Q73" s="189">
        <v>348809.70000307658</v>
      </c>
      <c r="R73" s="189">
        <v>314813.0076268416</v>
      </c>
      <c r="S73" s="189">
        <v>33685.236838338933</v>
      </c>
      <c r="T73" s="189">
        <v>2653.1744913767457</v>
      </c>
      <c r="U73" s="189">
        <v>10809.42341473894</v>
      </c>
      <c r="V73" s="189">
        <v>71485.7725199673</v>
      </c>
      <c r="W73" s="189">
        <v>17120.849577871581</v>
      </c>
      <c r="X73" s="189">
        <v>90987.762393503683</v>
      </c>
      <c r="Y73" s="189">
        <v>96185.287102293834</v>
      </c>
      <c r="Z73" s="190">
        <v>5123.5523753997404</v>
      </c>
      <c r="AB73" s="172" t="s">
        <v>18</v>
      </c>
      <c r="AC73" s="188">
        <v>967635.67748821538</v>
      </c>
      <c r="AD73" s="189">
        <v>329041.26971942559</v>
      </c>
      <c r="AE73" s="189">
        <v>241400.54465666818</v>
      </c>
      <c r="AF73" s="189">
        <v>28054.473657518436</v>
      </c>
      <c r="AG73" s="189">
        <v>15711.148535342598</v>
      </c>
      <c r="AH73" s="189">
        <v>22003.503275742914</v>
      </c>
      <c r="AI73" s="189">
        <v>117943.12358933868</v>
      </c>
      <c r="AJ73" s="189">
        <v>15471.365802468432</v>
      </c>
      <c r="AK73" s="189">
        <v>76194.488611604043</v>
      </c>
      <c r="AL73" s="189">
        <v>71754.539735451734</v>
      </c>
      <c r="AM73" s="190">
        <v>50061.219904654732</v>
      </c>
    </row>
    <row r="74" spans="2:39">
      <c r="B74" s="172" t="s">
        <v>19</v>
      </c>
      <c r="C74" s="188">
        <v>289088.09434738802</v>
      </c>
      <c r="D74" s="189">
        <v>70317.437536605255</v>
      </c>
      <c r="E74" s="189">
        <v>3398.7120457982764</v>
      </c>
      <c r="F74" s="189">
        <v>6303.7809870007814</v>
      </c>
      <c r="G74" s="189">
        <v>0</v>
      </c>
      <c r="H74" s="189">
        <v>166237.72330472252</v>
      </c>
      <c r="I74" s="189">
        <v>3361.6051971917404</v>
      </c>
      <c r="J74" s="189">
        <v>17352.36247088504</v>
      </c>
      <c r="K74" s="189">
        <v>5332.5039171582621</v>
      </c>
      <c r="L74" s="189">
        <v>701.26085430456976</v>
      </c>
      <c r="M74" s="190">
        <v>16082.708033721616</v>
      </c>
      <c r="O74" s="172" t="s">
        <v>19</v>
      </c>
      <c r="P74" s="188">
        <v>333829.2255089492</v>
      </c>
      <c r="Q74" s="189">
        <v>48883.960030112787</v>
      </c>
      <c r="R74" s="189">
        <v>5277.821512254076</v>
      </c>
      <c r="S74" s="189">
        <v>6783.9178874726722</v>
      </c>
      <c r="T74" s="189">
        <v>0</v>
      </c>
      <c r="U74" s="189">
        <v>184214.22545076182</v>
      </c>
      <c r="V74" s="189">
        <v>7162.0459552299644</v>
      </c>
      <c r="W74" s="189">
        <v>35539.260725754437</v>
      </c>
      <c r="X74" s="189">
        <v>4266.7273228123959</v>
      </c>
      <c r="Y74" s="189">
        <v>1618.1074628867163</v>
      </c>
      <c r="Z74" s="190">
        <v>40083.159161664364</v>
      </c>
      <c r="AB74" s="172" t="s">
        <v>19</v>
      </c>
      <c r="AC74" s="188">
        <v>263677.38895127812</v>
      </c>
      <c r="AD74" s="189">
        <v>50006.995750486793</v>
      </c>
      <c r="AE74" s="189">
        <v>30739.130367530102</v>
      </c>
      <c r="AF74" s="189">
        <v>4894.860841899058</v>
      </c>
      <c r="AG74" s="189">
        <v>1285.0580136349756</v>
      </c>
      <c r="AH74" s="189">
        <v>106808.79355106139</v>
      </c>
      <c r="AI74" s="189">
        <v>2989.3997458294807</v>
      </c>
      <c r="AJ74" s="189">
        <v>14417.799127221419</v>
      </c>
      <c r="AK74" s="189">
        <v>3101.7877910597772</v>
      </c>
      <c r="AL74" s="189">
        <v>0</v>
      </c>
      <c r="AM74" s="190">
        <v>49433.563762555088</v>
      </c>
    </row>
    <row r="75" spans="2:39">
      <c r="B75" s="177" t="s">
        <v>20</v>
      </c>
      <c r="C75" s="192">
        <v>14392.006229556546</v>
      </c>
      <c r="D75" s="193">
        <v>5980.8827882329897</v>
      </c>
      <c r="E75" s="193">
        <v>0</v>
      </c>
      <c r="F75" s="193">
        <v>0</v>
      </c>
      <c r="G75" s="194">
        <v>0</v>
      </c>
      <c r="H75" s="193">
        <v>4732.1256938658134</v>
      </c>
      <c r="I75" s="193">
        <v>0</v>
      </c>
      <c r="J75" s="193">
        <v>3247.4544766191971</v>
      </c>
      <c r="K75" s="194">
        <v>431.54327083854406</v>
      </c>
      <c r="L75" s="194">
        <v>0</v>
      </c>
      <c r="M75" s="195">
        <v>0</v>
      </c>
      <c r="O75" s="177" t="s">
        <v>20</v>
      </c>
      <c r="P75" s="192">
        <v>10063.846739240769</v>
      </c>
      <c r="Q75" s="193">
        <v>4529.0720163430879</v>
      </c>
      <c r="R75" s="193">
        <v>0</v>
      </c>
      <c r="S75" s="193">
        <v>0</v>
      </c>
      <c r="T75" s="194">
        <v>0</v>
      </c>
      <c r="U75" s="193">
        <v>5534.7747228976823</v>
      </c>
      <c r="V75" s="193">
        <v>0</v>
      </c>
      <c r="W75" s="193">
        <v>0</v>
      </c>
      <c r="X75" s="194">
        <v>0</v>
      </c>
      <c r="Y75" s="194">
        <v>0</v>
      </c>
      <c r="Z75" s="195">
        <v>0</v>
      </c>
      <c r="AB75" s="177" t="s">
        <v>20</v>
      </c>
      <c r="AC75" s="192">
        <v>14071.926063266343</v>
      </c>
      <c r="AD75" s="193">
        <v>5637.5635569876422</v>
      </c>
      <c r="AE75" s="193">
        <v>433.90215164059987</v>
      </c>
      <c r="AF75" s="193">
        <v>0</v>
      </c>
      <c r="AG75" s="194">
        <v>0</v>
      </c>
      <c r="AH75" s="193">
        <v>8000.4603546380995</v>
      </c>
      <c r="AI75" s="193">
        <v>0</v>
      </c>
      <c r="AJ75" s="193">
        <v>0</v>
      </c>
      <c r="AK75" s="194">
        <v>0</v>
      </c>
      <c r="AL75" s="194">
        <v>0</v>
      </c>
      <c r="AM75" s="195">
        <v>0</v>
      </c>
    </row>
    <row r="76" spans="2:39">
      <c r="B76" s="182" t="s">
        <v>21</v>
      </c>
      <c r="C76" s="196">
        <f t="shared" ref="C76:M76" si="15">SUM(C55:C75)</f>
        <v>4053555.1651980616</v>
      </c>
      <c r="D76" s="196">
        <f t="shared" si="15"/>
        <v>1446415.9876455439</v>
      </c>
      <c r="E76" s="196">
        <f t="shared" si="15"/>
        <v>555306.72758931655</v>
      </c>
      <c r="F76" s="196">
        <f t="shared" si="15"/>
        <v>195075.77673772219</v>
      </c>
      <c r="G76" s="196">
        <f t="shared" si="15"/>
        <v>132081.57041775438</v>
      </c>
      <c r="H76" s="196">
        <f t="shared" si="15"/>
        <v>751171.17558744852</v>
      </c>
      <c r="I76" s="196">
        <f t="shared" si="15"/>
        <v>154579.61151110427</v>
      </c>
      <c r="J76" s="196">
        <f t="shared" si="15"/>
        <v>160991.75945531178</v>
      </c>
      <c r="K76" s="196">
        <f t="shared" si="15"/>
        <v>238221.1664471947</v>
      </c>
      <c r="L76" s="196">
        <f t="shared" si="15"/>
        <v>225169.29383299334</v>
      </c>
      <c r="M76" s="197">
        <f t="shared" si="15"/>
        <v>194542.09597367307</v>
      </c>
      <c r="O76" s="182" t="s">
        <v>21</v>
      </c>
      <c r="P76" s="196">
        <f t="shared" ref="P76:Z76" si="16">SUM(P55:P75)</f>
        <v>4317458.4622883936</v>
      </c>
      <c r="Q76" s="196">
        <f t="shared" si="16"/>
        <v>1508120.6891881784</v>
      </c>
      <c r="R76" s="196">
        <f t="shared" si="16"/>
        <v>571792.88896210887</v>
      </c>
      <c r="S76" s="196">
        <f t="shared" si="16"/>
        <v>238171.03499738575</v>
      </c>
      <c r="T76" s="196">
        <f t="shared" si="16"/>
        <v>134885.34701696187</v>
      </c>
      <c r="U76" s="196">
        <f t="shared" si="16"/>
        <v>838529.83689616423</v>
      </c>
      <c r="V76" s="196">
        <f t="shared" si="16"/>
        <v>219528.22909582843</v>
      </c>
      <c r="W76" s="196">
        <f t="shared" si="16"/>
        <v>180984.1381958455</v>
      </c>
      <c r="X76" s="196">
        <f t="shared" si="16"/>
        <v>195543.99701272062</v>
      </c>
      <c r="Y76" s="196">
        <f t="shared" si="16"/>
        <v>233468.51275082852</v>
      </c>
      <c r="Z76" s="197">
        <f t="shared" si="16"/>
        <v>196433.78817237157</v>
      </c>
      <c r="AB76" s="182" t="s">
        <v>21</v>
      </c>
      <c r="AC76" s="196">
        <f t="shared" ref="AC76:AM76" si="17">SUM(AC55:AC75)</f>
        <v>4383843.2396994773</v>
      </c>
      <c r="AD76" s="196">
        <f t="shared" si="17"/>
        <v>1558182.3052821564</v>
      </c>
      <c r="AE76" s="196">
        <f t="shared" si="17"/>
        <v>498824.49853384233</v>
      </c>
      <c r="AF76" s="196">
        <f t="shared" si="17"/>
        <v>250316.94022153632</v>
      </c>
      <c r="AG76" s="196">
        <f t="shared" si="17"/>
        <v>147786.95844633097</v>
      </c>
      <c r="AH76" s="196">
        <f t="shared" si="17"/>
        <v>775229.88104473648</v>
      </c>
      <c r="AI76" s="196">
        <f t="shared" si="17"/>
        <v>285282.14512465947</v>
      </c>
      <c r="AJ76" s="196">
        <f t="shared" si="17"/>
        <v>137663.87738027357</v>
      </c>
      <c r="AK76" s="196">
        <f t="shared" si="17"/>
        <v>188918.04444703265</v>
      </c>
      <c r="AL76" s="196">
        <f t="shared" si="17"/>
        <v>224126.19796061952</v>
      </c>
      <c r="AM76" s="197">
        <f t="shared" si="17"/>
        <v>317512.39125828975</v>
      </c>
    </row>
    <row r="77" spans="2:39">
      <c r="B77" s="183" t="s">
        <v>182</v>
      </c>
      <c r="C77" s="98">
        <f t="shared" ref="C77:M77" si="18">C76/C$158</f>
        <v>0.25655635828481527</v>
      </c>
      <c r="D77" s="98">
        <f t="shared" si="18"/>
        <v>0.24331956968143015</v>
      </c>
      <c r="E77" s="98">
        <f t="shared" si="18"/>
        <v>0.27511183507023468</v>
      </c>
      <c r="F77" s="98">
        <f t="shared" si="18"/>
        <v>0.2452991525234352</v>
      </c>
      <c r="G77" s="98">
        <f t="shared" si="18"/>
        <v>0.29423020319343873</v>
      </c>
      <c r="H77" s="98">
        <f t="shared" si="18"/>
        <v>0.33357650935659666</v>
      </c>
      <c r="I77" s="98">
        <f t="shared" si="18"/>
        <v>0.13281323144847501</v>
      </c>
      <c r="J77" s="98">
        <f t="shared" si="18"/>
        <v>0.19613485477062184</v>
      </c>
      <c r="K77" s="98">
        <f t="shared" si="18"/>
        <v>0.37941016601820954</v>
      </c>
      <c r="L77" s="98">
        <f t="shared" si="18"/>
        <v>0.23355337560550585</v>
      </c>
      <c r="M77" s="98">
        <f t="shared" si="18"/>
        <v>0.25458350386551848</v>
      </c>
      <c r="O77" s="183" t="s">
        <v>182</v>
      </c>
      <c r="P77" s="98">
        <f t="shared" ref="P77:Z77" si="19">P76/P$158</f>
        <v>0.26613520190755485</v>
      </c>
      <c r="Q77" s="98">
        <f t="shared" si="19"/>
        <v>0.24825970218294499</v>
      </c>
      <c r="R77" s="98">
        <f t="shared" si="19"/>
        <v>0.26605440130873487</v>
      </c>
      <c r="S77" s="98">
        <f t="shared" si="19"/>
        <v>0.2829627474814107</v>
      </c>
      <c r="T77" s="98">
        <f t="shared" si="19"/>
        <v>0.28833152350028135</v>
      </c>
      <c r="U77" s="98">
        <f t="shared" si="19"/>
        <v>0.37733303970503235</v>
      </c>
      <c r="V77" s="98">
        <f t="shared" si="19"/>
        <v>0.18190568163772974</v>
      </c>
      <c r="W77" s="98">
        <f t="shared" si="19"/>
        <v>0.20851995091092698</v>
      </c>
      <c r="X77" s="98">
        <f t="shared" si="19"/>
        <v>0.33854410562612758</v>
      </c>
      <c r="Y77" s="98">
        <f t="shared" si="19"/>
        <v>0.24209346384774882</v>
      </c>
      <c r="Z77" s="98">
        <f t="shared" si="19"/>
        <v>0.231002361407805</v>
      </c>
      <c r="AB77" s="183" t="s">
        <v>182</v>
      </c>
      <c r="AC77" s="98">
        <f t="shared" ref="AC77:AM77" si="20">AC76/AC$158</f>
        <v>0.25800741615765721</v>
      </c>
      <c r="AD77" s="98">
        <f t="shared" si="20"/>
        <v>0.24314406656440138</v>
      </c>
      <c r="AE77" s="98">
        <f t="shared" si="20"/>
        <v>0.20839776089071829</v>
      </c>
      <c r="AF77" s="98">
        <f t="shared" si="20"/>
        <v>0.29868398676697017</v>
      </c>
      <c r="AG77" s="98">
        <f t="shared" si="20"/>
        <v>0.33112051846885976</v>
      </c>
      <c r="AH77" s="98">
        <f t="shared" si="20"/>
        <v>0.35691585224549255</v>
      </c>
      <c r="AI77" s="98">
        <f t="shared" si="20"/>
        <v>0.21660894638636877</v>
      </c>
      <c r="AJ77" s="98">
        <f t="shared" si="20"/>
        <v>0.15223539707178457</v>
      </c>
      <c r="AK77" s="98">
        <f t="shared" si="20"/>
        <v>0.30835883905414685</v>
      </c>
      <c r="AL77" s="98">
        <f t="shared" si="20"/>
        <v>0.21456356911666688</v>
      </c>
      <c r="AM77" s="98">
        <f t="shared" si="20"/>
        <v>0.37174993224822767</v>
      </c>
    </row>
    <row r="79" spans="2:39">
      <c r="B79" s="4" t="s">
        <v>178</v>
      </c>
      <c r="M79" s="424" t="s">
        <v>324</v>
      </c>
      <c r="O79" s="4" t="s">
        <v>178</v>
      </c>
      <c r="Z79" s="424" t="s">
        <v>324</v>
      </c>
      <c r="AB79" s="4" t="s">
        <v>178</v>
      </c>
      <c r="AM79" s="424" t="s">
        <v>324</v>
      </c>
    </row>
    <row r="81" spans="2:39" ht="15">
      <c r="B81" s="5" t="s">
        <v>293</v>
      </c>
      <c r="O81" s="5" t="s">
        <v>288</v>
      </c>
      <c r="AB81" s="5" t="s">
        <v>283</v>
      </c>
    </row>
    <row r="82" spans="2:39" ht="71.25">
      <c r="B82" s="151" t="s">
        <v>92</v>
      </c>
      <c r="C82" s="152" t="s">
        <v>38</v>
      </c>
      <c r="D82" s="153" t="s">
        <v>45</v>
      </c>
      <c r="E82" s="154" t="s">
        <v>46</v>
      </c>
      <c r="F82" s="155" t="s">
        <v>47</v>
      </c>
      <c r="G82" s="156" t="s">
        <v>39</v>
      </c>
      <c r="H82" s="157" t="s">
        <v>48</v>
      </c>
      <c r="I82" s="158" t="s">
        <v>40</v>
      </c>
      <c r="J82" s="159" t="s">
        <v>41</v>
      </c>
      <c r="K82" s="160" t="s">
        <v>49</v>
      </c>
      <c r="L82" s="161" t="s">
        <v>42</v>
      </c>
      <c r="M82" s="162" t="s">
        <v>43</v>
      </c>
      <c r="O82" s="151" t="s">
        <v>92</v>
      </c>
      <c r="P82" s="152" t="s">
        <v>38</v>
      </c>
      <c r="Q82" s="153" t="s">
        <v>45</v>
      </c>
      <c r="R82" s="154" t="s">
        <v>46</v>
      </c>
      <c r="S82" s="155" t="s">
        <v>47</v>
      </c>
      <c r="T82" s="156" t="s">
        <v>39</v>
      </c>
      <c r="U82" s="157" t="s">
        <v>48</v>
      </c>
      <c r="V82" s="158" t="s">
        <v>40</v>
      </c>
      <c r="W82" s="159" t="s">
        <v>41</v>
      </c>
      <c r="X82" s="160" t="s">
        <v>49</v>
      </c>
      <c r="Y82" s="161" t="s">
        <v>42</v>
      </c>
      <c r="Z82" s="162" t="s">
        <v>43</v>
      </c>
      <c r="AB82" s="151" t="s">
        <v>92</v>
      </c>
      <c r="AC82" s="152" t="s">
        <v>38</v>
      </c>
      <c r="AD82" s="153" t="s">
        <v>45</v>
      </c>
      <c r="AE82" s="154" t="s">
        <v>46</v>
      </c>
      <c r="AF82" s="155" t="s">
        <v>47</v>
      </c>
      <c r="AG82" s="156" t="s">
        <v>39</v>
      </c>
      <c r="AH82" s="157" t="s">
        <v>48</v>
      </c>
      <c r="AI82" s="158" t="s">
        <v>40</v>
      </c>
      <c r="AJ82" s="159" t="s">
        <v>41</v>
      </c>
      <c r="AK82" s="160" t="s">
        <v>49</v>
      </c>
      <c r="AL82" s="161" t="s">
        <v>42</v>
      </c>
      <c r="AM82" s="162" t="s">
        <v>43</v>
      </c>
    </row>
    <row r="83" spans="2:39">
      <c r="B83" s="167" t="s">
        <v>2</v>
      </c>
      <c r="C83" s="185">
        <v>45801.674555573154</v>
      </c>
      <c r="D83" s="186">
        <v>12053.234483672273</v>
      </c>
      <c r="E83" s="186">
        <v>0</v>
      </c>
      <c r="F83" s="186">
        <v>13698.539683931831</v>
      </c>
      <c r="G83" s="186">
        <v>8583.4250905920471</v>
      </c>
      <c r="H83" s="186">
        <v>0</v>
      </c>
      <c r="I83" s="186">
        <v>0</v>
      </c>
      <c r="J83" s="186">
        <v>0</v>
      </c>
      <c r="K83" s="186">
        <v>0</v>
      </c>
      <c r="L83" s="186">
        <v>5968.2866069992906</v>
      </c>
      <c r="M83" s="187">
        <v>5498.1886903777158</v>
      </c>
      <c r="O83" s="167" t="s">
        <v>2</v>
      </c>
      <c r="P83" s="185">
        <v>64338.21814951273</v>
      </c>
      <c r="Q83" s="186">
        <v>11488.138084832111</v>
      </c>
      <c r="R83" s="186">
        <v>3197.7285926586051</v>
      </c>
      <c r="S83" s="186">
        <v>13698.539683931835</v>
      </c>
      <c r="T83" s="186">
        <v>17169.246501727728</v>
      </c>
      <c r="U83" s="186">
        <v>0</v>
      </c>
      <c r="V83" s="186">
        <v>0</v>
      </c>
      <c r="W83" s="186">
        <v>0</v>
      </c>
      <c r="X83" s="186">
        <v>2615.5193807798969</v>
      </c>
      <c r="Y83" s="186">
        <v>13183.245125801061</v>
      </c>
      <c r="Z83" s="187">
        <v>2985.8007797814857</v>
      </c>
      <c r="AB83" s="167" t="s">
        <v>2</v>
      </c>
      <c r="AC83" s="185">
        <v>42140.829038267868</v>
      </c>
      <c r="AD83" s="186">
        <v>1549.18478655846</v>
      </c>
      <c r="AE83" s="186">
        <v>3180.5549488607576</v>
      </c>
      <c r="AF83" s="186">
        <v>14091.114104303555</v>
      </c>
      <c r="AG83" s="186">
        <v>1274.0022361883071</v>
      </c>
      <c r="AH83" s="186">
        <v>0</v>
      </c>
      <c r="AI83" s="186">
        <v>0</v>
      </c>
      <c r="AJ83" s="186">
        <v>0</v>
      </c>
      <c r="AK83" s="186">
        <v>2894.5564268662815</v>
      </c>
      <c r="AL83" s="186">
        <v>19151.416535490505</v>
      </c>
      <c r="AM83" s="187">
        <v>0</v>
      </c>
    </row>
    <row r="84" spans="2:39">
      <c r="B84" s="172" t="s">
        <v>3</v>
      </c>
      <c r="C84" s="188">
        <v>156650.95854014956</v>
      </c>
      <c r="D84" s="189">
        <v>48687.852258234765</v>
      </c>
      <c r="E84" s="189">
        <v>3417.5181399625794</v>
      </c>
      <c r="F84" s="189">
        <v>9343.5069486130633</v>
      </c>
      <c r="G84" s="189">
        <v>0</v>
      </c>
      <c r="H84" s="189">
        <v>28069.087174064174</v>
      </c>
      <c r="I84" s="189">
        <v>42814.266290026841</v>
      </c>
      <c r="J84" s="189">
        <v>0</v>
      </c>
      <c r="K84" s="189">
        <v>9718.5945883145432</v>
      </c>
      <c r="L84" s="189">
        <v>14600.133140933551</v>
      </c>
      <c r="M84" s="190">
        <v>0</v>
      </c>
      <c r="O84" s="172" t="s">
        <v>3</v>
      </c>
      <c r="P84" s="188">
        <v>193948.87650196644</v>
      </c>
      <c r="Q84" s="189">
        <v>68659.784995448063</v>
      </c>
      <c r="R84" s="189">
        <v>1005.1141293144053</v>
      </c>
      <c r="S84" s="189">
        <v>982.22513344734887</v>
      </c>
      <c r="T84" s="189">
        <v>5237.0829334088467</v>
      </c>
      <c r="U84" s="189">
        <v>34850.885164134466</v>
      </c>
      <c r="V84" s="189">
        <v>43940.696431801989</v>
      </c>
      <c r="W84" s="189">
        <v>0</v>
      </c>
      <c r="X84" s="189">
        <v>2782.1945370948588</v>
      </c>
      <c r="Y84" s="189">
        <v>19106.224640203021</v>
      </c>
      <c r="Z84" s="190">
        <v>17384.668537113452</v>
      </c>
      <c r="AB84" s="172" t="s">
        <v>3</v>
      </c>
      <c r="AC84" s="188">
        <v>154142.07211943861</v>
      </c>
      <c r="AD84" s="189">
        <v>21304.916982937179</v>
      </c>
      <c r="AE84" s="189">
        <v>61279.301422110213</v>
      </c>
      <c r="AF84" s="189">
        <v>13410.420138482819</v>
      </c>
      <c r="AG84" s="189">
        <v>1476.052781002905</v>
      </c>
      <c r="AH84" s="189">
        <v>5250.8712344594633</v>
      </c>
      <c r="AI84" s="189">
        <v>15742.692079714408</v>
      </c>
      <c r="AJ84" s="189">
        <v>0</v>
      </c>
      <c r="AK84" s="189">
        <v>4494.7297579308843</v>
      </c>
      <c r="AL84" s="189">
        <v>23734.731666769043</v>
      </c>
      <c r="AM84" s="190">
        <v>7448.3560560317073</v>
      </c>
    </row>
    <row r="85" spans="2:39">
      <c r="B85" s="172" t="s">
        <v>4</v>
      </c>
      <c r="C85" s="188">
        <v>111040.35291989923</v>
      </c>
      <c r="D85" s="189">
        <v>107357.56422458515</v>
      </c>
      <c r="E85" s="189">
        <v>3682.7886953140778</v>
      </c>
      <c r="F85" s="189">
        <v>0</v>
      </c>
      <c r="G85" s="189">
        <v>0</v>
      </c>
      <c r="H85" s="189">
        <v>0</v>
      </c>
      <c r="I85" s="189">
        <v>0</v>
      </c>
      <c r="J85" s="189">
        <v>0</v>
      </c>
      <c r="K85" s="189">
        <v>0</v>
      </c>
      <c r="L85" s="189">
        <v>0</v>
      </c>
      <c r="M85" s="190">
        <v>0</v>
      </c>
      <c r="O85" s="172" t="s">
        <v>4</v>
      </c>
      <c r="P85" s="188">
        <v>112006.03686533305</v>
      </c>
      <c r="Q85" s="189">
        <v>107019.39513208602</v>
      </c>
      <c r="R85" s="189">
        <v>1376.2293149240129</v>
      </c>
      <c r="S85" s="189">
        <v>1886.9645015762762</v>
      </c>
      <c r="T85" s="189">
        <v>0</v>
      </c>
      <c r="U85" s="189">
        <v>0</v>
      </c>
      <c r="V85" s="189">
        <v>0</v>
      </c>
      <c r="W85" s="189">
        <v>0</v>
      </c>
      <c r="X85" s="189">
        <v>0</v>
      </c>
      <c r="Y85" s="189">
        <v>1723.4479167467432</v>
      </c>
      <c r="Z85" s="190">
        <v>0</v>
      </c>
      <c r="AB85" s="172" t="s">
        <v>4</v>
      </c>
      <c r="AC85" s="188">
        <v>102629.70712267059</v>
      </c>
      <c r="AD85" s="189">
        <v>96921.362573160222</v>
      </c>
      <c r="AE85" s="189">
        <v>3995.058493499921</v>
      </c>
      <c r="AF85" s="189">
        <v>0</v>
      </c>
      <c r="AG85" s="189">
        <v>0</v>
      </c>
      <c r="AH85" s="189">
        <v>0</v>
      </c>
      <c r="AI85" s="189">
        <v>0</v>
      </c>
      <c r="AJ85" s="189">
        <v>0</v>
      </c>
      <c r="AK85" s="189">
        <v>0</v>
      </c>
      <c r="AL85" s="189">
        <v>1713.2860560104416</v>
      </c>
      <c r="AM85" s="190">
        <v>0</v>
      </c>
    </row>
    <row r="86" spans="2:39">
      <c r="B86" s="172" t="s">
        <v>5</v>
      </c>
      <c r="C86" s="188">
        <v>17233.423227808311</v>
      </c>
      <c r="D86" s="189">
        <v>9741.587986028695</v>
      </c>
      <c r="E86" s="189">
        <v>4203.7084194436366</v>
      </c>
      <c r="F86" s="189">
        <v>3288.1268223359789</v>
      </c>
      <c r="G86" s="189">
        <v>0</v>
      </c>
      <c r="H86" s="189">
        <v>0</v>
      </c>
      <c r="I86" s="189">
        <v>0</v>
      </c>
      <c r="J86" s="189">
        <v>0</v>
      </c>
      <c r="K86" s="189">
        <v>0</v>
      </c>
      <c r="L86" s="189">
        <v>0</v>
      </c>
      <c r="M86" s="190">
        <v>0</v>
      </c>
      <c r="O86" s="172" t="s">
        <v>5</v>
      </c>
      <c r="P86" s="188">
        <v>18341.451819212249</v>
      </c>
      <c r="Q86" s="189">
        <v>4372.697425630482</v>
      </c>
      <c r="R86" s="189">
        <v>7313.9272264258934</v>
      </c>
      <c r="S86" s="189">
        <v>3288.1268223359775</v>
      </c>
      <c r="T86" s="189">
        <v>0</v>
      </c>
      <c r="U86" s="189">
        <v>0</v>
      </c>
      <c r="V86" s="189">
        <v>3366.7003448198966</v>
      </c>
      <c r="W86" s="189">
        <v>0</v>
      </c>
      <c r="X86" s="189">
        <v>0</v>
      </c>
      <c r="Y86" s="189">
        <v>0</v>
      </c>
      <c r="Z86" s="190">
        <v>0</v>
      </c>
      <c r="AB86" s="172" t="s">
        <v>5</v>
      </c>
      <c r="AC86" s="188">
        <v>13424.21262360565</v>
      </c>
      <c r="AD86" s="189">
        <v>6110.4900062461484</v>
      </c>
      <c r="AE86" s="189">
        <v>2268.8707380036249</v>
      </c>
      <c r="AF86" s="189">
        <v>0</v>
      </c>
      <c r="AG86" s="189">
        <v>0</v>
      </c>
      <c r="AH86" s="189">
        <v>0</v>
      </c>
      <c r="AI86" s="189">
        <v>5044.8518793558751</v>
      </c>
      <c r="AJ86" s="189">
        <v>0</v>
      </c>
      <c r="AK86" s="189">
        <v>0</v>
      </c>
      <c r="AL86" s="189">
        <v>0</v>
      </c>
      <c r="AM86" s="190">
        <v>0</v>
      </c>
    </row>
    <row r="87" spans="2:39">
      <c r="B87" s="172" t="s">
        <v>6</v>
      </c>
      <c r="C87" s="188">
        <v>141901.51513831882</v>
      </c>
      <c r="D87" s="189">
        <v>45515.59292406062</v>
      </c>
      <c r="E87" s="189">
        <v>19422.591568968026</v>
      </c>
      <c r="F87" s="189">
        <v>9877.7983434174112</v>
      </c>
      <c r="G87" s="189">
        <v>0</v>
      </c>
      <c r="H87" s="189">
        <v>0</v>
      </c>
      <c r="I87" s="191">
        <v>0</v>
      </c>
      <c r="J87" s="189">
        <v>0</v>
      </c>
      <c r="K87" s="189">
        <v>30299.029520010961</v>
      </c>
      <c r="L87" s="189">
        <v>33626.467207664275</v>
      </c>
      <c r="M87" s="190">
        <v>3160.0355741975613</v>
      </c>
      <c r="O87" s="172" t="s">
        <v>6</v>
      </c>
      <c r="P87" s="188">
        <v>169836.53840335042</v>
      </c>
      <c r="Q87" s="189">
        <v>46024.04300652603</v>
      </c>
      <c r="R87" s="189">
        <v>41012.71003785482</v>
      </c>
      <c r="S87" s="189">
        <v>12097.329839344342</v>
      </c>
      <c r="T87" s="189">
        <v>0</v>
      </c>
      <c r="U87" s="189">
        <v>0</v>
      </c>
      <c r="V87" s="191">
        <v>0</v>
      </c>
      <c r="W87" s="189">
        <v>0</v>
      </c>
      <c r="X87" s="189">
        <v>34040.661893875134</v>
      </c>
      <c r="Y87" s="189">
        <v>25045.521732858044</v>
      </c>
      <c r="Z87" s="190">
        <v>11616.271892892059</v>
      </c>
      <c r="AB87" s="172" t="s">
        <v>6</v>
      </c>
      <c r="AC87" s="188">
        <v>143656.22623624417</v>
      </c>
      <c r="AD87" s="189">
        <v>35052.576183756064</v>
      </c>
      <c r="AE87" s="189">
        <v>30736.700973476887</v>
      </c>
      <c r="AF87" s="189">
        <v>9365.7563059478089</v>
      </c>
      <c r="AG87" s="189">
        <v>2816.1155851018148</v>
      </c>
      <c r="AH87" s="189">
        <v>0</v>
      </c>
      <c r="AI87" s="191">
        <v>0</v>
      </c>
      <c r="AJ87" s="189">
        <v>0</v>
      </c>
      <c r="AK87" s="189">
        <v>48204.566011534269</v>
      </c>
      <c r="AL87" s="189">
        <v>8886.8129246323515</v>
      </c>
      <c r="AM87" s="190">
        <v>8593.6982517949873</v>
      </c>
    </row>
    <row r="88" spans="2:39">
      <c r="B88" s="172" t="s">
        <v>7</v>
      </c>
      <c r="C88" s="188">
        <v>63964.817157500533</v>
      </c>
      <c r="D88" s="189">
        <v>5815.4108655388645</v>
      </c>
      <c r="E88" s="189">
        <v>0</v>
      </c>
      <c r="F88" s="189">
        <v>0</v>
      </c>
      <c r="G88" s="189">
        <v>0</v>
      </c>
      <c r="H88" s="189">
        <v>1298.5822072151309</v>
      </c>
      <c r="I88" s="189">
        <v>0</v>
      </c>
      <c r="J88" s="189">
        <v>46938.845246995428</v>
      </c>
      <c r="K88" s="189">
        <v>0</v>
      </c>
      <c r="L88" s="189">
        <v>7891.3605246947473</v>
      </c>
      <c r="M88" s="190">
        <v>2020.6183130563534</v>
      </c>
      <c r="O88" s="172" t="s">
        <v>7</v>
      </c>
      <c r="P88" s="188">
        <v>72134.520861639496</v>
      </c>
      <c r="Q88" s="189">
        <v>30922.335770097034</v>
      </c>
      <c r="R88" s="189">
        <v>4142.5801427290589</v>
      </c>
      <c r="S88" s="189">
        <v>1816.1710737306062</v>
      </c>
      <c r="T88" s="189">
        <v>0</v>
      </c>
      <c r="U88" s="189">
        <v>0</v>
      </c>
      <c r="V88" s="189">
        <v>0</v>
      </c>
      <c r="W88" s="189">
        <v>25508.10039055517</v>
      </c>
      <c r="X88" s="189">
        <v>0</v>
      </c>
      <c r="Y88" s="189">
        <v>9745.3334845276258</v>
      </c>
      <c r="Z88" s="190">
        <v>0</v>
      </c>
      <c r="AB88" s="172" t="s">
        <v>7</v>
      </c>
      <c r="AC88" s="188">
        <v>115609.0279467853</v>
      </c>
      <c r="AD88" s="189">
        <v>30807.250077737277</v>
      </c>
      <c r="AE88" s="189">
        <v>0</v>
      </c>
      <c r="AF88" s="189">
        <v>0</v>
      </c>
      <c r="AG88" s="189">
        <v>7760.9733139848886</v>
      </c>
      <c r="AH88" s="189">
        <v>0</v>
      </c>
      <c r="AI88" s="189">
        <v>0</v>
      </c>
      <c r="AJ88" s="189">
        <v>41588.326321727211</v>
      </c>
      <c r="AK88" s="189">
        <v>5723.5390695756159</v>
      </c>
      <c r="AL88" s="189">
        <v>29728.939163760293</v>
      </c>
      <c r="AM88" s="190">
        <v>0</v>
      </c>
    </row>
    <row r="89" spans="2:39">
      <c r="B89" s="172" t="s">
        <v>8</v>
      </c>
      <c r="C89" s="188">
        <v>289682.59989973326</v>
      </c>
      <c r="D89" s="189">
        <v>24445.915520806848</v>
      </c>
      <c r="E89" s="189">
        <v>47959.216340358194</v>
      </c>
      <c r="F89" s="189">
        <v>0</v>
      </c>
      <c r="G89" s="189">
        <v>12858.69952865389</v>
      </c>
      <c r="H89" s="189">
        <v>3965.3023462647971</v>
      </c>
      <c r="I89" s="189">
        <v>90617.604028691465</v>
      </c>
      <c r="J89" s="189">
        <v>68254.965134420141</v>
      </c>
      <c r="K89" s="191">
        <v>0</v>
      </c>
      <c r="L89" s="189">
        <v>0</v>
      </c>
      <c r="M89" s="190">
        <v>41580.897000537982</v>
      </c>
      <c r="O89" s="172" t="s">
        <v>8</v>
      </c>
      <c r="P89" s="188">
        <v>234134.84185899908</v>
      </c>
      <c r="Q89" s="189">
        <v>1889.6310306619375</v>
      </c>
      <c r="R89" s="189">
        <v>15237.18361469195</v>
      </c>
      <c r="S89" s="189">
        <v>0</v>
      </c>
      <c r="T89" s="189">
        <v>0</v>
      </c>
      <c r="U89" s="189">
        <v>3965.2786179496406</v>
      </c>
      <c r="V89" s="189">
        <v>60674.255763169785</v>
      </c>
      <c r="W89" s="189">
        <v>68283.366763697995</v>
      </c>
      <c r="X89" s="191">
        <v>0</v>
      </c>
      <c r="Y89" s="189">
        <v>13139.418557631936</v>
      </c>
      <c r="Z89" s="190">
        <v>70945.707511195855</v>
      </c>
      <c r="AB89" s="172" t="s">
        <v>8</v>
      </c>
      <c r="AC89" s="188">
        <v>354401.52956115862</v>
      </c>
      <c r="AD89" s="189">
        <v>40136.609560277357</v>
      </c>
      <c r="AE89" s="189">
        <v>39977.559179576412</v>
      </c>
      <c r="AF89" s="189">
        <v>9701.2564033287345</v>
      </c>
      <c r="AG89" s="189">
        <v>19084.596875365172</v>
      </c>
      <c r="AH89" s="189">
        <v>9746.8553443782639</v>
      </c>
      <c r="AI89" s="189">
        <v>99799.193766596538</v>
      </c>
      <c r="AJ89" s="189">
        <v>85102.405145089739</v>
      </c>
      <c r="AK89" s="191">
        <v>0</v>
      </c>
      <c r="AL89" s="189">
        <v>5347.0301554832704</v>
      </c>
      <c r="AM89" s="190">
        <v>45506.023131063143</v>
      </c>
    </row>
    <row r="90" spans="2:39">
      <c r="B90" s="172" t="s">
        <v>9</v>
      </c>
      <c r="C90" s="188">
        <v>102681.74344740421</v>
      </c>
      <c r="D90" s="189">
        <v>23597.787653493782</v>
      </c>
      <c r="E90" s="189">
        <v>6380.9308593031456</v>
      </c>
      <c r="F90" s="189">
        <v>0</v>
      </c>
      <c r="G90" s="189">
        <v>8206.6962672776735</v>
      </c>
      <c r="H90" s="189">
        <v>41913.102018427358</v>
      </c>
      <c r="I90" s="189">
        <v>4764.2812977384083</v>
      </c>
      <c r="J90" s="189">
        <v>0</v>
      </c>
      <c r="K90" s="189">
        <v>0</v>
      </c>
      <c r="L90" s="189">
        <v>17818.945351163842</v>
      </c>
      <c r="M90" s="190">
        <v>0</v>
      </c>
      <c r="O90" s="172" t="s">
        <v>9</v>
      </c>
      <c r="P90" s="188">
        <v>71793.678921798462</v>
      </c>
      <c r="Q90" s="189">
        <v>13195.838613584565</v>
      </c>
      <c r="R90" s="189">
        <v>6445.9842266690921</v>
      </c>
      <c r="S90" s="189">
        <v>0</v>
      </c>
      <c r="T90" s="189">
        <v>0</v>
      </c>
      <c r="U90" s="189">
        <v>26397.824733192079</v>
      </c>
      <c r="V90" s="189">
        <v>3622.4521341037307</v>
      </c>
      <c r="W90" s="189">
        <v>0</v>
      </c>
      <c r="X90" s="189">
        <v>866.61419957818225</v>
      </c>
      <c r="Y90" s="189">
        <v>16558.753305544982</v>
      </c>
      <c r="Z90" s="190">
        <v>4706.2117091258215</v>
      </c>
      <c r="AB90" s="172" t="s">
        <v>9</v>
      </c>
      <c r="AC90" s="188">
        <v>70520.966485190191</v>
      </c>
      <c r="AD90" s="189">
        <v>30247.925048489717</v>
      </c>
      <c r="AE90" s="189">
        <v>4976.9298038802544</v>
      </c>
      <c r="AF90" s="189">
        <v>1849.419091231432</v>
      </c>
      <c r="AG90" s="189">
        <v>1200.3493024477182</v>
      </c>
      <c r="AH90" s="189">
        <v>0</v>
      </c>
      <c r="AI90" s="189">
        <v>3588.7585241970264</v>
      </c>
      <c r="AJ90" s="189">
        <v>0</v>
      </c>
      <c r="AK90" s="189">
        <v>0</v>
      </c>
      <c r="AL90" s="189">
        <v>26907.320615209628</v>
      </c>
      <c r="AM90" s="190">
        <v>1750.2640997344117</v>
      </c>
    </row>
    <row r="91" spans="2:39">
      <c r="B91" s="172" t="s">
        <v>10</v>
      </c>
      <c r="C91" s="188">
        <v>11734.393119026037</v>
      </c>
      <c r="D91" s="189">
        <v>7039.721245922442</v>
      </c>
      <c r="E91" s="189">
        <v>0</v>
      </c>
      <c r="F91" s="189">
        <v>0</v>
      </c>
      <c r="G91" s="189">
        <v>4694.6718731035944</v>
      </c>
      <c r="H91" s="189">
        <v>0</v>
      </c>
      <c r="I91" s="189">
        <v>0</v>
      </c>
      <c r="J91" s="189">
        <v>0</v>
      </c>
      <c r="K91" s="189">
        <v>0</v>
      </c>
      <c r="L91" s="189">
        <v>0</v>
      </c>
      <c r="M91" s="190">
        <v>0</v>
      </c>
      <c r="O91" s="172" t="s">
        <v>10</v>
      </c>
      <c r="P91" s="188">
        <v>8689.0723067217059</v>
      </c>
      <c r="Q91" s="189">
        <v>1498.2095152295174</v>
      </c>
      <c r="R91" s="189">
        <v>0</v>
      </c>
      <c r="S91" s="189">
        <v>0</v>
      </c>
      <c r="T91" s="189">
        <v>0</v>
      </c>
      <c r="U91" s="189">
        <v>0</v>
      </c>
      <c r="V91" s="189">
        <v>7190.8627914921881</v>
      </c>
      <c r="W91" s="189">
        <v>0</v>
      </c>
      <c r="X91" s="189">
        <v>0</v>
      </c>
      <c r="Y91" s="189">
        <v>0</v>
      </c>
      <c r="Z91" s="190">
        <v>0</v>
      </c>
      <c r="AB91" s="172" t="s">
        <v>10</v>
      </c>
      <c r="AC91" s="188">
        <v>10145.902060158964</v>
      </c>
      <c r="AD91" s="189">
        <v>6180.444540946688</v>
      </c>
      <c r="AE91" s="189">
        <v>0</v>
      </c>
      <c r="AF91" s="189">
        <v>0</v>
      </c>
      <c r="AG91" s="189">
        <v>0</v>
      </c>
      <c r="AH91" s="189">
        <v>0</v>
      </c>
      <c r="AI91" s="189">
        <v>3965.4575192122752</v>
      </c>
      <c r="AJ91" s="189">
        <v>0</v>
      </c>
      <c r="AK91" s="189">
        <v>0</v>
      </c>
      <c r="AL91" s="189">
        <v>0</v>
      </c>
      <c r="AM91" s="190">
        <v>0</v>
      </c>
    </row>
    <row r="92" spans="2:39">
      <c r="B92" s="172" t="s">
        <v>11</v>
      </c>
      <c r="C92" s="188">
        <v>35693.859019241107</v>
      </c>
      <c r="D92" s="189">
        <v>3682.0728527197675</v>
      </c>
      <c r="E92" s="189">
        <v>0</v>
      </c>
      <c r="F92" s="189">
        <v>0</v>
      </c>
      <c r="G92" s="189">
        <v>0</v>
      </c>
      <c r="H92" s="189">
        <v>21733.937123227683</v>
      </c>
      <c r="I92" s="189">
        <v>0</v>
      </c>
      <c r="J92" s="189">
        <v>7105.0229087480602</v>
      </c>
      <c r="K92" s="189">
        <v>0</v>
      </c>
      <c r="L92" s="189">
        <v>0</v>
      </c>
      <c r="M92" s="190">
        <v>3172.8261345455971</v>
      </c>
      <c r="O92" s="172" t="s">
        <v>11</v>
      </c>
      <c r="P92" s="188">
        <v>20695.560589222863</v>
      </c>
      <c r="Q92" s="189">
        <v>0</v>
      </c>
      <c r="R92" s="189">
        <v>0</v>
      </c>
      <c r="S92" s="189">
        <v>0</v>
      </c>
      <c r="T92" s="189">
        <v>0</v>
      </c>
      <c r="U92" s="189">
        <v>10779.332725029599</v>
      </c>
      <c r="V92" s="189">
        <v>0</v>
      </c>
      <c r="W92" s="189">
        <v>9916.2278641932644</v>
      </c>
      <c r="X92" s="189">
        <v>0</v>
      </c>
      <c r="Y92" s="189">
        <v>0</v>
      </c>
      <c r="Z92" s="190">
        <v>0</v>
      </c>
      <c r="AB92" s="172" t="s">
        <v>11</v>
      </c>
      <c r="AC92" s="188">
        <v>7640.0438107808041</v>
      </c>
      <c r="AD92" s="189">
        <v>0</v>
      </c>
      <c r="AE92" s="189">
        <v>0</v>
      </c>
      <c r="AF92" s="189">
        <v>0</v>
      </c>
      <c r="AG92" s="189">
        <v>0</v>
      </c>
      <c r="AH92" s="189">
        <v>7640.0438107808041</v>
      </c>
      <c r="AI92" s="189">
        <v>0</v>
      </c>
      <c r="AJ92" s="189">
        <v>0</v>
      </c>
      <c r="AK92" s="189">
        <v>0</v>
      </c>
      <c r="AL92" s="189">
        <v>0</v>
      </c>
      <c r="AM92" s="190">
        <v>0</v>
      </c>
    </row>
    <row r="93" spans="2:39">
      <c r="B93" s="172" t="s">
        <v>12</v>
      </c>
      <c r="C93" s="188">
        <v>11368.997863363991</v>
      </c>
      <c r="D93" s="191">
        <v>0</v>
      </c>
      <c r="E93" s="189">
        <v>0</v>
      </c>
      <c r="F93" s="189">
        <v>0</v>
      </c>
      <c r="G93" s="189">
        <v>0</v>
      </c>
      <c r="H93" s="189">
        <v>11368.997863363991</v>
      </c>
      <c r="I93" s="189">
        <v>0</v>
      </c>
      <c r="J93" s="189">
        <v>0</v>
      </c>
      <c r="K93" s="189">
        <v>0</v>
      </c>
      <c r="L93" s="189">
        <v>0</v>
      </c>
      <c r="M93" s="190">
        <v>0</v>
      </c>
      <c r="O93" s="172" t="s">
        <v>12</v>
      </c>
      <c r="P93" s="188">
        <v>34838.718535352469</v>
      </c>
      <c r="Q93" s="191">
        <v>0</v>
      </c>
      <c r="R93" s="189">
        <v>0</v>
      </c>
      <c r="S93" s="189">
        <v>0</v>
      </c>
      <c r="T93" s="189">
        <v>0</v>
      </c>
      <c r="U93" s="189">
        <v>34838.718535352469</v>
      </c>
      <c r="V93" s="189">
        <v>0</v>
      </c>
      <c r="W93" s="189">
        <v>0</v>
      </c>
      <c r="X93" s="189">
        <v>0</v>
      </c>
      <c r="Y93" s="189">
        <v>0</v>
      </c>
      <c r="Z93" s="190">
        <v>0</v>
      </c>
      <c r="AB93" s="172" t="s">
        <v>12</v>
      </c>
      <c r="AC93" s="188">
        <v>25137.749553647103</v>
      </c>
      <c r="AD93" s="191">
        <v>0</v>
      </c>
      <c r="AE93" s="189">
        <v>0</v>
      </c>
      <c r="AF93" s="189">
        <v>0</v>
      </c>
      <c r="AG93" s="189">
        <v>0</v>
      </c>
      <c r="AH93" s="189">
        <v>25137.749553647103</v>
      </c>
      <c r="AI93" s="189">
        <v>0</v>
      </c>
      <c r="AJ93" s="189">
        <v>0</v>
      </c>
      <c r="AK93" s="189">
        <v>0</v>
      </c>
      <c r="AL93" s="189">
        <v>0</v>
      </c>
      <c r="AM93" s="190">
        <v>0</v>
      </c>
    </row>
    <row r="94" spans="2:39">
      <c r="B94" s="172" t="s">
        <v>44</v>
      </c>
      <c r="C94" s="188">
        <v>2845.1520956412619</v>
      </c>
      <c r="D94" s="189">
        <v>2845.1520956412619</v>
      </c>
      <c r="E94" s="189">
        <v>0</v>
      </c>
      <c r="F94" s="191">
        <v>0</v>
      </c>
      <c r="G94" s="191">
        <v>0</v>
      </c>
      <c r="H94" s="191">
        <v>0</v>
      </c>
      <c r="I94" s="189">
        <v>0</v>
      </c>
      <c r="J94" s="191">
        <v>0</v>
      </c>
      <c r="K94" s="191">
        <v>0</v>
      </c>
      <c r="L94" s="191">
        <v>0</v>
      </c>
      <c r="M94" s="190">
        <v>0</v>
      </c>
      <c r="O94" s="172" t="s">
        <v>44</v>
      </c>
      <c r="P94" s="188">
        <v>0</v>
      </c>
      <c r="Q94" s="189">
        <v>0</v>
      </c>
      <c r="R94" s="189">
        <v>0</v>
      </c>
      <c r="S94" s="191">
        <v>0</v>
      </c>
      <c r="T94" s="191">
        <v>0</v>
      </c>
      <c r="U94" s="191">
        <v>0</v>
      </c>
      <c r="V94" s="189">
        <v>0</v>
      </c>
      <c r="W94" s="191">
        <v>0</v>
      </c>
      <c r="X94" s="191">
        <v>0</v>
      </c>
      <c r="Y94" s="191">
        <v>0</v>
      </c>
      <c r="Z94" s="190">
        <v>0</v>
      </c>
      <c r="AB94" s="172" t="s">
        <v>44</v>
      </c>
      <c r="AC94" s="188">
        <v>0</v>
      </c>
      <c r="AD94" s="189">
        <v>0</v>
      </c>
      <c r="AE94" s="189">
        <v>0</v>
      </c>
      <c r="AF94" s="191">
        <v>0</v>
      </c>
      <c r="AG94" s="191">
        <v>0</v>
      </c>
      <c r="AH94" s="191">
        <v>0</v>
      </c>
      <c r="AI94" s="189">
        <v>0</v>
      </c>
      <c r="AJ94" s="191">
        <v>0</v>
      </c>
      <c r="AK94" s="191">
        <v>0</v>
      </c>
      <c r="AL94" s="191">
        <v>0</v>
      </c>
      <c r="AM94" s="190">
        <v>0</v>
      </c>
    </row>
    <row r="95" spans="2:39">
      <c r="B95" s="172" t="s">
        <v>14</v>
      </c>
      <c r="C95" s="188">
        <v>105611.62674820979</v>
      </c>
      <c r="D95" s="189">
        <v>77069.425020507872</v>
      </c>
      <c r="E95" s="189">
        <v>1543.3207839110021</v>
      </c>
      <c r="F95" s="189">
        <v>4381.6325689918231</v>
      </c>
      <c r="G95" s="189">
        <v>2882.0649510786575</v>
      </c>
      <c r="H95" s="189">
        <v>3163.7951003116436</v>
      </c>
      <c r="I95" s="189">
        <v>6061.1779783344364</v>
      </c>
      <c r="J95" s="189">
        <v>8979.8759579717625</v>
      </c>
      <c r="K95" s="189">
        <v>0</v>
      </c>
      <c r="L95" s="189">
        <v>1530.3343871025959</v>
      </c>
      <c r="M95" s="190">
        <v>0</v>
      </c>
      <c r="O95" s="172" t="s">
        <v>14</v>
      </c>
      <c r="P95" s="188">
        <v>157474.48611913406</v>
      </c>
      <c r="Q95" s="189">
        <v>123552.11857501647</v>
      </c>
      <c r="R95" s="189">
        <v>11871.173887413819</v>
      </c>
      <c r="S95" s="189">
        <v>1321.9582044807128</v>
      </c>
      <c r="T95" s="189">
        <v>0</v>
      </c>
      <c r="U95" s="189">
        <v>3163.7951003116436</v>
      </c>
      <c r="V95" s="189">
        <v>2393.7728392521535</v>
      </c>
      <c r="W95" s="189">
        <v>10300.95084923697</v>
      </c>
      <c r="X95" s="189">
        <v>0</v>
      </c>
      <c r="Y95" s="189">
        <v>4870.7166634222922</v>
      </c>
      <c r="Z95" s="190">
        <v>0</v>
      </c>
      <c r="AB95" s="172" t="s">
        <v>14</v>
      </c>
      <c r="AC95" s="188">
        <v>247920.13170606631</v>
      </c>
      <c r="AD95" s="189">
        <v>191907.55091114808</v>
      </c>
      <c r="AE95" s="189">
        <v>20750.946546181123</v>
      </c>
      <c r="AF95" s="189">
        <v>4376.5663660399405</v>
      </c>
      <c r="AG95" s="189">
        <v>1621.3554431308858</v>
      </c>
      <c r="AH95" s="189">
        <v>4206.2451034107435</v>
      </c>
      <c r="AI95" s="189">
        <v>6587.262895709152</v>
      </c>
      <c r="AJ95" s="189">
        <v>3179.1819889687713</v>
      </c>
      <c r="AK95" s="189">
        <v>8724.056354158145</v>
      </c>
      <c r="AL95" s="189">
        <v>1484.8887265022272</v>
      </c>
      <c r="AM95" s="190">
        <v>5082.0773708172128</v>
      </c>
    </row>
    <row r="96" spans="2:39">
      <c r="B96" s="172" t="s">
        <v>15</v>
      </c>
      <c r="C96" s="188">
        <v>26034.389580443618</v>
      </c>
      <c r="D96" s="189">
        <v>26034.389580443618</v>
      </c>
      <c r="E96" s="189">
        <v>0</v>
      </c>
      <c r="F96" s="189">
        <v>0</v>
      </c>
      <c r="G96" s="189">
        <v>0</v>
      </c>
      <c r="H96" s="189">
        <v>0</v>
      </c>
      <c r="I96" s="189">
        <v>0</v>
      </c>
      <c r="J96" s="189">
        <v>0</v>
      </c>
      <c r="K96" s="189">
        <v>0</v>
      </c>
      <c r="L96" s="189">
        <v>0</v>
      </c>
      <c r="M96" s="190">
        <v>0</v>
      </c>
      <c r="O96" s="172" t="s">
        <v>15</v>
      </c>
      <c r="P96" s="188">
        <v>35958.195133468762</v>
      </c>
      <c r="Q96" s="189">
        <v>23026.106558936503</v>
      </c>
      <c r="R96" s="189">
        <v>8690.6504694159903</v>
      </c>
      <c r="S96" s="189">
        <v>0</v>
      </c>
      <c r="T96" s="189">
        <v>0</v>
      </c>
      <c r="U96" s="189">
        <v>1720.6589795081338</v>
      </c>
      <c r="V96" s="189">
        <v>2520.7791256081364</v>
      </c>
      <c r="W96" s="189">
        <v>0</v>
      </c>
      <c r="X96" s="189">
        <v>0</v>
      </c>
      <c r="Y96" s="189">
        <v>0</v>
      </c>
      <c r="Z96" s="190">
        <v>0</v>
      </c>
      <c r="AB96" s="172" t="s">
        <v>15</v>
      </c>
      <c r="AC96" s="188">
        <v>48808.611177372004</v>
      </c>
      <c r="AD96" s="189">
        <v>35113.430617169746</v>
      </c>
      <c r="AE96" s="189">
        <v>11283.050979240392</v>
      </c>
      <c r="AF96" s="189">
        <v>0</v>
      </c>
      <c r="AG96" s="189">
        <v>0</v>
      </c>
      <c r="AH96" s="189">
        <v>0</v>
      </c>
      <c r="AI96" s="189">
        <v>2412.1295809618678</v>
      </c>
      <c r="AJ96" s="189">
        <v>0</v>
      </c>
      <c r="AK96" s="189">
        <v>0</v>
      </c>
      <c r="AL96" s="189">
        <v>0</v>
      </c>
      <c r="AM96" s="190">
        <v>0</v>
      </c>
    </row>
    <row r="97" spans="2:39">
      <c r="B97" s="172" t="s">
        <v>16</v>
      </c>
      <c r="C97" s="188">
        <v>81107.296965108428</v>
      </c>
      <c r="D97" s="189">
        <v>52910.642450551102</v>
      </c>
      <c r="E97" s="189">
        <v>0</v>
      </c>
      <c r="F97" s="189">
        <v>0</v>
      </c>
      <c r="G97" s="189">
        <v>0</v>
      </c>
      <c r="H97" s="189">
        <v>28196.654514557315</v>
      </c>
      <c r="I97" s="189">
        <v>0</v>
      </c>
      <c r="J97" s="189">
        <v>0</v>
      </c>
      <c r="K97" s="189">
        <v>0</v>
      </c>
      <c r="L97" s="189">
        <v>0</v>
      </c>
      <c r="M97" s="190">
        <v>0</v>
      </c>
      <c r="O97" s="172" t="s">
        <v>16</v>
      </c>
      <c r="P97" s="188">
        <v>64195.209341033406</v>
      </c>
      <c r="Q97" s="189">
        <v>38856.114971074843</v>
      </c>
      <c r="R97" s="189">
        <v>0</v>
      </c>
      <c r="S97" s="189">
        <v>0</v>
      </c>
      <c r="T97" s="189">
        <v>0</v>
      </c>
      <c r="U97" s="189">
        <v>22225.472962749802</v>
      </c>
      <c r="V97" s="189">
        <v>0</v>
      </c>
      <c r="W97" s="189">
        <v>3113.6214072087614</v>
      </c>
      <c r="X97" s="189">
        <v>0</v>
      </c>
      <c r="Y97" s="189">
        <v>0</v>
      </c>
      <c r="Z97" s="190">
        <v>0</v>
      </c>
      <c r="AB97" s="172" t="s">
        <v>16</v>
      </c>
      <c r="AC97" s="188">
        <v>48179.989564890268</v>
      </c>
      <c r="AD97" s="189">
        <v>32145.982754273409</v>
      </c>
      <c r="AE97" s="189">
        <v>2520.7965307039362</v>
      </c>
      <c r="AF97" s="189">
        <v>0</v>
      </c>
      <c r="AG97" s="189">
        <v>0</v>
      </c>
      <c r="AH97" s="189">
        <v>11762.746094952081</v>
      </c>
      <c r="AI97" s="189">
        <v>1750.4641849608361</v>
      </c>
      <c r="AJ97" s="189">
        <v>0</v>
      </c>
      <c r="AK97" s="189">
        <v>0</v>
      </c>
      <c r="AL97" s="189">
        <v>0</v>
      </c>
      <c r="AM97" s="190">
        <v>0</v>
      </c>
    </row>
    <row r="98" spans="2:39">
      <c r="B98" s="172" t="s">
        <v>17</v>
      </c>
      <c r="C98" s="188">
        <v>13767.329924022046</v>
      </c>
      <c r="D98" s="189">
        <v>5377.1652287170227</v>
      </c>
      <c r="E98" s="189">
        <v>1741.8972984453458</v>
      </c>
      <c r="F98" s="189">
        <v>5369.4597698857588</v>
      </c>
      <c r="G98" s="189">
        <v>1278.8076269739195</v>
      </c>
      <c r="H98" s="189">
        <v>0</v>
      </c>
      <c r="I98" s="189">
        <v>0</v>
      </c>
      <c r="J98" s="189">
        <v>0</v>
      </c>
      <c r="K98" s="189">
        <v>0</v>
      </c>
      <c r="L98" s="189">
        <v>0</v>
      </c>
      <c r="M98" s="190">
        <v>0</v>
      </c>
      <c r="O98" s="172" t="s">
        <v>17</v>
      </c>
      <c r="P98" s="188">
        <v>13535.336935442396</v>
      </c>
      <c r="Q98" s="189">
        <v>4248.5744926412681</v>
      </c>
      <c r="R98" s="189">
        <v>1755.8766109264413</v>
      </c>
      <c r="S98" s="189">
        <v>4696.8523293281542</v>
      </c>
      <c r="T98" s="189">
        <v>1278.8076269739192</v>
      </c>
      <c r="U98" s="189">
        <v>0</v>
      </c>
      <c r="V98" s="189">
        <v>1555.2258755726127</v>
      </c>
      <c r="W98" s="189">
        <v>0</v>
      </c>
      <c r="X98" s="189">
        <v>0</v>
      </c>
      <c r="Y98" s="189">
        <v>0</v>
      </c>
      <c r="Z98" s="190">
        <v>0</v>
      </c>
      <c r="AB98" s="172" t="s">
        <v>17</v>
      </c>
      <c r="AC98" s="188">
        <v>37107.970010628858</v>
      </c>
      <c r="AD98" s="189">
        <v>10561.191538279862</v>
      </c>
      <c r="AE98" s="189">
        <v>1739.5604828434866</v>
      </c>
      <c r="AF98" s="189">
        <v>6391.6198175207164</v>
      </c>
      <c r="AG98" s="189">
        <v>1723.9441109150212</v>
      </c>
      <c r="AH98" s="189">
        <v>7793.8686772622832</v>
      </c>
      <c r="AI98" s="189">
        <v>0</v>
      </c>
      <c r="AJ98" s="189">
        <v>0</v>
      </c>
      <c r="AK98" s="189">
        <v>6857.1775765550547</v>
      </c>
      <c r="AL98" s="189">
        <v>2040.6078072524379</v>
      </c>
      <c r="AM98" s="190">
        <v>0</v>
      </c>
    </row>
    <row r="99" spans="2:39">
      <c r="B99" s="172" t="s">
        <v>18</v>
      </c>
      <c r="C99" s="188">
        <v>183327.87712958246</v>
      </c>
      <c r="D99" s="189">
        <v>117451.54862605361</v>
      </c>
      <c r="E99" s="189">
        <v>62616.72243226695</v>
      </c>
      <c r="F99" s="189">
        <v>0</v>
      </c>
      <c r="G99" s="189">
        <v>0</v>
      </c>
      <c r="H99" s="189">
        <v>0</v>
      </c>
      <c r="I99" s="189">
        <v>0</v>
      </c>
      <c r="J99" s="189">
        <v>3259.6060712618973</v>
      </c>
      <c r="K99" s="189">
        <v>0</v>
      </c>
      <c r="L99" s="189">
        <v>0</v>
      </c>
      <c r="M99" s="190">
        <v>0</v>
      </c>
      <c r="O99" s="172" t="s">
        <v>18</v>
      </c>
      <c r="P99" s="188">
        <v>303159.39533523936</v>
      </c>
      <c r="Q99" s="189">
        <v>165990.72634157597</v>
      </c>
      <c r="R99" s="189">
        <v>69710.95176996669</v>
      </c>
      <c r="S99" s="189">
        <v>0</v>
      </c>
      <c r="T99" s="189">
        <v>0</v>
      </c>
      <c r="U99" s="189">
        <v>0</v>
      </c>
      <c r="V99" s="189">
        <v>43162.309207661565</v>
      </c>
      <c r="W99" s="189">
        <v>3389.9152930926739</v>
      </c>
      <c r="X99" s="189">
        <v>20905.492722942476</v>
      </c>
      <c r="Y99" s="189">
        <v>0</v>
      </c>
      <c r="Z99" s="190">
        <v>0</v>
      </c>
      <c r="AB99" s="172" t="s">
        <v>18</v>
      </c>
      <c r="AC99" s="188">
        <v>393915.97567620187</v>
      </c>
      <c r="AD99" s="189">
        <v>74802.316065457009</v>
      </c>
      <c r="AE99" s="189">
        <v>257803.95856366263</v>
      </c>
      <c r="AF99" s="189">
        <v>24007.317087222593</v>
      </c>
      <c r="AG99" s="189">
        <v>0</v>
      </c>
      <c r="AH99" s="189">
        <v>3014.9613177587826</v>
      </c>
      <c r="AI99" s="189">
        <v>9374.3181272550355</v>
      </c>
      <c r="AJ99" s="189">
        <v>2926.4099697856004</v>
      </c>
      <c r="AK99" s="189">
        <v>20527.685288104647</v>
      </c>
      <c r="AL99" s="189">
        <v>1459.009256955575</v>
      </c>
      <c r="AM99" s="190">
        <v>0</v>
      </c>
    </row>
    <row r="100" spans="2:39">
      <c r="B100" s="172" t="s">
        <v>19</v>
      </c>
      <c r="C100" s="188">
        <v>65359.303364646606</v>
      </c>
      <c r="D100" s="189">
        <v>22333.069371553709</v>
      </c>
      <c r="E100" s="189">
        <v>0</v>
      </c>
      <c r="F100" s="189">
        <v>0</v>
      </c>
      <c r="G100" s="189">
        <v>0</v>
      </c>
      <c r="H100" s="189">
        <v>25566.311130147024</v>
      </c>
      <c r="I100" s="189">
        <v>4262.0550198780375</v>
      </c>
      <c r="J100" s="189">
        <v>10836.50417611887</v>
      </c>
      <c r="K100" s="189">
        <v>0</v>
      </c>
      <c r="L100" s="189">
        <v>2361.3636669489674</v>
      </c>
      <c r="M100" s="190">
        <v>0</v>
      </c>
      <c r="O100" s="172" t="s">
        <v>19</v>
      </c>
      <c r="P100" s="188">
        <v>36830.918518666789</v>
      </c>
      <c r="Q100" s="189">
        <v>1549.2939969867996</v>
      </c>
      <c r="R100" s="189">
        <v>2779.1222969147934</v>
      </c>
      <c r="S100" s="189">
        <v>2737.9009578126875</v>
      </c>
      <c r="T100" s="189">
        <v>0</v>
      </c>
      <c r="U100" s="189">
        <v>18987.758825966001</v>
      </c>
      <c r="V100" s="189">
        <v>0</v>
      </c>
      <c r="W100" s="189">
        <v>0</v>
      </c>
      <c r="X100" s="189">
        <v>0</v>
      </c>
      <c r="Y100" s="189">
        <v>0</v>
      </c>
      <c r="Z100" s="190">
        <v>10776.842440986507</v>
      </c>
      <c r="AB100" s="172" t="s">
        <v>19</v>
      </c>
      <c r="AC100" s="188">
        <v>9287.9459887058292</v>
      </c>
      <c r="AD100" s="189">
        <v>1159.9284007435012</v>
      </c>
      <c r="AE100" s="189">
        <v>2559.0799883368118</v>
      </c>
      <c r="AF100" s="189">
        <v>0</v>
      </c>
      <c r="AG100" s="189">
        <v>0</v>
      </c>
      <c r="AH100" s="189">
        <v>5568.9375996255158</v>
      </c>
      <c r="AI100" s="189">
        <v>0</v>
      </c>
      <c r="AJ100" s="189">
        <v>0</v>
      </c>
      <c r="AK100" s="189">
        <v>0</v>
      </c>
      <c r="AL100" s="189">
        <v>0</v>
      </c>
      <c r="AM100" s="190">
        <v>0</v>
      </c>
    </row>
    <row r="101" spans="2:39">
      <c r="B101" s="177" t="s">
        <v>20</v>
      </c>
      <c r="C101" s="192">
        <v>0</v>
      </c>
      <c r="D101" s="193">
        <v>0</v>
      </c>
      <c r="E101" s="193">
        <v>0</v>
      </c>
      <c r="F101" s="193">
        <v>0</v>
      </c>
      <c r="G101" s="194">
        <v>0</v>
      </c>
      <c r="H101" s="193">
        <v>0</v>
      </c>
      <c r="I101" s="193">
        <v>0</v>
      </c>
      <c r="J101" s="193">
        <v>0</v>
      </c>
      <c r="K101" s="194">
        <v>0</v>
      </c>
      <c r="L101" s="194">
        <v>0</v>
      </c>
      <c r="M101" s="195">
        <v>0</v>
      </c>
      <c r="O101" s="177" t="s">
        <v>20</v>
      </c>
      <c r="P101" s="192">
        <v>0</v>
      </c>
      <c r="Q101" s="193">
        <v>0</v>
      </c>
      <c r="R101" s="193">
        <v>0</v>
      </c>
      <c r="S101" s="193">
        <v>0</v>
      </c>
      <c r="T101" s="194">
        <v>0</v>
      </c>
      <c r="U101" s="193">
        <v>0</v>
      </c>
      <c r="V101" s="193">
        <v>0</v>
      </c>
      <c r="W101" s="193">
        <v>0</v>
      </c>
      <c r="X101" s="194">
        <v>0</v>
      </c>
      <c r="Y101" s="194">
        <v>0</v>
      </c>
      <c r="Z101" s="195">
        <v>0</v>
      </c>
      <c r="AB101" s="177" t="s">
        <v>20</v>
      </c>
      <c r="AC101" s="192">
        <v>5327.039631159294</v>
      </c>
      <c r="AD101" s="193">
        <v>5327.039631159294</v>
      </c>
      <c r="AE101" s="193">
        <v>0</v>
      </c>
      <c r="AF101" s="193">
        <v>0</v>
      </c>
      <c r="AG101" s="194">
        <v>0</v>
      </c>
      <c r="AH101" s="193">
        <v>0</v>
      </c>
      <c r="AI101" s="193">
        <v>0</v>
      </c>
      <c r="AJ101" s="193">
        <v>0</v>
      </c>
      <c r="AK101" s="194">
        <v>0</v>
      </c>
      <c r="AL101" s="194">
        <v>0</v>
      </c>
      <c r="AM101" s="195">
        <v>0</v>
      </c>
    </row>
    <row r="102" spans="2:39">
      <c r="B102" s="182" t="s">
        <v>21</v>
      </c>
      <c r="C102" s="196">
        <f t="shared" ref="C102:M102" si="21">SUM(C81:C101)</f>
        <v>1465807.3106956726</v>
      </c>
      <c r="D102" s="196">
        <f t="shared" si="21"/>
        <v>591958.13238853135</v>
      </c>
      <c r="E102" s="196">
        <f t="shared" si="21"/>
        <v>150968.69453797294</v>
      </c>
      <c r="F102" s="196">
        <f t="shared" si="21"/>
        <v>45959.064137175868</v>
      </c>
      <c r="G102" s="196">
        <f t="shared" si="21"/>
        <v>38504.365337679781</v>
      </c>
      <c r="H102" s="196">
        <f t="shared" si="21"/>
        <v>165275.76947757913</v>
      </c>
      <c r="I102" s="196">
        <f t="shared" si="21"/>
        <v>148519.38461466916</v>
      </c>
      <c r="J102" s="196">
        <f t="shared" si="21"/>
        <v>145374.81949551616</v>
      </c>
      <c r="K102" s="196">
        <f t="shared" si="21"/>
        <v>40017.624108325501</v>
      </c>
      <c r="L102" s="196">
        <f t="shared" si="21"/>
        <v>83796.890885507266</v>
      </c>
      <c r="M102" s="197">
        <f t="shared" si="21"/>
        <v>55432.565712715208</v>
      </c>
      <c r="O102" s="182" t="s">
        <v>21</v>
      </c>
      <c r="P102" s="196">
        <f t="shared" ref="P102:Z102" si="22">SUM(P81:P101)</f>
        <v>1611911.0561960938</v>
      </c>
      <c r="Q102" s="196">
        <f t="shared" si="22"/>
        <v>642293.00851032767</v>
      </c>
      <c r="R102" s="196">
        <f t="shared" si="22"/>
        <v>174539.2323199056</v>
      </c>
      <c r="S102" s="196">
        <f t="shared" si="22"/>
        <v>42526.068545987939</v>
      </c>
      <c r="T102" s="196">
        <f t="shared" si="22"/>
        <v>23685.137062110494</v>
      </c>
      <c r="U102" s="196">
        <f t="shared" si="22"/>
        <v>156929.72564419385</v>
      </c>
      <c r="V102" s="196">
        <f t="shared" si="22"/>
        <v>168427.05451348206</v>
      </c>
      <c r="W102" s="196">
        <f t="shared" si="22"/>
        <v>120512.18256798483</v>
      </c>
      <c r="X102" s="196">
        <f t="shared" si="22"/>
        <v>61210.482734270539</v>
      </c>
      <c r="Y102" s="196">
        <f t="shared" si="22"/>
        <v>103372.66142673572</v>
      </c>
      <c r="Z102" s="197">
        <f t="shared" si="22"/>
        <v>118415.50287109519</v>
      </c>
      <c r="AB102" s="182" t="s">
        <v>21</v>
      </c>
      <c r="AC102" s="196">
        <f t="shared" ref="AC102:AM102" si="23">SUM(AC81:AC101)</f>
        <v>1829995.9303129727</v>
      </c>
      <c r="AD102" s="196">
        <f t="shared" si="23"/>
        <v>619328.19967834</v>
      </c>
      <c r="AE102" s="196">
        <f t="shared" si="23"/>
        <v>443072.36865037645</v>
      </c>
      <c r="AF102" s="196">
        <f t="shared" si="23"/>
        <v>83193.469314077593</v>
      </c>
      <c r="AG102" s="196">
        <f t="shared" si="23"/>
        <v>36957.389648136719</v>
      </c>
      <c r="AH102" s="196">
        <f t="shared" si="23"/>
        <v>80122.278736275053</v>
      </c>
      <c r="AI102" s="196">
        <f t="shared" si="23"/>
        <v>148265.12855796303</v>
      </c>
      <c r="AJ102" s="196">
        <f t="shared" si="23"/>
        <v>132796.32342557132</v>
      </c>
      <c r="AK102" s="196">
        <f t="shared" si="23"/>
        <v>97426.310484724905</v>
      </c>
      <c r="AL102" s="196">
        <f t="shared" si="23"/>
        <v>120454.04290806575</v>
      </c>
      <c r="AM102" s="197">
        <f t="shared" si="23"/>
        <v>68380.418909441461</v>
      </c>
    </row>
    <row r="103" spans="2:39">
      <c r="B103" s="183" t="s">
        <v>183</v>
      </c>
      <c r="C103" s="98">
        <f t="shared" ref="C103:M103" si="24">C102/C$158</f>
        <v>9.277342240412452E-2</v>
      </c>
      <c r="D103" s="98">
        <f t="shared" si="24"/>
        <v>9.9580618074236515E-2</v>
      </c>
      <c r="E103" s="98">
        <f t="shared" si="24"/>
        <v>7.4793393504888103E-2</v>
      </c>
      <c r="F103" s="98">
        <f t="shared" si="24"/>
        <v>5.7791488375191089E-2</v>
      </c>
      <c r="G103" s="98">
        <f t="shared" si="24"/>
        <v>8.5773868385328175E-2</v>
      </c>
      <c r="H103" s="98">
        <f t="shared" si="24"/>
        <v>7.3394874637516108E-2</v>
      </c>
      <c r="I103" s="98">
        <f t="shared" si="24"/>
        <v>0.12760634608009838</v>
      </c>
      <c r="J103" s="98">
        <f t="shared" si="24"/>
        <v>0.17710887318411542</v>
      </c>
      <c r="K103" s="98">
        <f t="shared" si="24"/>
        <v>6.3735282775385302E-2</v>
      </c>
      <c r="L103" s="98">
        <f t="shared" si="24"/>
        <v>8.6917032062427624E-2</v>
      </c>
      <c r="M103" s="98">
        <f t="shared" si="24"/>
        <v>7.2540684507215417E-2</v>
      </c>
      <c r="O103" s="183" t="s">
        <v>183</v>
      </c>
      <c r="P103" s="98">
        <f t="shared" ref="P103:Z103" si="25">P102/P$158</f>
        <v>9.9360834190953803E-2</v>
      </c>
      <c r="Q103" s="98">
        <f t="shared" si="25"/>
        <v>0.10573124031127548</v>
      </c>
      <c r="R103" s="98">
        <f t="shared" si="25"/>
        <v>8.121285146453773E-2</v>
      </c>
      <c r="S103" s="98">
        <f t="shared" si="25"/>
        <v>5.0523747337654343E-2</v>
      </c>
      <c r="T103" s="98">
        <f t="shared" si="25"/>
        <v>5.0629455344564048E-2</v>
      </c>
      <c r="U103" s="98">
        <f t="shared" si="25"/>
        <v>7.0617368389162091E-2</v>
      </c>
      <c r="V103" s="98">
        <f t="shared" si="25"/>
        <v>0.13956217969642526</v>
      </c>
      <c r="W103" s="98">
        <f t="shared" si="25"/>
        <v>0.13884749593940773</v>
      </c>
      <c r="X103" s="98">
        <f t="shared" si="25"/>
        <v>0.10597332799159821</v>
      </c>
      <c r="Y103" s="98">
        <f t="shared" si="25"/>
        <v>0.1071915239322576</v>
      </c>
      <c r="Z103" s="98">
        <f t="shared" si="25"/>
        <v>0.13925435662072663</v>
      </c>
      <c r="AB103" s="183" t="s">
        <v>183</v>
      </c>
      <c r="AC103" s="98">
        <f t="shared" ref="AC103:AM103" si="26">AC102/AC$158</f>
        <v>0.10770287524958246</v>
      </c>
      <c r="AD103" s="98">
        <f t="shared" si="26"/>
        <v>9.6642078720392724E-2</v>
      </c>
      <c r="AE103" s="98">
        <f t="shared" si="26"/>
        <v>0.18510576327080883</v>
      </c>
      <c r="AF103" s="98">
        <f t="shared" si="26"/>
        <v>9.9268379781698904E-2</v>
      </c>
      <c r="AG103" s="98">
        <f t="shared" si="26"/>
        <v>8.280399130069864E-2</v>
      </c>
      <c r="AH103" s="98">
        <f t="shared" si="26"/>
        <v>3.6888298681766449E-2</v>
      </c>
      <c r="AI103" s="98">
        <f t="shared" si="26"/>
        <v>0.11257470483736859</v>
      </c>
      <c r="AJ103" s="98">
        <f t="shared" si="26"/>
        <v>0.1468526196637685</v>
      </c>
      <c r="AK103" s="98">
        <f t="shared" si="26"/>
        <v>0.15902273434140718</v>
      </c>
      <c r="AL103" s="98">
        <f t="shared" si="26"/>
        <v>0.11531471820812252</v>
      </c>
      <c r="AM103" s="98">
        <f t="shared" si="26"/>
        <v>8.0061178072295472E-2</v>
      </c>
    </row>
    <row r="104" spans="2:39">
      <c r="B104" s="183" t="s">
        <v>187</v>
      </c>
      <c r="C104" s="98">
        <f t="shared" ref="C104:M104" si="27">C77+C103</f>
        <v>0.34932978068893977</v>
      </c>
      <c r="D104" s="98">
        <f t="shared" si="27"/>
        <v>0.34290018775566666</v>
      </c>
      <c r="E104" s="98">
        <f t="shared" si="27"/>
        <v>0.3499052285751228</v>
      </c>
      <c r="F104" s="98">
        <f t="shared" si="27"/>
        <v>0.30309064089862631</v>
      </c>
      <c r="G104" s="98">
        <f t="shared" si="27"/>
        <v>0.38000407157876692</v>
      </c>
      <c r="H104" s="98">
        <f t="shared" si="27"/>
        <v>0.40697138399411276</v>
      </c>
      <c r="I104" s="98">
        <f t="shared" si="27"/>
        <v>0.26041957752857336</v>
      </c>
      <c r="J104" s="98">
        <f t="shared" si="27"/>
        <v>0.37324372795473726</v>
      </c>
      <c r="K104" s="98">
        <f t="shared" si="27"/>
        <v>0.44314544879359485</v>
      </c>
      <c r="L104" s="98">
        <f t="shared" si="27"/>
        <v>0.32047040766793344</v>
      </c>
      <c r="M104" s="98">
        <f t="shared" si="27"/>
        <v>0.32712418837273388</v>
      </c>
      <c r="N104" s="184"/>
      <c r="O104" s="183" t="s">
        <v>187</v>
      </c>
      <c r="P104" s="98">
        <f t="shared" ref="P104:Z104" si="28">P77+P103</f>
        <v>0.36549603609850867</v>
      </c>
      <c r="Q104" s="98">
        <f t="shared" si="28"/>
        <v>0.35399094249422047</v>
      </c>
      <c r="R104" s="98">
        <f t="shared" si="28"/>
        <v>0.34726725277327258</v>
      </c>
      <c r="S104" s="98">
        <f t="shared" si="28"/>
        <v>0.33348649481906506</v>
      </c>
      <c r="T104" s="98">
        <f t="shared" si="28"/>
        <v>0.33896097884484538</v>
      </c>
      <c r="U104" s="98">
        <f t="shared" si="28"/>
        <v>0.44795040809419445</v>
      </c>
      <c r="V104" s="98">
        <f t="shared" si="28"/>
        <v>0.321467861334155</v>
      </c>
      <c r="W104" s="98">
        <f t="shared" si="28"/>
        <v>0.34736744685033472</v>
      </c>
      <c r="X104" s="98">
        <f t="shared" si="28"/>
        <v>0.44451743361772578</v>
      </c>
      <c r="Y104" s="98">
        <f t="shared" si="28"/>
        <v>0.34928498778000644</v>
      </c>
      <c r="Z104" s="98">
        <f t="shared" si="28"/>
        <v>0.37025671802853166</v>
      </c>
      <c r="AA104" s="184"/>
      <c r="AB104" s="183" t="s">
        <v>187</v>
      </c>
      <c r="AC104" s="98">
        <f t="shared" ref="AC104:AM104" si="29">AC77+AC103</f>
        <v>0.36571029140723965</v>
      </c>
      <c r="AD104" s="98">
        <f t="shared" si="29"/>
        <v>0.33978614528479412</v>
      </c>
      <c r="AE104" s="98">
        <f t="shared" si="29"/>
        <v>0.39350352416152712</v>
      </c>
      <c r="AF104" s="98">
        <f t="shared" si="29"/>
        <v>0.39795236654866906</v>
      </c>
      <c r="AG104" s="98">
        <f t="shared" si="29"/>
        <v>0.41392450976955841</v>
      </c>
      <c r="AH104" s="98">
        <f t="shared" si="29"/>
        <v>0.39380415092725901</v>
      </c>
      <c r="AI104" s="98">
        <f t="shared" si="29"/>
        <v>0.32918365122373738</v>
      </c>
      <c r="AJ104" s="98">
        <f t="shared" si="29"/>
        <v>0.29908801673555307</v>
      </c>
      <c r="AK104" s="98">
        <f t="shared" si="29"/>
        <v>0.46738157339555403</v>
      </c>
      <c r="AL104" s="98">
        <f t="shared" si="29"/>
        <v>0.32987828732478941</v>
      </c>
      <c r="AM104" s="98">
        <f t="shared" si="29"/>
        <v>0.45181111032052312</v>
      </c>
    </row>
    <row r="106" spans="2:39">
      <c r="B106" s="4" t="s">
        <v>178</v>
      </c>
      <c r="M106" s="424" t="s">
        <v>324</v>
      </c>
      <c r="O106" s="4" t="s">
        <v>178</v>
      </c>
      <c r="Z106" s="424" t="s">
        <v>324</v>
      </c>
      <c r="AB106" s="4" t="s">
        <v>178</v>
      </c>
      <c r="AM106" s="424" t="s">
        <v>324</v>
      </c>
    </row>
    <row r="108" spans="2:39" ht="15">
      <c r="B108" s="5" t="s">
        <v>294</v>
      </c>
      <c r="O108" s="5" t="s">
        <v>289</v>
      </c>
      <c r="AB108" s="5" t="s">
        <v>284</v>
      </c>
    </row>
    <row r="109" spans="2:39" ht="71.25">
      <c r="B109" s="151" t="s">
        <v>92</v>
      </c>
      <c r="C109" s="152" t="s">
        <v>38</v>
      </c>
      <c r="D109" s="153" t="s">
        <v>45</v>
      </c>
      <c r="E109" s="154" t="s">
        <v>46</v>
      </c>
      <c r="F109" s="155" t="s">
        <v>47</v>
      </c>
      <c r="G109" s="156" t="s">
        <v>39</v>
      </c>
      <c r="H109" s="157" t="s">
        <v>48</v>
      </c>
      <c r="I109" s="158" t="s">
        <v>40</v>
      </c>
      <c r="J109" s="159" t="s">
        <v>41</v>
      </c>
      <c r="K109" s="160" t="s">
        <v>49</v>
      </c>
      <c r="L109" s="161" t="s">
        <v>42</v>
      </c>
      <c r="M109" s="162" t="s">
        <v>43</v>
      </c>
      <c r="O109" s="151" t="s">
        <v>92</v>
      </c>
      <c r="P109" s="152" t="s">
        <v>38</v>
      </c>
      <c r="Q109" s="153" t="s">
        <v>45</v>
      </c>
      <c r="R109" s="154" t="s">
        <v>46</v>
      </c>
      <c r="S109" s="155" t="s">
        <v>47</v>
      </c>
      <c r="T109" s="156" t="s">
        <v>39</v>
      </c>
      <c r="U109" s="157" t="s">
        <v>48</v>
      </c>
      <c r="V109" s="158" t="s">
        <v>40</v>
      </c>
      <c r="W109" s="159" t="s">
        <v>41</v>
      </c>
      <c r="X109" s="160" t="s">
        <v>49</v>
      </c>
      <c r="Y109" s="161" t="s">
        <v>42</v>
      </c>
      <c r="Z109" s="162" t="s">
        <v>43</v>
      </c>
      <c r="AB109" s="151" t="s">
        <v>92</v>
      </c>
      <c r="AC109" s="152" t="s">
        <v>38</v>
      </c>
      <c r="AD109" s="153" t="s">
        <v>45</v>
      </c>
      <c r="AE109" s="154" t="s">
        <v>46</v>
      </c>
      <c r="AF109" s="155" t="s">
        <v>47</v>
      </c>
      <c r="AG109" s="156" t="s">
        <v>39</v>
      </c>
      <c r="AH109" s="157" t="s">
        <v>48</v>
      </c>
      <c r="AI109" s="158" t="s">
        <v>40</v>
      </c>
      <c r="AJ109" s="159" t="s">
        <v>41</v>
      </c>
      <c r="AK109" s="160" t="s">
        <v>49</v>
      </c>
      <c r="AL109" s="161" t="s">
        <v>42</v>
      </c>
      <c r="AM109" s="162" t="s">
        <v>43</v>
      </c>
    </row>
    <row r="110" spans="2:39">
      <c r="B110" s="167" t="s">
        <v>2</v>
      </c>
      <c r="C110" s="185">
        <v>75375.247541163073</v>
      </c>
      <c r="D110" s="186">
        <v>0</v>
      </c>
      <c r="E110" s="186">
        <v>37378.012156934405</v>
      </c>
      <c r="F110" s="186">
        <v>28962.377827891629</v>
      </c>
      <c r="G110" s="186">
        <v>0</v>
      </c>
      <c r="H110" s="186">
        <v>0</v>
      </c>
      <c r="I110" s="186">
        <v>0</v>
      </c>
      <c r="J110" s="186">
        <v>0</v>
      </c>
      <c r="K110" s="186">
        <v>0</v>
      </c>
      <c r="L110" s="186">
        <v>0</v>
      </c>
      <c r="M110" s="187">
        <v>9034.8575563370359</v>
      </c>
      <c r="O110" s="167" t="s">
        <v>2</v>
      </c>
      <c r="P110" s="185">
        <v>71847.495008938509</v>
      </c>
      <c r="Q110" s="186">
        <v>0</v>
      </c>
      <c r="R110" s="186">
        <v>33850.329957736714</v>
      </c>
      <c r="S110" s="186">
        <v>28962.307494864752</v>
      </c>
      <c r="T110" s="186">
        <v>0</v>
      </c>
      <c r="U110" s="186">
        <v>0</v>
      </c>
      <c r="V110" s="186">
        <v>0</v>
      </c>
      <c r="W110" s="186">
        <v>0</v>
      </c>
      <c r="X110" s="186">
        <v>0</v>
      </c>
      <c r="Y110" s="186">
        <v>0</v>
      </c>
      <c r="Z110" s="187">
        <v>9034.8575563370377</v>
      </c>
      <c r="AB110" s="167" t="s">
        <v>2</v>
      </c>
      <c r="AC110" s="185">
        <v>68794.696176570724</v>
      </c>
      <c r="AD110" s="186">
        <v>0</v>
      </c>
      <c r="AE110" s="186">
        <v>34314.373275743194</v>
      </c>
      <c r="AF110" s="186">
        <v>28122.550214048893</v>
      </c>
      <c r="AG110" s="186">
        <v>0</v>
      </c>
      <c r="AH110" s="186">
        <v>0</v>
      </c>
      <c r="AI110" s="186">
        <v>3371.9421978522232</v>
      </c>
      <c r="AJ110" s="186">
        <v>0</v>
      </c>
      <c r="AK110" s="186">
        <v>0</v>
      </c>
      <c r="AL110" s="186">
        <v>0</v>
      </c>
      <c r="AM110" s="187">
        <v>2985.8304889264145</v>
      </c>
    </row>
    <row r="111" spans="2:39">
      <c r="B111" s="172" t="s">
        <v>3</v>
      </c>
      <c r="C111" s="188">
        <v>322567.54427173932</v>
      </c>
      <c r="D111" s="189">
        <v>144357.28139388983</v>
      </c>
      <c r="E111" s="189">
        <v>21130.192961336761</v>
      </c>
      <c r="F111" s="189">
        <v>35939.087747748905</v>
      </c>
      <c r="G111" s="189">
        <v>3814.0298844225581</v>
      </c>
      <c r="H111" s="189">
        <v>13829.022682501298</v>
      </c>
      <c r="I111" s="189">
        <v>32659.913753475816</v>
      </c>
      <c r="J111" s="189">
        <v>24808.388912344093</v>
      </c>
      <c r="K111" s="189">
        <v>0</v>
      </c>
      <c r="L111" s="189">
        <v>46029.626936019988</v>
      </c>
      <c r="M111" s="190">
        <v>0</v>
      </c>
      <c r="O111" s="172" t="s">
        <v>3</v>
      </c>
      <c r="P111" s="188">
        <v>292115.51780620811</v>
      </c>
      <c r="Q111" s="189">
        <v>119448.70899754656</v>
      </c>
      <c r="R111" s="189">
        <v>22397.373374916831</v>
      </c>
      <c r="S111" s="189">
        <v>9830.1393904686392</v>
      </c>
      <c r="T111" s="189">
        <v>9926.4103962608351</v>
      </c>
      <c r="U111" s="189">
        <v>13799.973418886017</v>
      </c>
      <c r="V111" s="189">
        <v>43987.04285581188</v>
      </c>
      <c r="W111" s="189">
        <v>24823.820530792771</v>
      </c>
      <c r="X111" s="189">
        <v>0</v>
      </c>
      <c r="Y111" s="189">
        <v>36332.611902240846</v>
      </c>
      <c r="Z111" s="190">
        <v>11569.436939283758</v>
      </c>
      <c r="AB111" s="172" t="s">
        <v>3</v>
      </c>
      <c r="AC111" s="188">
        <v>273236.17010454438</v>
      </c>
      <c r="AD111" s="189">
        <v>139044.76697868545</v>
      </c>
      <c r="AE111" s="189">
        <v>11425.391658593024</v>
      </c>
      <c r="AF111" s="189">
        <v>36001.619996771798</v>
      </c>
      <c r="AG111" s="189">
        <v>11947.710265575406</v>
      </c>
      <c r="AH111" s="189">
        <v>0</v>
      </c>
      <c r="AI111" s="189">
        <v>50174.755443788417</v>
      </c>
      <c r="AJ111" s="189">
        <v>0</v>
      </c>
      <c r="AK111" s="189">
        <v>0</v>
      </c>
      <c r="AL111" s="189">
        <v>13075.111237757175</v>
      </c>
      <c r="AM111" s="190">
        <v>11566.814523373083</v>
      </c>
    </row>
    <row r="112" spans="2:39">
      <c r="B112" s="172" t="s">
        <v>4</v>
      </c>
      <c r="C112" s="188">
        <v>512063.22772838402</v>
      </c>
      <c r="D112" s="189">
        <v>462850.73568847141</v>
      </c>
      <c r="E112" s="189">
        <v>11529.251650153725</v>
      </c>
      <c r="F112" s="189">
        <v>0</v>
      </c>
      <c r="G112" s="189">
        <v>3497.3661258339607</v>
      </c>
      <c r="H112" s="189">
        <v>0</v>
      </c>
      <c r="I112" s="189">
        <v>34185.874263924947</v>
      </c>
      <c r="J112" s="189">
        <v>0</v>
      </c>
      <c r="K112" s="189">
        <v>0</v>
      </c>
      <c r="L112" s="189">
        <v>0</v>
      </c>
      <c r="M112" s="190">
        <v>0</v>
      </c>
      <c r="O112" s="172" t="s">
        <v>4</v>
      </c>
      <c r="P112" s="188">
        <v>455380.92762146739</v>
      </c>
      <c r="Q112" s="189">
        <v>416157.68032213644</v>
      </c>
      <c r="R112" s="189">
        <v>16932.870342785831</v>
      </c>
      <c r="S112" s="189">
        <v>0</v>
      </c>
      <c r="T112" s="189">
        <v>3497.3661258405696</v>
      </c>
      <c r="U112" s="189">
        <v>0</v>
      </c>
      <c r="V112" s="189">
        <v>18793.010830704523</v>
      </c>
      <c r="W112" s="189">
        <v>0</v>
      </c>
      <c r="X112" s="189">
        <v>0</v>
      </c>
      <c r="Y112" s="189">
        <v>0</v>
      </c>
      <c r="Z112" s="190">
        <v>0</v>
      </c>
      <c r="AB112" s="172" t="s">
        <v>4</v>
      </c>
      <c r="AC112" s="188">
        <v>281752.36742253136</v>
      </c>
      <c r="AD112" s="189">
        <v>278991.87570339773</v>
      </c>
      <c r="AE112" s="189">
        <v>0</v>
      </c>
      <c r="AF112" s="189">
        <v>2760.4917191336231</v>
      </c>
      <c r="AG112" s="189">
        <v>0</v>
      </c>
      <c r="AH112" s="189">
        <v>0</v>
      </c>
      <c r="AI112" s="189">
        <v>0</v>
      </c>
      <c r="AJ112" s="189">
        <v>0</v>
      </c>
      <c r="AK112" s="189">
        <v>0</v>
      </c>
      <c r="AL112" s="189">
        <v>0</v>
      </c>
      <c r="AM112" s="190">
        <v>0</v>
      </c>
    </row>
    <row r="113" spans="2:39">
      <c r="B113" s="172" t="s">
        <v>5</v>
      </c>
      <c r="C113" s="188">
        <v>9993.1427070899008</v>
      </c>
      <c r="D113" s="189">
        <v>4087.4402669571255</v>
      </c>
      <c r="E113" s="189">
        <v>0</v>
      </c>
      <c r="F113" s="189">
        <v>0</v>
      </c>
      <c r="G113" s="189">
        <v>0</v>
      </c>
      <c r="H113" s="189">
        <v>0</v>
      </c>
      <c r="I113" s="189">
        <v>5905.7024401327744</v>
      </c>
      <c r="J113" s="189">
        <v>0</v>
      </c>
      <c r="K113" s="189">
        <v>0</v>
      </c>
      <c r="L113" s="189">
        <v>0</v>
      </c>
      <c r="M113" s="190">
        <v>0</v>
      </c>
      <c r="O113" s="172" t="s">
        <v>5</v>
      </c>
      <c r="P113" s="188">
        <v>14071.177080138354</v>
      </c>
      <c r="Q113" s="189">
        <v>5628.930254480415</v>
      </c>
      <c r="R113" s="189">
        <v>0</v>
      </c>
      <c r="S113" s="189">
        <v>6958.5352784919787</v>
      </c>
      <c r="T113" s="189">
        <v>149.59980249776544</v>
      </c>
      <c r="U113" s="189">
        <v>0</v>
      </c>
      <c r="V113" s="189">
        <v>1334.1117446681956</v>
      </c>
      <c r="W113" s="189">
        <v>0</v>
      </c>
      <c r="X113" s="189">
        <v>0</v>
      </c>
      <c r="Y113" s="189">
        <v>0</v>
      </c>
      <c r="Z113" s="190">
        <v>0</v>
      </c>
      <c r="AB113" s="172" t="s">
        <v>5</v>
      </c>
      <c r="AC113" s="188">
        <v>10164.247002177062</v>
      </c>
      <c r="AD113" s="189">
        <v>0</v>
      </c>
      <c r="AE113" s="189">
        <v>3302.0516672950475</v>
      </c>
      <c r="AF113" s="189">
        <v>6862.1953348820152</v>
      </c>
      <c r="AG113" s="189">
        <v>0</v>
      </c>
      <c r="AH113" s="189">
        <v>0</v>
      </c>
      <c r="AI113" s="189">
        <v>0</v>
      </c>
      <c r="AJ113" s="189">
        <v>0</v>
      </c>
      <c r="AK113" s="189">
        <v>0</v>
      </c>
      <c r="AL113" s="189">
        <v>0</v>
      </c>
      <c r="AM113" s="190">
        <v>0</v>
      </c>
    </row>
    <row r="114" spans="2:39">
      <c r="B114" s="172" t="s">
        <v>6</v>
      </c>
      <c r="C114" s="188">
        <v>356241.7938406032</v>
      </c>
      <c r="D114" s="189">
        <v>189603.48855950759</v>
      </c>
      <c r="E114" s="189">
        <v>87049.618147357905</v>
      </c>
      <c r="F114" s="189">
        <v>14220.00810568568</v>
      </c>
      <c r="G114" s="189">
        <v>0</v>
      </c>
      <c r="H114" s="189">
        <v>0</v>
      </c>
      <c r="I114" s="191">
        <v>0</v>
      </c>
      <c r="J114" s="189">
        <v>0</v>
      </c>
      <c r="K114" s="189">
        <v>39686.485579132481</v>
      </c>
      <c r="L114" s="189">
        <v>25682.193448919483</v>
      </c>
      <c r="M114" s="190">
        <v>0</v>
      </c>
      <c r="O114" s="172" t="s">
        <v>6</v>
      </c>
      <c r="P114" s="188">
        <v>305530.9767575218</v>
      </c>
      <c r="Q114" s="189">
        <v>155711.21172340793</v>
      </c>
      <c r="R114" s="189">
        <v>72609.163855591512</v>
      </c>
      <c r="S114" s="189">
        <v>11681.386373512587</v>
      </c>
      <c r="T114" s="189">
        <v>0</v>
      </c>
      <c r="U114" s="189">
        <v>12458.630912135875</v>
      </c>
      <c r="V114" s="191">
        <v>0</v>
      </c>
      <c r="W114" s="189">
        <v>0</v>
      </c>
      <c r="X114" s="189">
        <v>41247.079130944287</v>
      </c>
      <c r="Y114" s="189">
        <v>0</v>
      </c>
      <c r="Z114" s="190">
        <v>11823.504761929553</v>
      </c>
      <c r="AB114" s="172" t="s">
        <v>6</v>
      </c>
      <c r="AC114" s="188">
        <v>427010.47753875412</v>
      </c>
      <c r="AD114" s="189">
        <v>193828.32593342217</v>
      </c>
      <c r="AE114" s="189">
        <v>125351.91244328894</v>
      </c>
      <c r="AF114" s="189">
        <v>19413.010423253043</v>
      </c>
      <c r="AG114" s="189">
        <v>0</v>
      </c>
      <c r="AH114" s="189">
        <v>0</v>
      </c>
      <c r="AI114" s="191">
        <v>0</v>
      </c>
      <c r="AJ114" s="189">
        <v>0</v>
      </c>
      <c r="AK114" s="189">
        <v>53869.8354382748</v>
      </c>
      <c r="AL114" s="189">
        <v>11684.84476805417</v>
      </c>
      <c r="AM114" s="190">
        <v>22862.548532461042</v>
      </c>
    </row>
    <row r="115" spans="2:39">
      <c r="B115" s="172" t="s">
        <v>7</v>
      </c>
      <c r="C115" s="188">
        <v>260389.12909853525</v>
      </c>
      <c r="D115" s="189">
        <v>4798.1991146977125</v>
      </c>
      <c r="E115" s="189">
        <v>0</v>
      </c>
      <c r="F115" s="189">
        <v>8927.8476987480844</v>
      </c>
      <c r="G115" s="189">
        <v>0</v>
      </c>
      <c r="H115" s="189">
        <v>0</v>
      </c>
      <c r="I115" s="189">
        <v>0</v>
      </c>
      <c r="J115" s="189">
        <v>99488.920904117171</v>
      </c>
      <c r="K115" s="189">
        <v>21360.446293286193</v>
      </c>
      <c r="L115" s="189">
        <v>125813.71508768608</v>
      </c>
      <c r="M115" s="190">
        <v>0</v>
      </c>
      <c r="O115" s="172" t="s">
        <v>7</v>
      </c>
      <c r="P115" s="188">
        <v>148423.89570868219</v>
      </c>
      <c r="Q115" s="189">
        <v>0</v>
      </c>
      <c r="R115" s="189">
        <v>0</v>
      </c>
      <c r="S115" s="189">
        <v>8927.8476987480954</v>
      </c>
      <c r="T115" s="189">
        <v>0</v>
      </c>
      <c r="U115" s="189">
        <v>21176.1687354315</v>
      </c>
      <c r="V115" s="189">
        <v>0</v>
      </c>
      <c r="W115" s="189">
        <v>24284.841206246303</v>
      </c>
      <c r="X115" s="189">
        <v>27290.991758387154</v>
      </c>
      <c r="Y115" s="189">
        <v>66744.04630986914</v>
      </c>
      <c r="Z115" s="190">
        <v>0</v>
      </c>
      <c r="AB115" s="172" t="s">
        <v>7</v>
      </c>
      <c r="AC115" s="188">
        <v>245771.32330570425</v>
      </c>
      <c r="AD115" s="189">
        <v>2157.5301342457437</v>
      </c>
      <c r="AE115" s="189">
        <v>0</v>
      </c>
      <c r="AF115" s="189">
        <v>9024.7657120665353</v>
      </c>
      <c r="AG115" s="189">
        <v>0</v>
      </c>
      <c r="AH115" s="189">
        <v>0</v>
      </c>
      <c r="AI115" s="189">
        <v>0</v>
      </c>
      <c r="AJ115" s="189">
        <v>82105.887277301939</v>
      </c>
      <c r="AK115" s="189">
        <v>10114.805519226114</v>
      </c>
      <c r="AL115" s="189">
        <v>142368.33466286393</v>
      </c>
      <c r="AM115" s="190">
        <v>0</v>
      </c>
    </row>
    <row r="116" spans="2:39">
      <c r="B116" s="172" t="s">
        <v>8</v>
      </c>
      <c r="C116" s="188">
        <v>223904.60393015714</v>
      </c>
      <c r="D116" s="189">
        <v>13921.959160642857</v>
      </c>
      <c r="E116" s="189">
        <v>0</v>
      </c>
      <c r="F116" s="189">
        <v>0</v>
      </c>
      <c r="G116" s="189">
        <v>0</v>
      </c>
      <c r="H116" s="189">
        <v>0</v>
      </c>
      <c r="I116" s="189">
        <v>48984.088278197574</v>
      </c>
      <c r="J116" s="189">
        <v>101865.98537361952</v>
      </c>
      <c r="K116" s="191">
        <v>0</v>
      </c>
      <c r="L116" s="189">
        <v>0</v>
      </c>
      <c r="M116" s="190">
        <v>59132.571117697167</v>
      </c>
      <c r="O116" s="172" t="s">
        <v>8</v>
      </c>
      <c r="P116" s="188">
        <v>398387.10920659458</v>
      </c>
      <c r="Q116" s="189">
        <v>21898.854380309742</v>
      </c>
      <c r="R116" s="189">
        <v>39171.362875398852</v>
      </c>
      <c r="S116" s="189">
        <v>3518.3303756521868</v>
      </c>
      <c r="T116" s="189">
        <v>12547.714348840964</v>
      </c>
      <c r="U116" s="189">
        <v>0</v>
      </c>
      <c r="V116" s="189">
        <v>121906.87566475908</v>
      </c>
      <c r="W116" s="189">
        <v>143064.97967021831</v>
      </c>
      <c r="X116" s="191">
        <v>0</v>
      </c>
      <c r="Y116" s="189">
        <v>0</v>
      </c>
      <c r="Z116" s="190">
        <v>56278.991891415419</v>
      </c>
      <c r="AB116" s="172" t="s">
        <v>8</v>
      </c>
      <c r="AC116" s="188">
        <v>496081.69600509451</v>
      </c>
      <c r="AD116" s="189">
        <v>6113.7104550667627</v>
      </c>
      <c r="AE116" s="189">
        <v>26038.131532020867</v>
      </c>
      <c r="AF116" s="189">
        <v>4206.9255255008447</v>
      </c>
      <c r="AG116" s="189">
        <v>0</v>
      </c>
      <c r="AH116" s="189">
        <v>0</v>
      </c>
      <c r="AI116" s="189">
        <v>167739.85734137631</v>
      </c>
      <c r="AJ116" s="189">
        <v>189607.59323000739</v>
      </c>
      <c r="AK116" s="191">
        <v>0</v>
      </c>
      <c r="AL116" s="189">
        <v>13081.565498559654</v>
      </c>
      <c r="AM116" s="190">
        <v>89293.912422562644</v>
      </c>
    </row>
    <row r="117" spans="2:39">
      <c r="B117" s="172" t="s">
        <v>9</v>
      </c>
      <c r="C117" s="188">
        <v>179433.41245901206</v>
      </c>
      <c r="D117" s="189">
        <v>71040.117417279384</v>
      </c>
      <c r="E117" s="189">
        <v>40312.570325948371</v>
      </c>
      <c r="F117" s="189">
        <v>0</v>
      </c>
      <c r="G117" s="189">
        <v>0</v>
      </c>
      <c r="H117" s="189">
        <v>55449.786641283179</v>
      </c>
      <c r="I117" s="189">
        <v>4698.3775510989926</v>
      </c>
      <c r="J117" s="189">
        <v>0</v>
      </c>
      <c r="K117" s="189">
        <v>0</v>
      </c>
      <c r="L117" s="189">
        <v>7932.5605234021159</v>
      </c>
      <c r="M117" s="190">
        <v>0</v>
      </c>
      <c r="O117" s="172" t="s">
        <v>9</v>
      </c>
      <c r="P117" s="188">
        <v>131806.08765917033</v>
      </c>
      <c r="Q117" s="189">
        <v>53651.855208840301</v>
      </c>
      <c r="R117" s="189">
        <v>20581.240534878016</v>
      </c>
      <c r="S117" s="189">
        <v>0</v>
      </c>
      <c r="T117" s="189">
        <v>8109.011975839243</v>
      </c>
      <c r="U117" s="189">
        <v>16768.761184419025</v>
      </c>
      <c r="V117" s="189">
        <v>19874.998284586574</v>
      </c>
      <c r="W117" s="189">
        <v>0</v>
      </c>
      <c r="X117" s="189">
        <v>0</v>
      </c>
      <c r="Y117" s="189">
        <v>7932.5605234021159</v>
      </c>
      <c r="Z117" s="190">
        <v>4887.6599472050366</v>
      </c>
      <c r="AB117" s="172" t="s">
        <v>9</v>
      </c>
      <c r="AC117" s="188">
        <v>135211.91677726124</v>
      </c>
      <c r="AD117" s="189">
        <v>56154.445676725394</v>
      </c>
      <c r="AE117" s="189">
        <v>32629.601892093429</v>
      </c>
      <c r="AF117" s="189">
        <v>0</v>
      </c>
      <c r="AG117" s="189">
        <v>9275.5909097157673</v>
      </c>
      <c r="AH117" s="189">
        <v>23666.910146015714</v>
      </c>
      <c r="AI117" s="189">
        <v>8597.7082055059182</v>
      </c>
      <c r="AJ117" s="189">
        <v>0</v>
      </c>
      <c r="AK117" s="189">
        <v>0</v>
      </c>
      <c r="AL117" s="189">
        <v>0</v>
      </c>
      <c r="AM117" s="190">
        <v>4887.6599472050384</v>
      </c>
    </row>
    <row r="118" spans="2:39">
      <c r="B118" s="172" t="s">
        <v>10</v>
      </c>
      <c r="C118" s="188">
        <v>25468.369560483505</v>
      </c>
      <c r="D118" s="189">
        <v>0</v>
      </c>
      <c r="E118" s="189">
        <v>0</v>
      </c>
      <c r="F118" s="189">
        <v>0</v>
      </c>
      <c r="G118" s="189">
        <v>0</v>
      </c>
      <c r="H118" s="189">
        <v>20179.51833615029</v>
      </c>
      <c r="I118" s="189">
        <v>0</v>
      </c>
      <c r="J118" s="189">
        <v>0</v>
      </c>
      <c r="K118" s="189">
        <v>5288.8512243332161</v>
      </c>
      <c r="L118" s="189">
        <v>0</v>
      </c>
      <c r="M118" s="190">
        <v>0</v>
      </c>
      <c r="O118" s="172" t="s">
        <v>10</v>
      </c>
      <c r="P118" s="188">
        <v>0</v>
      </c>
      <c r="Q118" s="189">
        <v>0</v>
      </c>
      <c r="R118" s="189">
        <v>0</v>
      </c>
      <c r="S118" s="189">
        <v>0</v>
      </c>
      <c r="T118" s="189">
        <v>0</v>
      </c>
      <c r="U118" s="189">
        <v>0</v>
      </c>
      <c r="V118" s="189">
        <v>0</v>
      </c>
      <c r="W118" s="189">
        <v>0</v>
      </c>
      <c r="X118" s="189">
        <v>0</v>
      </c>
      <c r="Y118" s="189">
        <v>0</v>
      </c>
      <c r="Z118" s="190">
        <v>0</v>
      </c>
      <c r="AB118" s="172" t="s">
        <v>10</v>
      </c>
      <c r="AC118" s="188">
        <v>7609.2871990955246</v>
      </c>
      <c r="AD118" s="189">
        <v>4613.1018058195868</v>
      </c>
      <c r="AE118" s="189">
        <v>2996.1853932759373</v>
      </c>
      <c r="AF118" s="189">
        <v>0</v>
      </c>
      <c r="AG118" s="189">
        <v>0</v>
      </c>
      <c r="AH118" s="189">
        <v>0</v>
      </c>
      <c r="AI118" s="189">
        <v>0</v>
      </c>
      <c r="AJ118" s="189">
        <v>0</v>
      </c>
      <c r="AK118" s="189">
        <v>0</v>
      </c>
      <c r="AL118" s="189">
        <v>0</v>
      </c>
      <c r="AM118" s="190">
        <v>0</v>
      </c>
    </row>
    <row r="119" spans="2:39">
      <c r="B119" s="172" t="s">
        <v>11</v>
      </c>
      <c r="C119" s="188">
        <v>33994.943047898538</v>
      </c>
      <c r="D119" s="189">
        <v>9480.2092966359905</v>
      </c>
      <c r="E119" s="189">
        <v>0</v>
      </c>
      <c r="F119" s="189">
        <v>0</v>
      </c>
      <c r="G119" s="189">
        <v>0</v>
      </c>
      <c r="H119" s="189">
        <v>24514.733751262545</v>
      </c>
      <c r="I119" s="189">
        <v>0</v>
      </c>
      <c r="J119" s="189">
        <v>0</v>
      </c>
      <c r="K119" s="189">
        <v>0</v>
      </c>
      <c r="L119" s="189">
        <v>0</v>
      </c>
      <c r="M119" s="190">
        <v>0</v>
      </c>
      <c r="O119" s="172" t="s">
        <v>11</v>
      </c>
      <c r="P119" s="188">
        <v>36993.954010113535</v>
      </c>
      <c r="Q119" s="189">
        <v>4991.1509329645869</v>
      </c>
      <c r="R119" s="189">
        <v>0</v>
      </c>
      <c r="S119" s="189">
        <v>0</v>
      </c>
      <c r="T119" s="189">
        <v>0</v>
      </c>
      <c r="U119" s="189">
        <v>32002.803077148947</v>
      </c>
      <c r="V119" s="189">
        <v>0</v>
      </c>
      <c r="W119" s="189">
        <v>0</v>
      </c>
      <c r="X119" s="189">
        <v>0</v>
      </c>
      <c r="Y119" s="189">
        <v>0</v>
      </c>
      <c r="Z119" s="190">
        <v>0</v>
      </c>
      <c r="AB119" s="172" t="s">
        <v>11</v>
      </c>
      <c r="AC119" s="188">
        <v>4840.5152490011706</v>
      </c>
      <c r="AD119" s="189">
        <v>4840.5152490011706</v>
      </c>
      <c r="AE119" s="189">
        <v>0</v>
      </c>
      <c r="AF119" s="189">
        <v>0</v>
      </c>
      <c r="AG119" s="189">
        <v>0</v>
      </c>
      <c r="AH119" s="189">
        <v>0</v>
      </c>
      <c r="AI119" s="189">
        <v>0</v>
      </c>
      <c r="AJ119" s="189">
        <v>0</v>
      </c>
      <c r="AK119" s="189">
        <v>0</v>
      </c>
      <c r="AL119" s="189">
        <v>0</v>
      </c>
      <c r="AM119" s="190">
        <v>0</v>
      </c>
    </row>
    <row r="120" spans="2:39">
      <c r="B120" s="172" t="s">
        <v>12</v>
      </c>
      <c r="C120" s="188">
        <v>0</v>
      </c>
      <c r="D120" s="191">
        <v>0</v>
      </c>
      <c r="E120" s="189">
        <v>0</v>
      </c>
      <c r="F120" s="189">
        <v>0</v>
      </c>
      <c r="G120" s="189">
        <v>0</v>
      </c>
      <c r="H120" s="189">
        <v>0</v>
      </c>
      <c r="I120" s="189">
        <v>0</v>
      </c>
      <c r="J120" s="189">
        <v>0</v>
      </c>
      <c r="K120" s="189">
        <v>0</v>
      </c>
      <c r="L120" s="189">
        <v>0</v>
      </c>
      <c r="M120" s="190">
        <v>0</v>
      </c>
      <c r="O120" s="172" t="s">
        <v>12</v>
      </c>
      <c r="P120" s="188">
        <v>0</v>
      </c>
      <c r="Q120" s="191">
        <v>0</v>
      </c>
      <c r="R120" s="189">
        <v>0</v>
      </c>
      <c r="S120" s="189">
        <v>0</v>
      </c>
      <c r="T120" s="189">
        <v>0</v>
      </c>
      <c r="U120" s="189">
        <v>0</v>
      </c>
      <c r="V120" s="189">
        <v>0</v>
      </c>
      <c r="W120" s="189">
        <v>0</v>
      </c>
      <c r="X120" s="189">
        <v>0</v>
      </c>
      <c r="Y120" s="189">
        <v>0</v>
      </c>
      <c r="Z120" s="190">
        <v>0</v>
      </c>
      <c r="AB120" s="172" t="s">
        <v>12</v>
      </c>
      <c r="AC120" s="188">
        <v>0</v>
      </c>
      <c r="AD120" s="191">
        <v>0</v>
      </c>
      <c r="AE120" s="189">
        <v>0</v>
      </c>
      <c r="AF120" s="189">
        <v>0</v>
      </c>
      <c r="AG120" s="189">
        <v>0</v>
      </c>
      <c r="AH120" s="189">
        <v>0</v>
      </c>
      <c r="AI120" s="189">
        <v>0</v>
      </c>
      <c r="AJ120" s="189">
        <v>0</v>
      </c>
      <c r="AK120" s="189">
        <v>0</v>
      </c>
      <c r="AL120" s="189">
        <v>0</v>
      </c>
      <c r="AM120" s="190">
        <v>0</v>
      </c>
    </row>
    <row r="121" spans="2:39">
      <c r="B121" s="172" t="s">
        <v>44</v>
      </c>
      <c r="C121" s="188">
        <v>5346.3936970853947</v>
      </c>
      <c r="D121" s="189">
        <v>5346.3936970853947</v>
      </c>
      <c r="E121" s="189">
        <v>0</v>
      </c>
      <c r="F121" s="191">
        <v>0</v>
      </c>
      <c r="G121" s="191">
        <v>0</v>
      </c>
      <c r="H121" s="191">
        <v>0</v>
      </c>
      <c r="I121" s="189">
        <v>0</v>
      </c>
      <c r="J121" s="191">
        <v>0</v>
      </c>
      <c r="K121" s="191">
        <v>0</v>
      </c>
      <c r="L121" s="191">
        <v>0</v>
      </c>
      <c r="M121" s="190">
        <v>0</v>
      </c>
      <c r="O121" s="172" t="s">
        <v>44</v>
      </c>
      <c r="P121" s="188">
        <v>4818.5993502814326</v>
      </c>
      <c r="Q121" s="189">
        <v>4818.5993502814326</v>
      </c>
      <c r="R121" s="189">
        <v>0</v>
      </c>
      <c r="S121" s="191">
        <v>0</v>
      </c>
      <c r="T121" s="191">
        <v>0</v>
      </c>
      <c r="U121" s="191">
        <v>0</v>
      </c>
      <c r="V121" s="189">
        <v>0</v>
      </c>
      <c r="W121" s="191">
        <v>0</v>
      </c>
      <c r="X121" s="191">
        <v>0</v>
      </c>
      <c r="Y121" s="191">
        <v>0</v>
      </c>
      <c r="Z121" s="190">
        <v>0</v>
      </c>
      <c r="AB121" s="172" t="s">
        <v>44</v>
      </c>
      <c r="AC121" s="188">
        <v>4946.3481320046239</v>
      </c>
      <c r="AD121" s="189">
        <v>0</v>
      </c>
      <c r="AE121" s="189">
        <v>4946.3481320046239</v>
      </c>
      <c r="AF121" s="191">
        <v>0</v>
      </c>
      <c r="AG121" s="191">
        <v>0</v>
      </c>
      <c r="AH121" s="191">
        <v>0</v>
      </c>
      <c r="AI121" s="189">
        <v>0</v>
      </c>
      <c r="AJ121" s="191">
        <v>0</v>
      </c>
      <c r="AK121" s="191">
        <v>0</v>
      </c>
      <c r="AL121" s="191">
        <v>0</v>
      </c>
      <c r="AM121" s="190">
        <v>0</v>
      </c>
    </row>
    <row r="122" spans="2:39">
      <c r="B122" s="172" t="s">
        <v>14</v>
      </c>
      <c r="C122" s="188">
        <v>337123.6338372535</v>
      </c>
      <c r="D122" s="189">
        <v>269381.45355725137</v>
      </c>
      <c r="E122" s="189">
        <v>54104.181371021274</v>
      </c>
      <c r="F122" s="189">
        <v>5958.2623901492552</v>
      </c>
      <c r="G122" s="189">
        <v>0</v>
      </c>
      <c r="H122" s="189">
        <v>0</v>
      </c>
      <c r="I122" s="189">
        <v>0</v>
      </c>
      <c r="J122" s="189">
        <v>0</v>
      </c>
      <c r="K122" s="189">
        <v>0</v>
      </c>
      <c r="L122" s="189">
        <v>0</v>
      </c>
      <c r="M122" s="190">
        <v>7679.7365188316799</v>
      </c>
      <c r="O122" s="172" t="s">
        <v>14</v>
      </c>
      <c r="P122" s="188">
        <v>403389.98508237576</v>
      </c>
      <c r="Q122" s="189">
        <v>319068.43907454045</v>
      </c>
      <c r="R122" s="189">
        <v>45595.984217016165</v>
      </c>
      <c r="S122" s="189">
        <v>5427.887827843404</v>
      </c>
      <c r="T122" s="189">
        <v>0</v>
      </c>
      <c r="U122" s="189">
        <v>0</v>
      </c>
      <c r="V122" s="189">
        <v>12848.785725962838</v>
      </c>
      <c r="W122" s="189">
        <v>12769.151522295286</v>
      </c>
      <c r="X122" s="189">
        <v>0</v>
      </c>
      <c r="Y122" s="189">
        <v>0</v>
      </c>
      <c r="Z122" s="190">
        <v>7679.7367147176692</v>
      </c>
      <c r="AB122" s="172" t="s">
        <v>14</v>
      </c>
      <c r="AC122" s="188">
        <v>412495.43312192825</v>
      </c>
      <c r="AD122" s="189">
        <v>315948.30333372822</v>
      </c>
      <c r="AE122" s="189">
        <v>47736.482540847232</v>
      </c>
      <c r="AF122" s="189">
        <v>1385.3278565666201</v>
      </c>
      <c r="AG122" s="189">
        <v>0</v>
      </c>
      <c r="AH122" s="189">
        <v>0</v>
      </c>
      <c r="AI122" s="189">
        <v>26571.180802291477</v>
      </c>
      <c r="AJ122" s="189">
        <v>0</v>
      </c>
      <c r="AK122" s="189">
        <v>8129.4619045412719</v>
      </c>
      <c r="AL122" s="189">
        <v>0</v>
      </c>
      <c r="AM122" s="190">
        <v>12724.676683953394</v>
      </c>
    </row>
    <row r="123" spans="2:39">
      <c r="B123" s="172" t="s">
        <v>15</v>
      </c>
      <c r="C123" s="188">
        <v>37843.103664125076</v>
      </c>
      <c r="D123" s="189">
        <v>32061.550189366637</v>
      </c>
      <c r="E123" s="189">
        <v>0</v>
      </c>
      <c r="F123" s="189">
        <v>0</v>
      </c>
      <c r="G123" s="189">
        <v>0</v>
      </c>
      <c r="H123" s="189">
        <v>0</v>
      </c>
      <c r="I123" s="189">
        <v>0</v>
      </c>
      <c r="J123" s="189">
        <v>0</v>
      </c>
      <c r="K123" s="189">
        <v>5781.553474758437</v>
      </c>
      <c r="L123" s="189">
        <v>0</v>
      </c>
      <c r="M123" s="190">
        <v>0</v>
      </c>
      <c r="O123" s="172" t="s">
        <v>15</v>
      </c>
      <c r="P123" s="188">
        <v>45261.564005782115</v>
      </c>
      <c r="Q123" s="189">
        <v>45261.564005782115</v>
      </c>
      <c r="R123" s="189">
        <v>0</v>
      </c>
      <c r="S123" s="189">
        <v>0</v>
      </c>
      <c r="T123" s="189">
        <v>0</v>
      </c>
      <c r="U123" s="189">
        <v>0</v>
      </c>
      <c r="V123" s="189">
        <v>0</v>
      </c>
      <c r="W123" s="189">
        <v>0</v>
      </c>
      <c r="X123" s="189">
        <v>0</v>
      </c>
      <c r="Y123" s="189">
        <v>0</v>
      </c>
      <c r="Z123" s="190">
        <v>0</v>
      </c>
      <c r="AB123" s="172" t="s">
        <v>15</v>
      </c>
      <c r="AC123" s="188">
        <v>47976.008631818273</v>
      </c>
      <c r="AD123" s="189">
        <v>46237.992250862451</v>
      </c>
      <c r="AE123" s="189">
        <v>1738.016380955823</v>
      </c>
      <c r="AF123" s="189">
        <v>0</v>
      </c>
      <c r="AG123" s="189">
        <v>0</v>
      </c>
      <c r="AH123" s="189">
        <v>0</v>
      </c>
      <c r="AI123" s="189">
        <v>0</v>
      </c>
      <c r="AJ123" s="189">
        <v>0</v>
      </c>
      <c r="AK123" s="189">
        <v>0</v>
      </c>
      <c r="AL123" s="189">
        <v>0</v>
      </c>
      <c r="AM123" s="190">
        <v>0</v>
      </c>
    </row>
    <row r="124" spans="2:39">
      <c r="B124" s="172" t="s">
        <v>16</v>
      </c>
      <c r="C124" s="188">
        <v>50794.496439121205</v>
      </c>
      <c r="D124" s="189">
        <v>45568.045030467969</v>
      </c>
      <c r="E124" s="189">
        <v>5226.4514086532363</v>
      </c>
      <c r="F124" s="189">
        <v>0</v>
      </c>
      <c r="G124" s="189">
        <v>0</v>
      </c>
      <c r="H124" s="189">
        <v>0</v>
      </c>
      <c r="I124" s="189">
        <v>0</v>
      </c>
      <c r="J124" s="189">
        <v>0</v>
      </c>
      <c r="K124" s="189">
        <v>0</v>
      </c>
      <c r="L124" s="189">
        <v>0</v>
      </c>
      <c r="M124" s="190">
        <v>0</v>
      </c>
      <c r="O124" s="172" t="s">
        <v>16</v>
      </c>
      <c r="P124" s="188">
        <v>53700.584615983957</v>
      </c>
      <c r="Q124" s="189">
        <v>52107.330091870092</v>
      </c>
      <c r="R124" s="189">
        <v>1593.2545241138639</v>
      </c>
      <c r="S124" s="189">
        <v>0</v>
      </c>
      <c r="T124" s="189">
        <v>0</v>
      </c>
      <c r="U124" s="189">
        <v>0</v>
      </c>
      <c r="V124" s="189">
        <v>0</v>
      </c>
      <c r="W124" s="189">
        <v>0</v>
      </c>
      <c r="X124" s="189">
        <v>0</v>
      </c>
      <c r="Y124" s="189">
        <v>0</v>
      </c>
      <c r="Z124" s="190">
        <v>0</v>
      </c>
      <c r="AB124" s="172" t="s">
        <v>16</v>
      </c>
      <c r="AC124" s="188">
        <v>41756.798732459538</v>
      </c>
      <c r="AD124" s="189">
        <v>30065.809052808923</v>
      </c>
      <c r="AE124" s="189">
        <v>6848.8518626941368</v>
      </c>
      <c r="AF124" s="189">
        <v>2585.638887078514</v>
      </c>
      <c r="AG124" s="189">
        <v>0</v>
      </c>
      <c r="AH124" s="189">
        <v>2256.4989298779597</v>
      </c>
      <c r="AI124" s="189">
        <v>0</v>
      </c>
      <c r="AJ124" s="189">
        <v>0</v>
      </c>
      <c r="AK124" s="189">
        <v>0</v>
      </c>
      <c r="AL124" s="189">
        <v>0</v>
      </c>
      <c r="AM124" s="190">
        <v>0</v>
      </c>
    </row>
    <row r="125" spans="2:39">
      <c r="B125" s="172" t="s">
        <v>17</v>
      </c>
      <c r="C125" s="188">
        <v>47160.09365222777</v>
      </c>
      <c r="D125" s="189">
        <v>18054.206205163748</v>
      </c>
      <c r="E125" s="189">
        <v>29105.887447064018</v>
      </c>
      <c r="F125" s="189">
        <v>0</v>
      </c>
      <c r="G125" s="189">
        <v>0</v>
      </c>
      <c r="H125" s="189">
        <v>0</v>
      </c>
      <c r="I125" s="189">
        <v>0</v>
      </c>
      <c r="J125" s="189">
        <v>0</v>
      </c>
      <c r="K125" s="189">
        <v>0</v>
      </c>
      <c r="L125" s="189">
        <v>0</v>
      </c>
      <c r="M125" s="190">
        <v>0</v>
      </c>
      <c r="O125" s="172" t="s">
        <v>17</v>
      </c>
      <c r="P125" s="188">
        <v>35651.949682794875</v>
      </c>
      <c r="Q125" s="189">
        <v>13690.238429749179</v>
      </c>
      <c r="R125" s="189">
        <v>21961.711253045694</v>
      </c>
      <c r="S125" s="189">
        <v>0</v>
      </c>
      <c r="T125" s="189">
        <v>0</v>
      </c>
      <c r="U125" s="189">
        <v>0</v>
      </c>
      <c r="V125" s="189">
        <v>0</v>
      </c>
      <c r="W125" s="189">
        <v>0</v>
      </c>
      <c r="X125" s="189">
        <v>0</v>
      </c>
      <c r="Y125" s="189">
        <v>0</v>
      </c>
      <c r="Z125" s="190">
        <v>0</v>
      </c>
      <c r="AB125" s="172" t="s">
        <v>17</v>
      </c>
      <c r="AC125" s="188">
        <v>43970.609928910555</v>
      </c>
      <c r="AD125" s="189">
        <v>4872.154952933749</v>
      </c>
      <c r="AE125" s="189">
        <v>14464.691229454713</v>
      </c>
      <c r="AF125" s="189">
        <v>0</v>
      </c>
      <c r="AG125" s="189">
        <v>0</v>
      </c>
      <c r="AH125" s="189">
        <v>15129.176879059605</v>
      </c>
      <c r="AI125" s="189">
        <v>0</v>
      </c>
      <c r="AJ125" s="189">
        <v>0</v>
      </c>
      <c r="AK125" s="189">
        <v>0</v>
      </c>
      <c r="AL125" s="189">
        <v>0</v>
      </c>
      <c r="AM125" s="190">
        <v>9504.5868674624871</v>
      </c>
    </row>
    <row r="126" spans="2:39">
      <c r="B126" s="172" t="s">
        <v>18</v>
      </c>
      <c r="C126" s="188">
        <v>458439.38123540004</v>
      </c>
      <c r="D126" s="189">
        <v>405196.19129589817</v>
      </c>
      <c r="E126" s="189">
        <v>37080.932362473905</v>
      </c>
      <c r="F126" s="189">
        <v>0</v>
      </c>
      <c r="G126" s="189">
        <v>0</v>
      </c>
      <c r="H126" s="189">
        <v>0</v>
      </c>
      <c r="I126" s="189">
        <v>16162.25757702794</v>
      </c>
      <c r="J126" s="189">
        <v>0</v>
      </c>
      <c r="K126" s="189">
        <v>0</v>
      </c>
      <c r="L126" s="189">
        <v>0</v>
      </c>
      <c r="M126" s="190">
        <v>0</v>
      </c>
      <c r="O126" s="172" t="s">
        <v>18</v>
      </c>
      <c r="P126" s="188">
        <v>485476.61349653604</v>
      </c>
      <c r="Q126" s="189">
        <v>414809.49188045633</v>
      </c>
      <c r="R126" s="189">
        <v>19249.4269922608</v>
      </c>
      <c r="S126" s="189">
        <v>0</v>
      </c>
      <c r="T126" s="189">
        <v>0</v>
      </c>
      <c r="U126" s="189">
        <v>0</v>
      </c>
      <c r="V126" s="189">
        <v>16162.257577019491</v>
      </c>
      <c r="W126" s="189">
        <v>0</v>
      </c>
      <c r="X126" s="189">
        <v>0</v>
      </c>
      <c r="Y126" s="189">
        <v>0</v>
      </c>
      <c r="Z126" s="190">
        <v>35255.437046799401</v>
      </c>
      <c r="AB126" s="172" t="s">
        <v>18</v>
      </c>
      <c r="AC126" s="188">
        <v>599005.79763911723</v>
      </c>
      <c r="AD126" s="189">
        <v>533865.8042487629</v>
      </c>
      <c r="AE126" s="189">
        <v>55908.174809712</v>
      </c>
      <c r="AF126" s="189">
        <v>0</v>
      </c>
      <c r="AG126" s="189">
        <v>0</v>
      </c>
      <c r="AH126" s="189">
        <v>0</v>
      </c>
      <c r="AI126" s="189">
        <v>4079.5408669988888</v>
      </c>
      <c r="AJ126" s="189">
        <v>0</v>
      </c>
      <c r="AK126" s="189">
        <v>0</v>
      </c>
      <c r="AL126" s="189">
        <v>5152.2777136434534</v>
      </c>
      <c r="AM126" s="190">
        <v>0</v>
      </c>
    </row>
    <row r="127" spans="2:39">
      <c r="B127" s="172" t="s">
        <v>19</v>
      </c>
      <c r="C127" s="188">
        <v>198730.01862676319</v>
      </c>
      <c r="D127" s="189">
        <v>7738.5479966823132</v>
      </c>
      <c r="E127" s="189">
        <v>104923.22652993164</v>
      </c>
      <c r="F127" s="189">
        <v>0</v>
      </c>
      <c r="G127" s="189">
        <v>0</v>
      </c>
      <c r="H127" s="189">
        <v>60705.586284077661</v>
      </c>
      <c r="I127" s="189">
        <v>0</v>
      </c>
      <c r="J127" s="189">
        <v>4897.8413518603465</v>
      </c>
      <c r="K127" s="189">
        <v>0</v>
      </c>
      <c r="L127" s="189">
        <v>0</v>
      </c>
      <c r="M127" s="190">
        <v>20464.816464211228</v>
      </c>
      <c r="O127" s="172" t="s">
        <v>19</v>
      </c>
      <c r="P127" s="188">
        <v>193984.24247942364</v>
      </c>
      <c r="Q127" s="189">
        <v>0</v>
      </c>
      <c r="R127" s="189">
        <v>103168.87962810314</v>
      </c>
      <c r="S127" s="189">
        <v>0</v>
      </c>
      <c r="T127" s="189">
        <v>0</v>
      </c>
      <c r="U127" s="189">
        <v>48170.825091546889</v>
      </c>
      <c r="V127" s="189">
        <v>0</v>
      </c>
      <c r="W127" s="189">
        <v>9981.645301897277</v>
      </c>
      <c r="X127" s="189">
        <v>0</v>
      </c>
      <c r="Y127" s="189">
        <v>0</v>
      </c>
      <c r="Z127" s="190">
        <v>32662.892457876325</v>
      </c>
      <c r="AB127" s="172" t="s">
        <v>19</v>
      </c>
      <c r="AC127" s="188">
        <v>118359.13145734296</v>
      </c>
      <c r="AD127" s="189">
        <v>0</v>
      </c>
      <c r="AE127" s="189">
        <v>90399.994618850789</v>
      </c>
      <c r="AF127" s="189">
        <v>0</v>
      </c>
      <c r="AG127" s="189">
        <v>0</v>
      </c>
      <c r="AH127" s="189">
        <v>18296.274362536878</v>
      </c>
      <c r="AI127" s="189">
        <v>0</v>
      </c>
      <c r="AJ127" s="189">
        <v>0</v>
      </c>
      <c r="AK127" s="189">
        <v>0</v>
      </c>
      <c r="AL127" s="189">
        <v>0</v>
      </c>
      <c r="AM127" s="190">
        <v>9662.8624759552913</v>
      </c>
    </row>
    <row r="128" spans="2:39">
      <c r="B128" s="177" t="s">
        <v>20</v>
      </c>
      <c r="C128" s="192">
        <v>31757.214978597636</v>
      </c>
      <c r="D128" s="193">
        <v>22419.269782079515</v>
      </c>
      <c r="E128" s="193">
        <v>9337.9451965181233</v>
      </c>
      <c r="F128" s="193">
        <v>0</v>
      </c>
      <c r="G128" s="194">
        <v>0</v>
      </c>
      <c r="H128" s="193">
        <v>0</v>
      </c>
      <c r="I128" s="193">
        <v>0</v>
      </c>
      <c r="J128" s="193">
        <v>0</v>
      </c>
      <c r="K128" s="194">
        <v>0</v>
      </c>
      <c r="L128" s="194">
        <v>0</v>
      </c>
      <c r="M128" s="195">
        <v>0</v>
      </c>
      <c r="O128" s="177" t="s">
        <v>20</v>
      </c>
      <c r="P128" s="192">
        <v>12706.26222820644</v>
      </c>
      <c r="Q128" s="193">
        <v>4499.673287347071</v>
      </c>
      <c r="R128" s="193">
        <v>8206.5889408593684</v>
      </c>
      <c r="S128" s="193">
        <v>0</v>
      </c>
      <c r="T128" s="194">
        <v>0</v>
      </c>
      <c r="U128" s="193">
        <v>0</v>
      </c>
      <c r="V128" s="193">
        <v>0</v>
      </c>
      <c r="W128" s="193">
        <v>0</v>
      </c>
      <c r="X128" s="194">
        <v>0</v>
      </c>
      <c r="Y128" s="194">
        <v>0</v>
      </c>
      <c r="Z128" s="195">
        <v>0</v>
      </c>
      <c r="AB128" s="177" t="s">
        <v>20</v>
      </c>
      <c r="AC128" s="192">
        <v>34876.921211798312</v>
      </c>
      <c r="AD128" s="193">
        <v>22557.592601915367</v>
      </c>
      <c r="AE128" s="193">
        <v>12319.328609882949</v>
      </c>
      <c r="AF128" s="193">
        <v>0</v>
      </c>
      <c r="AG128" s="194">
        <v>0</v>
      </c>
      <c r="AH128" s="193">
        <v>0</v>
      </c>
      <c r="AI128" s="193">
        <v>0</v>
      </c>
      <c r="AJ128" s="193">
        <v>0</v>
      </c>
      <c r="AK128" s="194">
        <v>0</v>
      </c>
      <c r="AL128" s="194">
        <v>0</v>
      </c>
      <c r="AM128" s="195">
        <v>0</v>
      </c>
    </row>
    <row r="129" spans="2:39">
      <c r="B129" s="182" t="s">
        <v>21</v>
      </c>
      <c r="C129" s="196">
        <f t="shared" ref="C129:M129" si="30">SUM(C108:C128)</f>
        <v>3166625.7503156397</v>
      </c>
      <c r="D129" s="196">
        <f t="shared" si="30"/>
        <v>1705905.0886520771</v>
      </c>
      <c r="E129" s="196">
        <f t="shared" si="30"/>
        <v>437178.26955739339</v>
      </c>
      <c r="F129" s="196">
        <f t="shared" si="30"/>
        <v>94007.583770223544</v>
      </c>
      <c r="G129" s="196">
        <f t="shared" si="30"/>
        <v>7311.3960102565188</v>
      </c>
      <c r="H129" s="196">
        <f t="shared" si="30"/>
        <v>174678.64769527497</v>
      </c>
      <c r="I129" s="196">
        <f t="shared" si="30"/>
        <v>142596.21386385805</v>
      </c>
      <c r="J129" s="196">
        <f t="shared" si="30"/>
        <v>231061.13654194112</v>
      </c>
      <c r="K129" s="196">
        <f t="shared" si="30"/>
        <v>72117.336571510328</v>
      </c>
      <c r="L129" s="196">
        <f t="shared" si="30"/>
        <v>205458.09599602767</v>
      </c>
      <c r="M129" s="197">
        <f t="shared" si="30"/>
        <v>96311.981657077107</v>
      </c>
      <c r="O129" s="182" t="s">
        <v>21</v>
      </c>
      <c r="P129" s="196">
        <f t="shared" ref="P129:Z129" si="31">SUM(P108:P128)</f>
        <v>3089546.9418002185</v>
      </c>
      <c r="Q129" s="196">
        <f t="shared" si="31"/>
        <v>1631743.7279397128</v>
      </c>
      <c r="R129" s="196">
        <f t="shared" si="31"/>
        <v>405318.18649670685</v>
      </c>
      <c r="S129" s="196">
        <f t="shared" si="31"/>
        <v>75306.434439581644</v>
      </c>
      <c r="T129" s="196">
        <f t="shared" si="31"/>
        <v>34230.102649279375</v>
      </c>
      <c r="U129" s="196">
        <f t="shared" si="31"/>
        <v>144377.16241956825</v>
      </c>
      <c r="V129" s="196">
        <f t="shared" si="31"/>
        <v>234907.08268351256</v>
      </c>
      <c r="W129" s="196">
        <f t="shared" si="31"/>
        <v>214924.43823144995</v>
      </c>
      <c r="X129" s="196">
        <f t="shared" si="31"/>
        <v>68538.070889331444</v>
      </c>
      <c r="Y129" s="196">
        <f t="shared" si="31"/>
        <v>111009.21873551211</v>
      </c>
      <c r="Z129" s="197">
        <f t="shared" si="31"/>
        <v>169192.51731556421</v>
      </c>
      <c r="AB129" s="182" t="s">
        <v>21</v>
      </c>
      <c r="AC129" s="196">
        <f t="shared" ref="AC129:AM129" si="32">SUM(AC108:AC128)</f>
        <v>3253859.7456361139</v>
      </c>
      <c r="AD129" s="196">
        <f t="shared" si="32"/>
        <v>1639291.9283773755</v>
      </c>
      <c r="AE129" s="196">
        <f t="shared" si="32"/>
        <v>470419.53604671266</v>
      </c>
      <c r="AF129" s="196">
        <f t="shared" si="32"/>
        <v>110362.5256693019</v>
      </c>
      <c r="AG129" s="196">
        <f t="shared" si="32"/>
        <v>21223.301175291173</v>
      </c>
      <c r="AH129" s="196">
        <f t="shared" si="32"/>
        <v>59348.860317490151</v>
      </c>
      <c r="AI129" s="196">
        <f t="shared" si="32"/>
        <v>260534.98485781322</v>
      </c>
      <c r="AJ129" s="196">
        <f t="shared" si="32"/>
        <v>271713.48050730932</v>
      </c>
      <c r="AK129" s="196">
        <f t="shared" si="32"/>
        <v>72114.102862042186</v>
      </c>
      <c r="AL129" s="196">
        <f t="shared" si="32"/>
        <v>185362.13388087836</v>
      </c>
      <c r="AM129" s="197">
        <f t="shared" si="32"/>
        <v>163488.89194189938</v>
      </c>
    </row>
    <row r="130" spans="2:39">
      <c r="B130" s="183" t="s">
        <v>184</v>
      </c>
      <c r="C130" s="98">
        <f t="shared" ref="C130:M130" si="33">C129/C$158</f>
        <v>0.200421096406173</v>
      </c>
      <c r="D130" s="98">
        <f t="shared" si="33"/>
        <v>0.28697144917752676</v>
      </c>
      <c r="E130" s="98">
        <f t="shared" si="33"/>
        <v>0.21658825657108449</v>
      </c>
      <c r="F130" s="98">
        <f t="shared" si="33"/>
        <v>0.11821037452853839</v>
      </c>
      <c r="G130" s="98">
        <f t="shared" si="33"/>
        <v>1.6287158964883901E-2</v>
      </c>
      <c r="H130" s="98">
        <f t="shared" si="33"/>
        <v>7.7570459904497652E-2</v>
      </c>
      <c r="I130" s="98">
        <f t="shared" si="33"/>
        <v>0.12251721795934488</v>
      </c>
      <c r="J130" s="98">
        <f t="shared" si="33"/>
        <v>0.28149976503218582</v>
      </c>
      <c r="K130" s="98">
        <f t="shared" si="33"/>
        <v>0.11485986341794291</v>
      </c>
      <c r="L130" s="98">
        <f t="shared" si="33"/>
        <v>0.21310823979819746</v>
      </c>
      <c r="M130" s="98">
        <f t="shared" si="33"/>
        <v>0.12603668954922947</v>
      </c>
      <c r="O130" s="183" t="s">
        <v>184</v>
      </c>
      <c r="P130" s="98">
        <f t="shared" ref="P130:Z130" si="34">P129/P$158</f>
        <v>0.1904447272257154</v>
      </c>
      <c r="Q130" s="98">
        <f t="shared" si="34"/>
        <v>0.26860994271968036</v>
      </c>
      <c r="R130" s="98">
        <f t="shared" si="34"/>
        <v>0.18859396388028449</v>
      </c>
      <c r="S130" s="98">
        <f t="shared" si="34"/>
        <v>8.946896331154057E-2</v>
      </c>
      <c r="T130" s="98">
        <f t="shared" si="34"/>
        <v>7.3170421136972211E-2</v>
      </c>
      <c r="U130" s="98">
        <f t="shared" si="34"/>
        <v>6.4968795578479732E-2</v>
      </c>
      <c r="V130" s="98">
        <f t="shared" si="34"/>
        <v>0.1946489213395057</v>
      </c>
      <c r="W130" s="98">
        <f t="shared" si="34"/>
        <v>0.24762409433408156</v>
      </c>
      <c r="X130" s="98">
        <f t="shared" si="34"/>
        <v>0.11865953578242251</v>
      </c>
      <c r="Y130" s="98">
        <f t="shared" si="34"/>
        <v>0.11511019608624792</v>
      </c>
      <c r="Z130" s="98">
        <f t="shared" si="34"/>
        <v>0.19896715018360278</v>
      </c>
      <c r="AB130" s="183" t="s">
        <v>184</v>
      </c>
      <c r="AC130" s="98">
        <f t="shared" ref="AC130:AM130" si="35">AC129/AC$158</f>
        <v>0.19150318558574567</v>
      </c>
      <c r="AD130" s="98">
        <f t="shared" si="35"/>
        <v>0.25580068802007006</v>
      </c>
      <c r="AE130" s="98">
        <f t="shared" si="35"/>
        <v>0.19653080047096844</v>
      </c>
      <c r="AF130" s="98">
        <f t="shared" si="35"/>
        <v>0.1316871288351707</v>
      </c>
      <c r="AG130" s="98">
        <f t="shared" si="35"/>
        <v>4.7551357458481082E-2</v>
      </c>
      <c r="AH130" s="98">
        <f t="shared" si="35"/>
        <v>2.73242164394761E-2</v>
      </c>
      <c r="AI130" s="98">
        <f t="shared" si="35"/>
        <v>0.19781892954492283</v>
      </c>
      <c r="AJ130" s="98">
        <f t="shared" si="35"/>
        <v>0.30047395425689288</v>
      </c>
      <c r="AK130" s="98">
        <f t="shared" si="35"/>
        <v>0.11770723703529175</v>
      </c>
      <c r="AL130" s="98">
        <f t="shared" si="35"/>
        <v>0.17745342305566128</v>
      </c>
      <c r="AM130" s="98">
        <f t="shared" si="35"/>
        <v>0.19141610272872181</v>
      </c>
    </row>
    <row r="132" spans="2:39">
      <c r="B132" s="4" t="s">
        <v>178</v>
      </c>
      <c r="M132" s="424" t="s">
        <v>324</v>
      </c>
      <c r="O132" s="4" t="s">
        <v>178</v>
      </c>
      <c r="Z132" s="424" t="s">
        <v>324</v>
      </c>
      <c r="AB132" s="4" t="s">
        <v>178</v>
      </c>
      <c r="AM132" s="424" t="s">
        <v>324</v>
      </c>
    </row>
    <row r="134" spans="2:39" ht="15">
      <c r="B134" s="5" t="s">
        <v>337</v>
      </c>
      <c r="O134" s="5" t="s">
        <v>338</v>
      </c>
      <c r="AB134" s="5" t="s">
        <v>339</v>
      </c>
    </row>
    <row r="135" spans="2:39" ht="71.25">
      <c r="B135" s="151" t="s">
        <v>92</v>
      </c>
      <c r="C135" s="152" t="s">
        <v>38</v>
      </c>
      <c r="D135" s="153" t="s">
        <v>45</v>
      </c>
      <c r="E135" s="154" t="s">
        <v>46</v>
      </c>
      <c r="F135" s="155" t="s">
        <v>47</v>
      </c>
      <c r="G135" s="156" t="s">
        <v>39</v>
      </c>
      <c r="H135" s="157" t="s">
        <v>48</v>
      </c>
      <c r="I135" s="158" t="s">
        <v>40</v>
      </c>
      <c r="J135" s="159" t="s">
        <v>41</v>
      </c>
      <c r="K135" s="160" t="s">
        <v>49</v>
      </c>
      <c r="L135" s="161" t="s">
        <v>42</v>
      </c>
      <c r="M135" s="162" t="s">
        <v>43</v>
      </c>
      <c r="O135" s="151" t="s">
        <v>92</v>
      </c>
      <c r="P135" s="152" t="s">
        <v>38</v>
      </c>
      <c r="Q135" s="153" t="s">
        <v>45</v>
      </c>
      <c r="R135" s="154" t="s">
        <v>46</v>
      </c>
      <c r="S135" s="155" t="s">
        <v>47</v>
      </c>
      <c r="T135" s="156" t="s">
        <v>39</v>
      </c>
      <c r="U135" s="157" t="s">
        <v>48</v>
      </c>
      <c r="V135" s="158" t="s">
        <v>40</v>
      </c>
      <c r="W135" s="159" t="s">
        <v>41</v>
      </c>
      <c r="X135" s="160" t="s">
        <v>49</v>
      </c>
      <c r="Y135" s="161" t="s">
        <v>42</v>
      </c>
      <c r="Z135" s="162" t="s">
        <v>43</v>
      </c>
      <c r="AB135" s="151" t="s">
        <v>92</v>
      </c>
      <c r="AC135" s="152" t="s">
        <v>38</v>
      </c>
      <c r="AD135" s="153" t="s">
        <v>45</v>
      </c>
      <c r="AE135" s="154" t="s">
        <v>46</v>
      </c>
      <c r="AF135" s="155" t="s">
        <v>47</v>
      </c>
      <c r="AG135" s="156" t="s">
        <v>39</v>
      </c>
      <c r="AH135" s="157" t="s">
        <v>48</v>
      </c>
      <c r="AI135" s="158" t="s">
        <v>40</v>
      </c>
      <c r="AJ135" s="159" t="s">
        <v>41</v>
      </c>
      <c r="AK135" s="160" t="s">
        <v>49</v>
      </c>
      <c r="AL135" s="161" t="s">
        <v>42</v>
      </c>
      <c r="AM135" s="162" t="s">
        <v>43</v>
      </c>
    </row>
    <row r="136" spans="2:39">
      <c r="B136" s="167" t="s">
        <v>2</v>
      </c>
      <c r="C136" s="185">
        <v>0</v>
      </c>
      <c r="D136" s="186">
        <v>0</v>
      </c>
      <c r="E136" s="186">
        <v>0</v>
      </c>
      <c r="F136" s="186">
        <v>0</v>
      </c>
      <c r="G136" s="186">
        <v>0</v>
      </c>
      <c r="H136" s="186">
        <v>0</v>
      </c>
      <c r="I136" s="186">
        <v>0</v>
      </c>
      <c r="J136" s="186">
        <v>0</v>
      </c>
      <c r="K136" s="186">
        <v>0</v>
      </c>
      <c r="L136" s="186">
        <v>0</v>
      </c>
      <c r="M136" s="187">
        <v>0</v>
      </c>
      <c r="O136" s="167" t="s">
        <v>2</v>
      </c>
      <c r="P136" s="185">
        <v>0</v>
      </c>
      <c r="Q136" s="186">
        <v>0</v>
      </c>
      <c r="R136" s="186">
        <v>0</v>
      </c>
      <c r="S136" s="186">
        <v>0</v>
      </c>
      <c r="T136" s="186">
        <v>0</v>
      </c>
      <c r="U136" s="186">
        <v>0</v>
      </c>
      <c r="V136" s="186">
        <v>0</v>
      </c>
      <c r="W136" s="186">
        <v>0</v>
      </c>
      <c r="X136" s="186">
        <v>0</v>
      </c>
      <c r="Y136" s="186">
        <v>0</v>
      </c>
      <c r="Z136" s="187">
        <v>0</v>
      </c>
      <c r="AB136" s="167" t="s">
        <v>2</v>
      </c>
      <c r="AC136" s="185">
        <v>0</v>
      </c>
      <c r="AD136" s="186">
        <v>0</v>
      </c>
      <c r="AE136" s="186">
        <v>0</v>
      </c>
      <c r="AF136" s="186">
        <v>0</v>
      </c>
      <c r="AG136" s="186">
        <v>0</v>
      </c>
      <c r="AH136" s="186">
        <v>0</v>
      </c>
      <c r="AI136" s="186">
        <v>0</v>
      </c>
      <c r="AJ136" s="186">
        <v>0</v>
      </c>
      <c r="AK136" s="186">
        <v>0</v>
      </c>
      <c r="AL136" s="186">
        <v>0</v>
      </c>
      <c r="AM136" s="187">
        <v>0</v>
      </c>
    </row>
    <row r="137" spans="2:39">
      <c r="B137" s="172" t="s">
        <v>3</v>
      </c>
      <c r="C137" s="188">
        <v>92840.168682624804</v>
      </c>
      <c r="D137" s="189">
        <v>17024.445152271932</v>
      </c>
      <c r="E137" s="189">
        <v>0</v>
      </c>
      <c r="F137" s="189">
        <v>0</v>
      </c>
      <c r="G137" s="189">
        <v>0</v>
      </c>
      <c r="H137" s="189">
        <v>0</v>
      </c>
      <c r="I137" s="189">
        <v>75815.723530352872</v>
      </c>
      <c r="J137" s="189">
        <v>0</v>
      </c>
      <c r="K137" s="189">
        <v>0</v>
      </c>
      <c r="L137" s="189">
        <v>0</v>
      </c>
      <c r="M137" s="190">
        <v>0</v>
      </c>
      <c r="O137" s="172" t="s">
        <v>3</v>
      </c>
      <c r="P137" s="188">
        <v>102231.41315723903</v>
      </c>
      <c r="Q137" s="189">
        <v>0</v>
      </c>
      <c r="R137" s="189">
        <v>0</v>
      </c>
      <c r="S137" s="189">
        <v>36001.61999677174</v>
      </c>
      <c r="T137" s="189">
        <v>0</v>
      </c>
      <c r="U137" s="189">
        <v>0</v>
      </c>
      <c r="V137" s="189">
        <v>66229.793160467292</v>
      </c>
      <c r="W137" s="189">
        <v>0</v>
      </c>
      <c r="X137" s="189">
        <v>0</v>
      </c>
      <c r="Y137" s="189">
        <v>0</v>
      </c>
      <c r="Z137" s="190">
        <v>0</v>
      </c>
      <c r="AB137" s="172" t="s">
        <v>3</v>
      </c>
      <c r="AC137" s="188">
        <v>65417.905885507411</v>
      </c>
      <c r="AD137" s="189">
        <v>0</v>
      </c>
      <c r="AE137" s="189">
        <v>0</v>
      </c>
      <c r="AF137" s="189">
        <v>0</v>
      </c>
      <c r="AG137" s="189">
        <v>0</v>
      </c>
      <c r="AH137" s="189">
        <v>0</v>
      </c>
      <c r="AI137" s="189">
        <v>65417.905885507411</v>
      </c>
      <c r="AJ137" s="189">
        <v>0</v>
      </c>
      <c r="AK137" s="189">
        <v>0</v>
      </c>
      <c r="AL137" s="189">
        <v>0</v>
      </c>
      <c r="AM137" s="190">
        <v>0</v>
      </c>
    </row>
    <row r="138" spans="2:39">
      <c r="B138" s="172" t="s">
        <v>4</v>
      </c>
      <c r="C138" s="188">
        <v>561435.97009011509</v>
      </c>
      <c r="D138" s="189">
        <v>527974.210051022</v>
      </c>
      <c r="E138" s="189">
        <v>33461.760039093053</v>
      </c>
      <c r="F138" s="189">
        <v>0</v>
      </c>
      <c r="G138" s="189">
        <v>0</v>
      </c>
      <c r="H138" s="189">
        <v>0</v>
      </c>
      <c r="I138" s="189">
        <v>0</v>
      </c>
      <c r="J138" s="189">
        <v>0</v>
      </c>
      <c r="K138" s="189">
        <v>0</v>
      </c>
      <c r="L138" s="189">
        <v>0</v>
      </c>
      <c r="M138" s="190">
        <v>0</v>
      </c>
      <c r="O138" s="172" t="s">
        <v>4</v>
      </c>
      <c r="P138" s="188">
        <v>653354.28756004537</v>
      </c>
      <c r="Q138" s="189">
        <v>559908.42104236921</v>
      </c>
      <c r="R138" s="189">
        <v>93445.866517676142</v>
      </c>
      <c r="S138" s="189">
        <v>0</v>
      </c>
      <c r="T138" s="189">
        <v>0</v>
      </c>
      <c r="U138" s="189">
        <v>0</v>
      </c>
      <c r="V138" s="189">
        <v>0</v>
      </c>
      <c r="W138" s="189">
        <v>0</v>
      </c>
      <c r="X138" s="189">
        <v>0</v>
      </c>
      <c r="Y138" s="189">
        <v>0</v>
      </c>
      <c r="Z138" s="190">
        <v>0</v>
      </c>
      <c r="AB138" s="172" t="s">
        <v>4</v>
      </c>
      <c r="AC138" s="188">
        <v>797877.85623985599</v>
      </c>
      <c r="AD138" s="189">
        <v>677462.03170649381</v>
      </c>
      <c r="AE138" s="189">
        <v>120415.82453336212</v>
      </c>
      <c r="AF138" s="189">
        <v>0</v>
      </c>
      <c r="AG138" s="189">
        <v>0</v>
      </c>
      <c r="AH138" s="189">
        <v>0</v>
      </c>
      <c r="AI138" s="189">
        <v>0</v>
      </c>
      <c r="AJ138" s="189">
        <v>0</v>
      </c>
      <c r="AK138" s="189">
        <v>0</v>
      </c>
      <c r="AL138" s="189">
        <v>0</v>
      </c>
      <c r="AM138" s="190">
        <v>0</v>
      </c>
    </row>
    <row r="139" spans="2:39">
      <c r="B139" s="172" t="s">
        <v>5</v>
      </c>
      <c r="C139" s="188">
        <v>0</v>
      </c>
      <c r="D139" s="189">
        <v>0</v>
      </c>
      <c r="E139" s="189">
        <v>0</v>
      </c>
      <c r="F139" s="189">
        <v>0</v>
      </c>
      <c r="G139" s="189">
        <v>0</v>
      </c>
      <c r="H139" s="189">
        <v>0</v>
      </c>
      <c r="I139" s="189">
        <v>0</v>
      </c>
      <c r="J139" s="189">
        <v>0</v>
      </c>
      <c r="K139" s="189">
        <v>0</v>
      </c>
      <c r="L139" s="189">
        <v>0</v>
      </c>
      <c r="M139" s="190">
        <v>0</v>
      </c>
      <c r="O139" s="172" t="s">
        <v>5</v>
      </c>
      <c r="P139" s="188">
        <v>0</v>
      </c>
      <c r="Q139" s="189">
        <v>0</v>
      </c>
      <c r="R139" s="189">
        <v>0</v>
      </c>
      <c r="S139" s="189">
        <v>0</v>
      </c>
      <c r="T139" s="189">
        <v>0</v>
      </c>
      <c r="U139" s="189">
        <v>0</v>
      </c>
      <c r="V139" s="189">
        <v>0</v>
      </c>
      <c r="W139" s="189">
        <v>0</v>
      </c>
      <c r="X139" s="189">
        <v>0</v>
      </c>
      <c r="Y139" s="189">
        <v>0</v>
      </c>
      <c r="Z139" s="190">
        <v>0</v>
      </c>
      <c r="AB139" s="172" t="s">
        <v>5</v>
      </c>
      <c r="AC139" s="188">
        <v>0</v>
      </c>
      <c r="AD139" s="189">
        <v>0</v>
      </c>
      <c r="AE139" s="189">
        <v>0</v>
      </c>
      <c r="AF139" s="189">
        <v>0</v>
      </c>
      <c r="AG139" s="189">
        <v>0</v>
      </c>
      <c r="AH139" s="189">
        <v>0</v>
      </c>
      <c r="AI139" s="189">
        <v>0</v>
      </c>
      <c r="AJ139" s="189">
        <v>0</v>
      </c>
      <c r="AK139" s="189">
        <v>0</v>
      </c>
      <c r="AL139" s="189">
        <v>0</v>
      </c>
      <c r="AM139" s="190">
        <v>0</v>
      </c>
    </row>
    <row r="140" spans="2:39">
      <c r="B140" s="172" t="s">
        <v>6</v>
      </c>
      <c r="C140" s="188">
        <v>103932.30923082023</v>
      </c>
      <c r="D140" s="189">
        <v>50118.331870713686</v>
      </c>
      <c r="E140" s="189">
        <v>33364.442483527804</v>
      </c>
      <c r="F140" s="189">
        <v>20449.534876578735</v>
      </c>
      <c r="G140" s="189">
        <v>0</v>
      </c>
      <c r="H140" s="189">
        <v>0</v>
      </c>
      <c r="I140" s="191">
        <v>0</v>
      </c>
      <c r="J140" s="189">
        <v>0</v>
      </c>
      <c r="K140" s="189">
        <v>0</v>
      </c>
      <c r="L140" s="189">
        <v>0</v>
      </c>
      <c r="M140" s="190">
        <v>0</v>
      </c>
      <c r="O140" s="172" t="s">
        <v>6</v>
      </c>
      <c r="P140" s="188">
        <v>73099.347287468554</v>
      </c>
      <c r="Q140" s="189">
        <v>29204.21296899662</v>
      </c>
      <c r="R140" s="189">
        <v>43895.13431847193</v>
      </c>
      <c r="S140" s="189">
        <v>0</v>
      </c>
      <c r="T140" s="189">
        <v>0</v>
      </c>
      <c r="U140" s="189">
        <v>0</v>
      </c>
      <c r="V140" s="191">
        <v>0</v>
      </c>
      <c r="W140" s="189">
        <v>0</v>
      </c>
      <c r="X140" s="189">
        <v>0</v>
      </c>
      <c r="Y140" s="189">
        <v>0</v>
      </c>
      <c r="Z140" s="190">
        <v>0</v>
      </c>
      <c r="AB140" s="172" t="s">
        <v>6</v>
      </c>
      <c r="AC140" s="188">
        <v>92044.049879262719</v>
      </c>
      <c r="AD140" s="189">
        <v>43308.182784558296</v>
      </c>
      <c r="AE140" s="189">
        <v>48735.867094704416</v>
      </c>
      <c r="AF140" s="189">
        <v>0</v>
      </c>
      <c r="AG140" s="189">
        <v>0</v>
      </c>
      <c r="AH140" s="189">
        <v>0</v>
      </c>
      <c r="AI140" s="191">
        <v>0</v>
      </c>
      <c r="AJ140" s="189">
        <v>0</v>
      </c>
      <c r="AK140" s="189">
        <v>0</v>
      </c>
      <c r="AL140" s="189">
        <v>0</v>
      </c>
      <c r="AM140" s="190">
        <v>0</v>
      </c>
    </row>
    <row r="141" spans="2:39">
      <c r="B141" s="172" t="s">
        <v>7</v>
      </c>
      <c r="C141" s="188">
        <v>0</v>
      </c>
      <c r="D141" s="189">
        <v>0</v>
      </c>
      <c r="E141" s="189">
        <v>0</v>
      </c>
      <c r="F141" s="189">
        <v>0</v>
      </c>
      <c r="G141" s="189">
        <v>0</v>
      </c>
      <c r="H141" s="189">
        <v>0</v>
      </c>
      <c r="I141" s="189">
        <v>0</v>
      </c>
      <c r="J141" s="189">
        <v>0</v>
      </c>
      <c r="K141" s="189">
        <v>0</v>
      </c>
      <c r="L141" s="189">
        <v>0</v>
      </c>
      <c r="M141" s="190">
        <v>0</v>
      </c>
      <c r="O141" s="172" t="s">
        <v>7</v>
      </c>
      <c r="P141" s="188">
        <v>149643.41930383531</v>
      </c>
      <c r="Q141" s="189">
        <v>0</v>
      </c>
      <c r="R141" s="189">
        <v>0</v>
      </c>
      <c r="S141" s="189">
        <v>0</v>
      </c>
      <c r="T141" s="189">
        <v>0</v>
      </c>
      <c r="U141" s="189">
        <v>0</v>
      </c>
      <c r="V141" s="189">
        <v>0</v>
      </c>
      <c r="W141" s="189">
        <v>84721.839383481536</v>
      </c>
      <c r="X141" s="189">
        <v>0</v>
      </c>
      <c r="Y141" s="189">
        <v>64921.579920353775</v>
      </c>
      <c r="Z141" s="190">
        <v>0</v>
      </c>
      <c r="AB141" s="172" t="s">
        <v>7</v>
      </c>
      <c r="AC141" s="188">
        <v>91304.544262972558</v>
      </c>
      <c r="AD141" s="189">
        <v>0</v>
      </c>
      <c r="AE141" s="189">
        <v>0</v>
      </c>
      <c r="AF141" s="189">
        <v>0</v>
      </c>
      <c r="AG141" s="189">
        <v>0</v>
      </c>
      <c r="AH141" s="189">
        <v>0</v>
      </c>
      <c r="AI141" s="189">
        <v>0</v>
      </c>
      <c r="AJ141" s="189">
        <v>91304.544262972558</v>
      </c>
      <c r="AK141" s="189">
        <v>0</v>
      </c>
      <c r="AL141" s="189">
        <v>0</v>
      </c>
      <c r="AM141" s="190">
        <v>0</v>
      </c>
    </row>
    <row r="142" spans="2:39">
      <c r="B142" s="172" t="s">
        <v>8</v>
      </c>
      <c r="C142" s="188">
        <v>84023.681101641734</v>
      </c>
      <c r="D142" s="189">
        <v>0</v>
      </c>
      <c r="E142" s="189">
        <v>0</v>
      </c>
      <c r="F142" s="189">
        <v>0</v>
      </c>
      <c r="G142" s="189">
        <v>0</v>
      </c>
      <c r="H142" s="189">
        <v>0</v>
      </c>
      <c r="I142" s="189">
        <v>84023.681101641734</v>
      </c>
      <c r="J142" s="189">
        <v>0</v>
      </c>
      <c r="K142" s="191">
        <v>0</v>
      </c>
      <c r="L142" s="189">
        <v>0</v>
      </c>
      <c r="M142" s="190">
        <v>0</v>
      </c>
      <c r="O142" s="172" t="s">
        <v>8</v>
      </c>
      <c r="P142" s="188">
        <v>55022.030915519768</v>
      </c>
      <c r="Q142" s="189">
        <v>0</v>
      </c>
      <c r="R142" s="189">
        <v>0</v>
      </c>
      <c r="S142" s="189">
        <v>0</v>
      </c>
      <c r="T142" s="189">
        <v>0</v>
      </c>
      <c r="U142" s="189">
        <v>0</v>
      </c>
      <c r="V142" s="189">
        <v>55022.030915519768</v>
      </c>
      <c r="W142" s="189">
        <v>0</v>
      </c>
      <c r="X142" s="191">
        <v>0</v>
      </c>
      <c r="Y142" s="189">
        <v>0</v>
      </c>
      <c r="Z142" s="190">
        <v>0</v>
      </c>
      <c r="AB142" s="172" t="s">
        <v>8</v>
      </c>
      <c r="AC142" s="188">
        <v>38698.606629884074</v>
      </c>
      <c r="AD142" s="189">
        <v>0</v>
      </c>
      <c r="AE142" s="189">
        <v>0</v>
      </c>
      <c r="AF142" s="189">
        <v>0</v>
      </c>
      <c r="AG142" s="189">
        <v>0</v>
      </c>
      <c r="AH142" s="189">
        <v>0</v>
      </c>
      <c r="AI142" s="189">
        <v>38698.606629884074</v>
      </c>
      <c r="AJ142" s="189">
        <v>0</v>
      </c>
      <c r="AK142" s="191">
        <v>0</v>
      </c>
      <c r="AL142" s="189">
        <v>0</v>
      </c>
      <c r="AM142" s="190">
        <v>0</v>
      </c>
    </row>
    <row r="143" spans="2:39">
      <c r="B143" s="172" t="s">
        <v>9</v>
      </c>
      <c r="C143" s="188">
        <v>60360.780004298736</v>
      </c>
      <c r="D143" s="189">
        <v>25263.135746103308</v>
      </c>
      <c r="E143" s="189">
        <v>35097.644258195432</v>
      </c>
      <c r="F143" s="189">
        <v>0</v>
      </c>
      <c r="G143" s="189">
        <v>0</v>
      </c>
      <c r="H143" s="189">
        <v>0</v>
      </c>
      <c r="I143" s="189">
        <v>0</v>
      </c>
      <c r="J143" s="189">
        <v>0</v>
      </c>
      <c r="K143" s="189">
        <v>0</v>
      </c>
      <c r="L143" s="189">
        <v>0</v>
      </c>
      <c r="M143" s="190">
        <v>0</v>
      </c>
      <c r="O143" s="172" t="s">
        <v>9</v>
      </c>
      <c r="P143" s="188">
        <v>109391.08823138876</v>
      </c>
      <c r="Q143" s="189">
        <v>26191.058021895413</v>
      </c>
      <c r="R143" s="189">
        <v>56035.176103620579</v>
      </c>
      <c r="S143" s="189">
        <v>0</v>
      </c>
      <c r="T143" s="189">
        <v>0</v>
      </c>
      <c r="U143" s="189">
        <v>0</v>
      </c>
      <c r="V143" s="189">
        <v>27164.854105872757</v>
      </c>
      <c r="W143" s="189">
        <v>0</v>
      </c>
      <c r="X143" s="189">
        <v>0</v>
      </c>
      <c r="Y143" s="189">
        <v>0</v>
      </c>
      <c r="Z143" s="190">
        <v>0</v>
      </c>
      <c r="AB143" s="172" t="s">
        <v>9</v>
      </c>
      <c r="AC143" s="188">
        <v>100010.13686326423</v>
      </c>
      <c r="AD143" s="189">
        <v>42963.28296585683</v>
      </c>
      <c r="AE143" s="189">
        <v>18606.040865585299</v>
      </c>
      <c r="AF143" s="189">
        <v>0</v>
      </c>
      <c r="AG143" s="189">
        <v>0</v>
      </c>
      <c r="AH143" s="189">
        <v>0</v>
      </c>
      <c r="AI143" s="189">
        <v>38440.813031822101</v>
      </c>
      <c r="AJ143" s="189">
        <v>0</v>
      </c>
      <c r="AK143" s="189">
        <v>0</v>
      </c>
      <c r="AL143" s="189">
        <v>0</v>
      </c>
      <c r="AM143" s="190">
        <v>0</v>
      </c>
    </row>
    <row r="144" spans="2:39">
      <c r="B144" s="172" t="s">
        <v>10</v>
      </c>
      <c r="C144" s="188">
        <v>0</v>
      </c>
      <c r="D144" s="189">
        <v>0</v>
      </c>
      <c r="E144" s="189">
        <v>0</v>
      </c>
      <c r="F144" s="189">
        <v>0</v>
      </c>
      <c r="G144" s="189">
        <v>0</v>
      </c>
      <c r="H144" s="189">
        <v>0</v>
      </c>
      <c r="I144" s="189">
        <v>0</v>
      </c>
      <c r="J144" s="189">
        <v>0</v>
      </c>
      <c r="K144" s="189">
        <v>0</v>
      </c>
      <c r="L144" s="189">
        <v>0</v>
      </c>
      <c r="M144" s="190">
        <v>0</v>
      </c>
      <c r="O144" s="172" t="s">
        <v>10</v>
      </c>
      <c r="P144" s="188">
        <v>0</v>
      </c>
      <c r="Q144" s="189">
        <v>0</v>
      </c>
      <c r="R144" s="189">
        <v>0</v>
      </c>
      <c r="S144" s="189">
        <v>0</v>
      </c>
      <c r="T144" s="189">
        <v>0</v>
      </c>
      <c r="U144" s="189">
        <v>0</v>
      </c>
      <c r="V144" s="189">
        <v>0</v>
      </c>
      <c r="W144" s="189">
        <v>0</v>
      </c>
      <c r="X144" s="189">
        <v>0</v>
      </c>
      <c r="Y144" s="189">
        <v>0</v>
      </c>
      <c r="Z144" s="190">
        <v>0</v>
      </c>
      <c r="AB144" s="172" t="s">
        <v>10</v>
      </c>
      <c r="AC144" s="188">
        <v>0</v>
      </c>
      <c r="AD144" s="189">
        <v>0</v>
      </c>
      <c r="AE144" s="189">
        <v>0</v>
      </c>
      <c r="AF144" s="189">
        <v>0</v>
      </c>
      <c r="AG144" s="189">
        <v>0</v>
      </c>
      <c r="AH144" s="189">
        <v>0</v>
      </c>
      <c r="AI144" s="189">
        <v>0</v>
      </c>
      <c r="AJ144" s="189">
        <v>0</v>
      </c>
      <c r="AK144" s="189">
        <v>0</v>
      </c>
      <c r="AL144" s="189">
        <v>0</v>
      </c>
      <c r="AM144" s="190">
        <v>0</v>
      </c>
    </row>
    <row r="145" spans="2:39">
      <c r="B145" s="172" t="s">
        <v>11</v>
      </c>
      <c r="C145" s="188">
        <v>0</v>
      </c>
      <c r="D145" s="189">
        <v>0</v>
      </c>
      <c r="E145" s="189">
        <v>0</v>
      </c>
      <c r="F145" s="189">
        <v>0</v>
      </c>
      <c r="G145" s="189">
        <v>0</v>
      </c>
      <c r="H145" s="189">
        <v>0</v>
      </c>
      <c r="I145" s="189">
        <v>0</v>
      </c>
      <c r="J145" s="189">
        <v>0</v>
      </c>
      <c r="K145" s="189">
        <v>0</v>
      </c>
      <c r="L145" s="189">
        <v>0</v>
      </c>
      <c r="M145" s="190">
        <v>0</v>
      </c>
      <c r="O145" s="172" t="s">
        <v>11</v>
      </c>
      <c r="P145" s="188">
        <v>0</v>
      </c>
      <c r="Q145" s="189">
        <v>0</v>
      </c>
      <c r="R145" s="189">
        <v>0</v>
      </c>
      <c r="S145" s="189">
        <v>0</v>
      </c>
      <c r="T145" s="189">
        <v>0</v>
      </c>
      <c r="U145" s="189">
        <v>0</v>
      </c>
      <c r="V145" s="189">
        <v>0</v>
      </c>
      <c r="W145" s="189">
        <v>0</v>
      </c>
      <c r="X145" s="189">
        <v>0</v>
      </c>
      <c r="Y145" s="189">
        <v>0</v>
      </c>
      <c r="Z145" s="190">
        <v>0</v>
      </c>
      <c r="AB145" s="172" t="s">
        <v>11</v>
      </c>
      <c r="AC145" s="188">
        <v>0</v>
      </c>
      <c r="AD145" s="189">
        <v>0</v>
      </c>
      <c r="AE145" s="189">
        <v>0</v>
      </c>
      <c r="AF145" s="189">
        <v>0</v>
      </c>
      <c r="AG145" s="189">
        <v>0</v>
      </c>
      <c r="AH145" s="189">
        <v>0</v>
      </c>
      <c r="AI145" s="189">
        <v>0</v>
      </c>
      <c r="AJ145" s="189">
        <v>0</v>
      </c>
      <c r="AK145" s="189">
        <v>0</v>
      </c>
      <c r="AL145" s="189">
        <v>0</v>
      </c>
      <c r="AM145" s="190">
        <v>0</v>
      </c>
    </row>
    <row r="146" spans="2:39">
      <c r="B146" s="172" t="s">
        <v>12</v>
      </c>
      <c r="C146" s="188">
        <v>0</v>
      </c>
      <c r="D146" s="191">
        <v>0</v>
      </c>
      <c r="E146" s="189">
        <v>0</v>
      </c>
      <c r="F146" s="189">
        <v>0</v>
      </c>
      <c r="G146" s="189">
        <v>0</v>
      </c>
      <c r="H146" s="189">
        <v>0</v>
      </c>
      <c r="I146" s="189">
        <v>0</v>
      </c>
      <c r="J146" s="189">
        <v>0</v>
      </c>
      <c r="K146" s="189">
        <v>0</v>
      </c>
      <c r="L146" s="189">
        <v>0</v>
      </c>
      <c r="M146" s="190">
        <v>0</v>
      </c>
      <c r="O146" s="172" t="s">
        <v>12</v>
      </c>
      <c r="P146" s="188">
        <v>0</v>
      </c>
      <c r="Q146" s="191">
        <v>0</v>
      </c>
      <c r="R146" s="189">
        <v>0</v>
      </c>
      <c r="S146" s="189">
        <v>0</v>
      </c>
      <c r="T146" s="189">
        <v>0</v>
      </c>
      <c r="U146" s="189">
        <v>0</v>
      </c>
      <c r="V146" s="189">
        <v>0</v>
      </c>
      <c r="W146" s="189">
        <v>0</v>
      </c>
      <c r="X146" s="189">
        <v>0</v>
      </c>
      <c r="Y146" s="189">
        <v>0</v>
      </c>
      <c r="Z146" s="190">
        <v>0</v>
      </c>
      <c r="AB146" s="172" t="s">
        <v>12</v>
      </c>
      <c r="AC146" s="188">
        <v>0</v>
      </c>
      <c r="AD146" s="191">
        <v>0</v>
      </c>
      <c r="AE146" s="189">
        <v>0</v>
      </c>
      <c r="AF146" s="189">
        <v>0</v>
      </c>
      <c r="AG146" s="189">
        <v>0</v>
      </c>
      <c r="AH146" s="189">
        <v>0</v>
      </c>
      <c r="AI146" s="189">
        <v>0</v>
      </c>
      <c r="AJ146" s="189">
        <v>0</v>
      </c>
      <c r="AK146" s="189">
        <v>0</v>
      </c>
      <c r="AL146" s="189">
        <v>0</v>
      </c>
      <c r="AM146" s="190">
        <v>0</v>
      </c>
    </row>
    <row r="147" spans="2:39">
      <c r="B147" s="172" t="s">
        <v>44</v>
      </c>
      <c r="C147" s="188">
        <v>0</v>
      </c>
      <c r="D147" s="189">
        <v>0</v>
      </c>
      <c r="E147" s="189">
        <v>0</v>
      </c>
      <c r="F147" s="191">
        <v>0</v>
      </c>
      <c r="G147" s="191">
        <v>0</v>
      </c>
      <c r="H147" s="191">
        <v>0</v>
      </c>
      <c r="I147" s="189">
        <v>0</v>
      </c>
      <c r="J147" s="191">
        <v>0</v>
      </c>
      <c r="K147" s="191">
        <v>0</v>
      </c>
      <c r="L147" s="191">
        <v>0</v>
      </c>
      <c r="M147" s="190">
        <v>0</v>
      </c>
      <c r="O147" s="172" t="s">
        <v>44</v>
      </c>
      <c r="P147" s="188">
        <v>0</v>
      </c>
      <c r="Q147" s="189">
        <v>0</v>
      </c>
      <c r="R147" s="189">
        <v>0</v>
      </c>
      <c r="S147" s="191">
        <v>0</v>
      </c>
      <c r="T147" s="191">
        <v>0</v>
      </c>
      <c r="U147" s="191">
        <v>0</v>
      </c>
      <c r="V147" s="189">
        <v>0</v>
      </c>
      <c r="W147" s="191">
        <v>0</v>
      </c>
      <c r="X147" s="191">
        <v>0</v>
      </c>
      <c r="Y147" s="191">
        <v>0</v>
      </c>
      <c r="Z147" s="190">
        <v>0</v>
      </c>
      <c r="AB147" s="172" t="s">
        <v>44</v>
      </c>
      <c r="AC147" s="188">
        <v>0</v>
      </c>
      <c r="AD147" s="189">
        <v>0</v>
      </c>
      <c r="AE147" s="189">
        <v>0</v>
      </c>
      <c r="AF147" s="189">
        <v>0</v>
      </c>
      <c r="AG147" s="189">
        <v>0</v>
      </c>
      <c r="AH147" s="189">
        <v>0</v>
      </c>
      <c r="AI147" s="189">
        <v>0</v>
      </c>
      <c r="AJ147" s="191">
        <v>0</v>
      </c>
      <c r="AK147" s="191">
        <v>0</v>
      </c>
      <c r="AL147" s="191">
        <v>0</v>
      </c>
      <c r="AM147" s="190">
        <v>0</v>
      </c>
    </row>
    <row r="148" spans="2:39">
      <c r="B148" s="172" t="s">
        <v>14</v>
      </c>
      <c r="C148" s="188">
        <v>90579.404052677652</v>
      </c>
      <c r="D148" s="189">
        <v>54038.6957276096</v>
      </c>
      <c r="E148" s="189">
        <v>36540.708325068059</v>
      </c>
      <c r="F148" s="189">
        <v>0</v>
      </c>
      <c r="G148" s="189">
        <v>0</v>
      </c>
      <c r="H148" s="189">
        <v>0</v>
      </c>
      <c r="I148" s="189">
        <v>0</v>
      </c>
      <c r="J148" s="189">
        <v>0</v>
      </c>
      <c r="K148" s="189">
        <v>0</v>
      </c>
      <c r="L148" s="189">
        <v>0</v>
      </c>
      <c r="M148" s="190">
        <v>0</v>
      </c>
      <c r="O148" s="172" t="s">
        <v>14</v>
      </c>
      <c r="P148" s="188">
        <v>127392.12484386229</v>
      </c>
      <c r="Q148" s="189">
        <v>90639.739602173548</v>
      </c>
      <c r="R148" s="189">
        <v>36752.385241688731</v>
      </c>
      <c r="S148" s="189">
        <v>0</v>
      </c>
      <c r="T148" s="189">
        <v>0</v>
      </c>
      <c r="U148" s="189">
        <v>0</v>
      </c>
      <c r="V148" s="189">
        <v>0</v>
      </c>
      <c r="W148" s="189">
        <v>0</v>
      </c>
      <c r="X148" s="189">
        <v>0</v>
      </c>
      <c r="Y148" s="189">
        <v>0</v>
      </c>
      <c r="Z148" s="190">
        <v>0</v>
      </c>
      <c r="AB148" s="172" t="s">
        <v>14</v>
      </c>
      <c r="AC148" s="188">
        <v>61033.69256560014</v>
      </c>
      <c r="AD148" s="189">
        <v>61033.69256560014</v>
      </c>
      <c r="AE148" s="189">
        <v>0</v>
      </c>
      <c r="AF148" s="189">
        <v>0</v>
      </c>
      <c r="AG148" s="189">
        <v>0</v>
      </c>
      <c r="AH148" s="189">
        <v>0</v>
      </c>
      <c r="AI148" s="189">
        <v>0</v>
      </c>
      <c r="AJ148" s="189">
        <v>0</v>
      </c>
      <c r="AK148" s="189">
        <v>0</v>
      </c>
      <c r="AL148" s="189">
        <v>0</v>
      </c>
      <c r="AM148" s="190">
        <v>0</v>
      </c>
    </row>
    <row r="149" spans="2:39">
      <c r="B149" s="172" t="s">
        <v>15</v>
      </c>
      <c r="C149" s="188">
        <v>0</v>
      </c>
      <c r="D149" s="189">
        <v>0</v>
      </c>
      <c r="E149" s="189">
        <v>0</v>
      </c>
      <c r="F149" s="189">
        <v>0</v>
      </c>
      <c r="G149" s="189">
        <v>0</v>
      </c>
      <c r="H149" s="189">
        <v>0</v>
      </c>
      <c r="I149" s="189">
        <v>0</v>
      </c>
      <c r="J149" s="189">
        <v>0</v>
      </c>
      <c r="K149" s="189">
        <v>0</v>
      </c>
      <c r="L149" s="189">
        <v>0</v>
      </c>
      <c r="M149" s="190">
        <v>0</v>
      </c>
      <c r="O149" s="172" t="s">
        <v>15</v>
      </c>
      <c r="P149" s="188">
        <v>0</v>
      </c>
      <c r="Q149" s="189">
        <v>0</v>
      </c>
      <c r="R149" s="189">
        <v>0</v>
      </c>
      <c r="S149" s="189">
        <v>0</v>
      </c>
      <c r="T149" s="189">
        <v>0</v>
      </c>
      <c r="U149" s="189">
        <v>0</v>
      </c>
      <c r="V149" s="189">
        <v>0</v>
      </c>
      <c r="W149" s="189">
        <v>0</v>
      </c>
      <c r="X149" s="189">
        <v>0</v>
      </c>
      <c r="Y149" s="189">
        <v>0</v>
      </c>
      <c r="Z149" s="190">
        <v>0</v>
      </c>
      <c r="AB149" s="172" t="s">
        <v>15</v>
      </c>
      <c r="AC149" s="188">
        <v>60701.924734423279</v>
      </c>
      <c r="AD149" s="189">
        <v>60701.924734423279</v>
      </c>
      <c r="AE149" s="189">
        <v>0</v>
      </c>
      <c r="AF149" s="189">
        <v>0</v>
      </c>
      <c r="AG149" s="189">
        <v>0</v>
      </c>
      <c r="AH149" s="189">
        <v>0</v>
      </c>
      <c r="AI149" s="189">
        <v>0</v>
      </c>
      <c r="AJ149" s="189">
        <v>0</v>
      </c>
      <c r="AK149" s="189">
        <v>0</v>
      </c>
      <c r="AL149" s="189">
        <v>0</v>
      </c>
      <c r="AM149" s="190">
        <v>0</v>
      </c>
    </row>
    <row r="150" spans="2:39">
      <c r="B150" s="172" t="s">
        <v>16</v>
      </c>
      <c r="C150" s="188">
        <v>0</v>
      </c>
      <c r="D150" s="189">
        <v>0</v>
      </c>
      <c r="E150" s="189">
        <v>0</v>
      </c>
      <c r="F150" s="189">
        <v>0</v>
      </c>
      <c r="G150" s="189">
        <v>0</v>
      </c>
      <c r="H150" s="189">
        <v>0</v>
      </c>
      <c r="I150" s="189">
        <v>0</v>
      </c>
      <c r="J150" s="189">
        <v>0</v>
      </c>
      <c r="K150" s="189">
        <v>0</v>
      </c>
      <c r="L150" s="189">
        <v>0</v>
      </c>
      <c r="M150" s="190">
        <v>0</v>
      </c>
      <c r="O150" s="172" t="s">
        <v>16</v>
      </c>
      <c r="P150" s="188">
        <v>10799.919501866032</v>
      </c>
      <c r="Q150" s="189">
        <v>0</v>
      </c>
      <c r="R150" s="189">
        <v>10799.919501866032</v>
      </c>
      <c r="S150" s="189">
        <v>0</v>
      </c>
      <c r="T150" s="189">
        <v>0</v>
      </c>
      <c r="U150" s="189">
        <v>0</v>
      </c>
      <c r="V150" s="189">
        <v>0</v>
      </c>
      <c r="W150" s="189">
        <v>0</v>
      </c>
      <c r="X150" s="189">
        <v>0</v>
      </c>
      <c r="Y150" s="189">
        <v>0</v>
      </c>
      <c r="Z150" s="190">
        <v>0</v>
      </c>
      <c r="AB150" s="172" t="s">
        <v>16</v>
      </c>
      <c r="AC150" s="188">
        <v>0</v>
      </c>
      <c r="AD150" s="189">
        <v>0</v>
      </c>
      <c r="AE150" s="189">
        <v>0</v>
      </c>
      <c r="AF150" s="189">
        <v>0</v>
      </c>
      <c r="AG150" s="189">
        <v>0</v>
      </c>
      <c r="AH150" s="189">
        <v>0</v>
      </c>
      <c r="AI150" s="189">
        <v>0</v>
      </c>
      <c r="AJ150" s="189">
        <v>0</v>
      </c>
      <c r="AK150" s="189">
        <v>0</v>
      </c>
      <c r="AL150" s="189">
        <v>0</v>
      </c>
      <c r="AM150" s="190">
        <v>0</v>
      </c>
    </row>
    <row r="151" spans="2:39">
      <c r="B151" s="172" t="s">
        <v>17</v>
      </c>
      <c r="C151" s="188">
        <v>0</v>
      </c>
      <c r="D151" s="189">
        <v>0</v>
      </c>
      <c r="E151" s="189">
        <v>0</v>
      </c>
      <c r="F151" s="189">
        <v>0</v>
      </c>
      <c r="G151" s="189">
        <v>0</v>
      </c>
      <c r="H151" s="189">
        <v>0</v>
      </c>
      <c r="I151" s="189">
        <v>0</v>
      </c>
      <c r="J151" s="189">
        <v>0</v>
      </c>
      <c r="K151" s="189">
        <v>0</v>
      </c>
      <c r="L151" s="189">
        <v>0</v>
      </c>
      <c r="M151" s="190">
        <v>0</v>
      </c>
      <c r="O151" s="172" t="s">
        <v>17</v>
      </c>
      <c r="P151" s="188">
        <v>0</v>
      </c>
      <c r="Q151" s="189">
        <v>0</v>
      </c>
      <c r="R151" s="189">
        <v>0</v>
      </c>
      <c r="S151" s="189">
        <v>0</v>
      </c>
      <c r="T151" s="189">
        <v>0</v>
      </c>
      <c r="U151" s="189">
        <v>0</v>
      </c>
      <c r="V151" s="189">
        <v>0</v>
      </c>
      <c r="W151" s="189">
        <v>0</v>
      </c>
      <c r="X151" s="189">
        <v>0</v>
      </c>
      <c r="Y151" s="189">
        <v>0</v>
      </c>
      <c r="Z151" s="190">
        <v>0</v>
      </c>
      <c r="AB151" s="172" t="s">
        <v>17</v>
      </c>
      <c r="AC151" s="188">
        <v>0</v>
      </c>
      <c r="AD151" s="189">
        <v>0</v>
      </c>
      <c r="AE151" s="189">
        <v>0</v>
      </c>
      <c r="AF151" s="189">
        <v>0</v>
      </c>
      <c r="AG151" s="189">
        <v>0</v>
      </c>
      <c r="AH151" s="189">
        <v>0</v>
      </c>
      <c r="AI151" s="189">
        <v>0</v>
      </c>
      <c r="AJ151" s="189">
        <v>0</v>
      </c>
      <c r="AK151" s="189">
        <v>0</v>
      </c>
      <c r="AL151" s="189">
        <v>0</v>
      </c>
      <c r="AM151" s="190">
        <v>0</v>
      </c>
    </row>
    <row r="152" spans="2:39">
      <c r="B152" s="172" t="s">
        <v>18</v>
      </c>
      <c r="C152" s="188">
        <v>182171.59707273191</v>
      </c>
      <c r="D152" s="189">
        <v>0</v>
      </c>
      <c r="E152" s="189">
        <v>0</v>
      </c>
      <c r="F152" s="189">
        <v>0</v>
      </c>
      <c r="G152" s="189">
        <v>0</v>
      </c>
      <c r="H152" s="189">
        <v>0</v>
      </c>
      <c r="I152" s="189">
        <v>182171.59707273191</v>
      </c>
      <c r="J152" s="189">
        <v>0</v>
      </c>
      <c r="K152" s="189">
        <v>0</v>
      </c>
      <c r="L152" s="189">
        <v>0</v>
      </c>
      <c r="M152" s="190">
        <v>0</v>
      </c>
      <c r="O152" s="172" t="s">
        <v>18</v>
      </c>
      <c r="P152" s="188">
        <v>113678.73333141567</v>
      </c>
      <c r="Q152" s="189">
        <v>0</v>
      </c>
      <c r="R152" s="189">
        <v>0</v>
      </c>
      <c r="S152" s="189">
        <v>0</v>
      </c>
      <c r="T152" s="189">
        <v>0</v>
      </c>
      <c r="U152" s="189">
        <v>0</v>
      </c>
      <c r="V152" s="189">
        <v>113678.73333141567</v>
      </c>
      <c r="W152" s="189">
        <v>0</v>
      </c>
      <c r="X152" s="189">
        <v>0</v>
      </c>
      <c r="Y152" s="189">
        <v>0</v>
      </c>
      <c r="Z152" s="190">
        <v>0</v>
      </c>
      <c r="AB152" s="172" t="s">
        <v>18</v>
      </c>
      <c r="AC152" s="188">
        <v>141068.37641972047</v>
      </c>
      <c r="AD152" s="189">
        <v>0</v>
      </c>
      <c r="AE152" s="189">
        <v>0</v>
      </c>
      <c r="AF152" s="189">
        <v>0</v>
      </c>
      <c r="AG152" s="189">
        <v>0</v>
      </c>
      <c r="AH152" s="189">
        <v>0</v>
      </c>
      <c r="AI152" s="189">
        <v>141068.37641972047</v>
      </c>
      <c r="AJ152" s="189">
        <v>0</v>
      </c>
      <c r="AK152" s="189">
        <v>0</v>
      </c>
      <c r="AL152" s="189">
        <v>0</v>
      </c>
      <c r="AM152" s="190">
        <v>0</v>
      </c>
    </row>
    <row r="153" spans="2:39">
      <c r="B153" s="172" t="s">
        <v>19</v>
      </c>
      <c r="C153" s="188">
        <v>24076.235526150329</v>
      </c>
      <c r="D153" s="189">
        <v>0</v>
      </c>
      <c r="E153" s="189">
        <v>24076.235526150329</v>
      </c>
      <c r="F153" s="189">
        <v>0</v>
      </c>
      <c r="G153" s="189">
        <v>0</v>
      </c>
      <c r="H153" s="189">
        <v>0</v>
      </c>
      <c r="I153" s="189">
        <v>0</v>
      </c>
      <c r="J153" s="189">
        <v>0</v>
      </c>
      <c r="K153" s="189">
        <v>0</v>
      </c>
      <c r="L153" s="189">
        <v>0</v>
      </c>
      <c r="M153" s="190">
        <v>0</v>
      </c>
      <c r="O153" s="172" t="s">
        <v>19</v>
      </c>
      <c r="P153" s="188">
        <v>23944.169720643084</v>
      </c>
      <c r="Q153" s="189">
        <v>0</v>
      </c>
      <c r="R153" s="189">
        <v>23944.169720643084</v>
      </c>
      <c r="S153" s="189">
        <v>0</v>
      </c>
      <c r="T153" s="189">
        <v>0</v>
      </c>
      <c r="U153" s="189">
        <v>0</v>
      </c>
      <c r="V153" s="189">
        <v>0</v>
      </c>
      <c r="W153" s="189">
        <v>0</v>
      </c>
      <c r="X153" s="189">
        <v>0</v>
      </c>
      <c r="Y153" s="189">
        <v>0</v>
      </c>
      <c r="Z153" s="190">
        <v>0</v>
      </c>
      <c r="AB153" s="172" t="s">
        <v>19</v>
      </c>
      <c r="AC153" s="188">
        <v>27623.786560035209</v>
      </c>
      <c r="AD153" s="189">
        <v>0</v>
      </c>
      <c r="AE153" s="189">
        <v>27623.786560035209</v>
      </c>
      <c r="AF153" s="189">
        <v>0</v>
      </c>
      <c r="AG153" s="189">
        <v>0</v>
      </c>
      <c r="AH153" s="189">
        <v>0</v>
      </c>
      <c r="AI153" s="189">
        <v>0</v>
      </c>
      <c r="AJ153" s="189">
        <v>0</v>
      </c>
      <c r="AK153" s="189">
        <v>0</v>
      </c>
      <c r="AL153" s="189">
        <v>0</v>
      </c>
      <c r="AM153" s="190">
        <v>0</v>
      </c>
    </row>
    <row r="154" spans="2:39">
      <c r="B154" s="177" t="s">
        <v>20</v>
      </c>
      <c r="C154" s="192">
        <v>47363.348226229347</v>
      </c>
      <c r="D154" s="193">
        <v>0</v>
      </c>
      <c r="E154" s="193">
        <v>47363.348226229347</v>
      </c>
      <c r="F154" s="193">
        <v>0</v>
      </c>
      <c r="G154" s="194">
        <v>0</v>
      </c>
      <c r="H154" s="193">
        <v>0</v>
      </c>
      <c r="I154" s="193">
        <v>0</v>
      </c>
      <c r="J154" s="193">
        <v>0</v>
      </c>
      <c r="K154" s="194">
        <v>0</v>
      </c>
      <c r="L154" s="194">
        <v>0</v>
      </c>
      <c r="M154" s="195">
        <v>0</v>
      </c>
      <c r="O154" s="177" t="s">
        <v>20</v>
      </c>
      <c r="P154" s="192">
        <v>21990.901922186538</v>
      </c>
      <c r="Q154" s="193">
        <v>21990.901922186538</v>
      </c>
      <c r="R154" s="193">
        <v>0</v>
      </c>
      <c r="S154" s="193">
        <v>0</v>
      </c>
      <c r="T154" s="194">
        <v>0</v>
      </c>
      <c r="U154" s="193">
        <v>0</v>
      </c>
      <c r="V154" s="193">
        <v>0</v>
      </c>
      <c r="W154" s="193">
        <v>0</v>
      </c>
      <c r="X154" s="194">
        <v>0</v>
      </c>
      <c r="Y154" s="194">
        <v>0</v>
      </c>
      <c r="Z154" s="195">
        <v>0</v>
      </c>
      <c r="AB154" s="177" t="s">
        <v>20</v>
      </c>
      <c r="AC154" s="192">
        <v>21862.577783752211</v>
      </c>
      <c r="AD154" s="193">
        <v>21862.577783752211</v>
      </c>
      <c r="AE154" s="193">
        <v>0</v>
      </c>
      <c r="AF154" s="193">
        <v>0</v>
      </c>
      <c r="AG154" s="194">
        <v>0</v>
      </c>
      <c r="AH154" s="193">
        <v>0</v>
      </c>
      <c r="AI154" s="193">
        <v>0</v>
      </c>
      <c r="AJ154" s="193">
        <v>0</v>
      </c>
      <c r="AK154" s="194">
        <v>0</v>
      </c>
      <c r="AL154" s="194">
        <v>0</v>
      </c>
      <c r="AM154" s="195">
        <v>0</v>
      </c>
    </row>
    <row r="155" spans="2:39">
      <c r="B155" s="182" t="s">
        <v>21</v>
      </c>
      <c r="C155" s="196">
        <f t="shared" ref="C155:M155" si="36">SUM(C134:C154)</f>
        <v>1246783.49398729</v>
      </c>
      <c r="D155" s="196">
        <f t="shared" si="36"/>
        <v>674418.81854772056</v>
      </c>
      <c r="E155" s="196">
        <f t="shared" si="36"/>
        <v>209904.13885826399</v>
      </c>
      <c r="F155" s="196">
        <f t="shared" si="36"/>
        <v>20449.534876578735</v>
      </c>
      <c r="G155" s="196">
        <f t="shared" si="36"/>
        <v>0</v>
      </c>
      <c r="H155" s="196">
        <f t="shared" si="36"/>
        <v>0</v>
      </c>
      <c r="I155" s="196">
        <f t="shared" si="36"/>
        <v>342011.00170472648</v>
      </c>
      <c r="J155" s="196">
        <f t="shared" si="36"/>
        <v>0</v>
      </c>
      <c r="K155" s="196">
        <f t="shared" si="36"/>
        <v>0</v>
      </c>
      <c r="L155" s="196">
        <f t="shared" si="36"/>
        <v>0</v>
      </c>
      <c r="M155" s="197">
        <f t="shared" si="36"/>
        <v>0</v>
      </c>
      <c r="O155" s="182" t="s">
        <v>21</v>
      </c>
      <c r="P155" s="196">
        <f t="shared" ref="P155:Z155" si="37">SUM(P134:P154)</f>
        <v>1440547.4357754707</v>
      </c>
      <c r="Q155" s="196">
        <f t="shared" si="37"/>
        <v>727934.33355762134</v>
      </c>
      <c r="R155" s="196">
        <f t="shared" si="37"/>
        <v>264872.65140396648</v>
      </c>
      <c r="S155" s="196">
        <f t="shared" si="37"/>
        <v>36001.61999677174</v>
      </c>
      <c r="T155" s="196">
        <f t="shared" si="37"/>
        <v>0</v>
      </c>
      <c r="U155" s="196">
        <f t="shared" si="37"/>
        <v>0</v>
      </c>
      <c r="V155" s="196">
        <f t="shared" si="37"/>
        <v>262095.41151327553</v>
      </c>
      <c r="W155" s="196">
        <f t="shared" si="37"/>
        <v>84721.839383481536</v>
      </c>
      <c r="X155" s="196">
        <f t="shared" si="37"/>
        <v>0</v>
      </c>
      <c r="Y155" s="196">
        <f t="shared" si="37"/>
        <v>64921.579920353775</v>
      </c>
      <c r="Z155" s="197">
        <f t="shared" si="37"/>
        <v>0</v>
      </c>
      <c r="AB155" s="182" t="s">
        <v>21</v>
      </c>
      <c r="AC155" s="196">
        <f t="shared" ref="AC155:AM155" si="38">SUM(AC134:AC154)</f>
        <v>1497643.4578242782</v>
      </c>
      <c r="AD155" s="196">
        <f t="shared" si="38"/>
        <v>907331.6925406846</v>
      </c>
      <c r="AE155" s="196">
        <f t="shared" si="38"/>
        <v>215381.51905368705</v>
      </c>
      <c r="AF155" s="196">
        <f t="shared" si="38"/>
        <v>0</v>
      </c>
      <c r="AG155" s="196">
        <f t="shared" si="38"/>
        <v>0</v>
      </c>
      <c r="AH155" s="196">
        <f t="shared" si="38"/>
        <v>0</v>
      </c>
      <c r="AI155" s="196">
        <f t="shared" si="38"/>
        <v>283625.70196693402</v>
      </c>
      <c r="AJ155" s="196">
        <f t="shared" si="38"/>
        <v>91304.544262972558</v>
      </c>
      <c r="AK155" s="196">
        <f t="shared" si="38"/>
        <v>0</v>
      </c>
      <c r="AL155" s="196">
        <f t="shared" si="38"/>
        <v>0</v>
      </c>
      <c r="AM155" s="197">
        <f t="shared" si="38"/>
        <v>0</v>
      </c>
    </row>
    <row r="156" spans="2:39">
      <c r="B156" s="183" t="s">
        <v>185</v>
      </c>
      <c r="C156" s="98">
        <f>C155/C$158</f>
        <v>7.891103482031131E-2</v>
      </c>
      <c r="D156" s="98">
        <f t="shared" ref="D156:M156" si="39">D155/D$158</f>
        <v>0.11345235265354642</v>
      </c>
      <c r="E156" s="98">
        <f t="shared" si="39"/>
        <v>0.10399137982863031</v>
      </c>
      <c r="F156" s="98">
        <f t="shared" si="39"/>
        <v>2.5714384730952562E-2</v>
      </c>
      <c r="G156" s="98">
        <f t="shared" si="39"/>
        <v>0</v>
      </c>
      <c r="H156" s="98">
        <f t="shared" si="39"/>
        <v>0</v>
      </c>
      <c r="I156" s="98">
        <f t="shared" si="39"/>
        <v>0.29385237731737734</v>
      </c>
      <c r="J156" s="98">
        <f t="shared" si="39"/>
        <v>0</v>
      </c>
      <c r="K156" s="98">
        <f t="shared" si="39"/>
        <v>0</v>
      </c>
      <c r="L156" s="98">
        <f t="shared" si="39"/>
        <v>0</v>
      </c>
      <c r="M156" s="98">
        <f t="shared" si="39"/>
        <v>0</v>
      </c>
      <c r="O156" s="183" t="s">
        <v>185</v>
      </c>
      <c r="P156" s="98">
        <f>P155/P$158</f>
        <v>8.8797700319810657E-2</v>
      </c>
      <c r="Q156" s="98">
        <f t="shared" ref="Q156:Z156" si="40">Q155/Q$158</f>
        <v>0.11982911059660316</v>
      </c>
      <c r="R156" s="98">
        <f t="shared" si="40"/>
        <v>0.12324486025045585</v>
      </c>
      <c r="S156" s="98">
        <f t="shared" si="40"/>
        <v>4.2772276268522938E-2</v>
      </c>
      <c r="T156" s="98">
        <f t="shared" si="40"/>
        <v>0</v>
      </c>
      <c r="U156" s="98">
        <f t="shared" si="40"/>
        <v>0</v>
      </c>
      <c r="V156" s="98">
        <f t="shared" si="40"/>
        <v>0.21717773919923467</v>
      </c>
      <c r="W156" s="98">
        <f t="shared" si="40"/>
        <v>9.7611834746590728E-2</v>
      </c>
      <c r="X156" s="98">
        <f t="shared" si="40"/>
        <v>0</v>
      </c>
      <c r="Y156" s="98">
        <f t="shared" si="40"/>
        <v>6.7319956666538228E-2</v>
      </c>
      <c r="Z156" s="98">
        <f t="shared" si="40"/>
        <v>0</v>
      </c>
      <c r="AB156" s="183" t="s">
        <v>185</v>
      </c>
      <c r="AC156" s="98">
        <f>AC155/AC$158</f>
        <v>8.8142549299995071E-2</v>
      </c>
      <c r="AD156" s="98">
        <f t="shared" ref="AD156:AM156" si="41">AD155/AD$158</f>
        <v>0.14158312329644546</v>
      </c>
      <c r="AE156" s="98">
        <f t="shared" si="41"/>
        <v>8.9981599620622424E-2</v>
      </c>
      <c r="AF156" s="98">
        <f t="shared" si="41"/>
        <v>0</v>
      </c>
      <c r="AG156" s="98">
        <f t="shared" si="41"/>
        <v>0</v>
      </c>
      <c r="AH156" s="98">
        <f t="shared" si="41"/>
        <v>0</v>
      </c>
      <c r="AI156" s="98">
        <f t="shared" si="41"/>
        <v>0.215351242694513</v>
      </c>
      <c r="AJ156" s="98">
        <f t="shared" si="41"/>
        <v>0.10096899647782052</v>
      </c>
      <c r="AK156" s="98">
        <f t="shared" si="41"/>
        <v>0</v>
      </c>
      <c r="AL156" s="98">
        <f t="shared" si="41"/>
        <v>0</v>
      </c>
      <c r="AM156" s="98">
        <f t="shared" si="41"/>
        <v>0</v>
      </c>
    </row>
    <row r="157" spans="2:39">
      <c r="B157" s="183" t="s">
        <v>186</v>
      </c>
      <c r="C157" s="98">
        <f t="shared" ref="C157:M157" si="42">C130+C156</f>
        <v>0.27933213122648431</v>
      </c>
      <c r="D157" s="98">
        <f t="shared" si="42"/>
        <v>0.40042380183107318</v>
      </c>
      <c r="E157" s="98">
        <f t="shared" si="42"/>
        <v>0.32057963639971482</v>
      </c>
      <c r="F157" s="98">
        <f t="shared" si="42"/>
        <v>0.14392475925949094</v>
      </c>
      <c r="G157" s="98">
        <f t="shared" si="42"/>
        <v>1.6287158964883901E-2</v>
      </c>
      <c r="H157" s="98">
        <f t="shared" si="42"/>
        <v>7.7570459904497652E-2</v>
      </c>
      <c r="I157" s="98">
        <f t="shared" si="42"/>
        <v>0.41636959527672224</v>
      </c>
      <c r="J157" s="98">
        <f t="shared" si="42"/>
        <v>0.28149976503218582</v>
      </c>
      <c r="K157" s="98">
        <f t="shared" si="42"/>
        <v>0.11485986341794291</v>
      </c>
      <c r="L157" s="98">
        <f t="shared" si="42"/>
        <v>0.21310823979819746</v>
      </c>
      <c r="M157" s="98">
        <f t="shared" si="42"/>
        <v>0.12603668954922947</v>
      </c>
      <c r="N157" s="184"/>
      <c r="O157" s="183" t="s">
        <v>186</v>
      </c>
      <c r="P157" s="98">
        <f t="shared" ref="P157:Z157" si="43">P130+P156</f>
        <v>0.27924242754552608</v>
      </c>
      <c r="Q157" s="98">
        <f t="shared" si="43"/>
        <v>0.38843905331628353</v>
      </c>
      <c r="R157" s="98">
        <f t="shared" si="43"/>
        <v>0.31183882413074032</v>
      </c>
      <c r="S157" s="98">
        <f t="shared" si="43"/>
        <v>0.13224123958006351</v>
      </c>
      <c r="T157" s="98">
        <f t="shared" si="43"/>
        <v>7.3170421136972211E-2</v>
      </c>
      <c r="U157" s="98">
        <f t="shared" si="43"/>
        <v>6.4968795578479732E-2</v>
      </c>
      <c r="V157" s="98">
        <f t="shared" si="43"/>
        <v>0.4118266605387404</v>
      </c>
      <c r="W157" s="98">
        <f t="shared" si="43"/>
        <v>0.3452359290806723</v>
      </c>
      <c r="X157" s="98">
        <f t="shared" si="43"/>
        <v>0.11865953578242251</v>
      </c>
      <c r="Y157" s="98">
        <f t="shared" si="43"/>
        <v>0.18243015275278615</v>
      </c>
      <c r="Z157" s="98">
        <f t="shared" si="43"/>
        <v>0.19896715018360278</v>
      </c>
      <c r="AA157" s="184"/>
      <c r="AB157" s="183" t="s">
        <v>186</v>
      </c>
      <c r="AC157" s="98">
        <f t="shared" ref="AC157:AM157" si="44">AC130+AC156</f>
        <v>0.27964573488574074</v>
      </c>
      <c r="AD157" s="98">
        <f t="shared" si="44"/>
        <v>0.39738381131651551</v>
      </c>
      <c r="AE157" s="98">
        <f t="shared" si="44"/>
        <v>0.28651240009159085</v>
      </c>
      <c r="AF157" s="98">
        <f t="shared" si="44"/>
        <v>0.1316871288351707</v>
      </c>
      <c r="AG157" s="98">
        <f t="shared" si="44"/>
        <v>4.7551357458481082E-2</v>
      </c>
      <c r="AH157" s="98">
        <f t="shared" si="44"/>
        <v>2.73242164394761E-2</v>
      </c>
      <c r="AI157" s="98">
        <f t="shared" si="44"/>
        <v>0.41317017223943586</v>
      </c>
      <c r="AJ157" s="98">
        <f t="shared" si="44"/>
        <v>0.40144295073471342</v>
      </c>
      <c r="AK157" s="98">
        <f t="shared" si="44"/>
        <v>0.11770723703529175</v>
      </c>
      <c r="AL157" s="98">
        <f t="shared" si="44"/>
        <v>0.17745342305566128</v>
      </c>
      <c r="AM157" s="98">
        <f t="shared" si="44"/>
        <v>0.19141610272872181</v>
      </c>
    </row>
    <row r="158" spans="2:39">
      <c r="B158" s="183" t="s">
        <v>93</v>
      </c>
      <c r="C158" s="97">
        <f t="shared" ref="C158:M158" si="45">C155+C129+C102+C76+C49+C23</f>
        <v>15799862.425151901</v>
      </c>
      <c r="D158" s="97">
        <f t="shared" si="45"/>
        <v>5944511.530820501</v>
      </c>
      <c r="E158" s="97">
        <f t="shared" si="45"/>
        <v>2018476.3314437182</v>
      </c>
      <c r="F158" s="97">
        <f t="shared" si="45"/>
        <v>795256.62739126338</v>
      </c>
      <c r="G158" s="97">
        <f t="shared" si="45"/>
        <v>448905.5473714188</v>
      </c>
      <c r="H158" s="97">
        <f t="shared" si="45"/>
        <v>2251870.7238597516</v>
      </c>
      <c r="I158" s="97">
        <f t="shared" si="45"/>
        <v>1163887.1355304201</v>
      </c>
      <c r="J158" s="97">
        <f t="shared" si="45"/>
        <v>820821.77409818547</v>
      </c>
      <c r="K158" s="97">
        <f t="shared" si="45"/>
        <v>627872.38662382448</v>
      </c>
      <c r="L158" s="97">
        <f t="shared" si="45"/>
        <v>964102.07409430027</v>
      </c>
      <c r="M158" s="97">
        <f t="shared" si="45"/>
        <v>764158.29391851812</v>
      </c>
      <c r="O158" s="183" t="s">
        <v>93</v>
      </c>
      <c r="P158" s="97">
        <f t="shared" ref="P158:Z158" si="46">P155+P129+P102+P76+P49+P23</f>
        <v>16222801.160246786</v>
      </c>
      <c r="Q158" s="97">
        <f t="shared" si="46"/>
        <v>6074770.3953855131</v>
      </c>
      <c r="R158" s="97">
        <f t="shared" si="46"/>
        <v>2149157.7893447024</v>
      </c>
      <c r="S158" s="97">
        <f t="shared" si="46"/>
        <v>841704.56046703621</v>
      </c>
      <c r="T158" s="97">
        <f t="shared" si="46"/>
        <v>467813.38848934515</v>
      </c>
      <c r="U158" s="97">
        <f t="shared" si="46"/>
        <v>2222253.9472071072</v>
      </c>
      <c r="V158" s="97">
        <f t="shared" si="46"/>
        <v>1206824.4769452834</v>
      </c>
      <c r="W158" s="97">
        <f t="shared" si="46"/>
        <v>867946.38788859162</v>
      </c>
      <c r="X158" s="97">
        <f t="shared" si="46"/>
        <v>577602.72225406975</v>
      </c>
      <c r="Y158" s="97">
        <f t="shared" si="46"/>
        <v>964373.46568619262</v>
      </c>
      <c r="Z158" s="97">
        <f t="shared" si="46"/>
        <v>850354.02657894453</v>
      </c>
      <c r="AB158" s="183" t="s">
        <v>93</v>
      </c>
      <c r="AC158" s="97">
        <f t="shared" ref="AC158:AM158" si="47">AC155+AC129+AC102+AC76+AC49+AC23</f>
        <v>16991152.05673274</v>
      </c>
      <c r="AD158" s="97">
        <f t="shared" si="47"/>
        <v>6408473.4918647166</v>
      </c>
      <c r="AE158" s="97">
        <f t="shared" si="47"/>
        <v>2393617.3613468953</v>
      </c>
      <c r="AF158" s="97">
        <f t="shared" si="47"/>
        <v>838066.15457035112</v>
      </c>
      <c r="AG158" s="97">
        <f t="shared" si="47"/>
        <v>446323.7709632591</v>
      </c>
      <c r="AH158" s="97">
        <f t="shared" si="47"/>
        <v>2172024.2353133722</v>
      </c>
      <c r="AI158" s="97">
        <f t="shared" si="47"/>
        <v>1317037.6841951727</v>
      </c>
      <c r="AJ158" s="97">
        <f t="shared" si="47"/>
        <v>904282.9724768938</v>
      </c>
      <c r="AK158" s="97">
        <f t="shared" si="47"/>
        <v>612656.49146467063</v>
      </c>
      <c r="AL158" s="97">
        <f t="shared" si="47"/>
        <v>1044567.8121561869</v>
      </c>
      <c r="AM158" s="97">
        <f t="shared" si="47"/>
        <v>854102.08238122286</v>
      </c>
    </row>
    <row r="160" spans="2:39">
      <c r="B160" s="4" t="s">
        <v>178</v>
      </c>
      <c r="M160" s="424" t="s">
        <v>324</v>
      </c>
      <c r="O160" s="4" t="s">
        <v>178</v>
      </c>
      <c r="Z160" s="424" t="s">
        <v>324</v>
      </c>
      <c r="AB160" s="4" t="s">
        <v>178</v>
      </c>
      <c r="AM160" s="424" t="s">
        <v>324</v>
      </c>
    </row>
  </sheetData>
  <hyperlinks>
    <hyperlink ref="B1" location="'List of tables'!A1" display="Return to List of tables"/>
    <hyperlink ref="M26" location="'List of tables'!A1" display="Return to List of tables"/>
    <hyperlink ref="Z26" location="'List of tables'!A1" display="Return to List of tables"/>
    <hyperlink ref="AM26" location="'List of tables'!A1" display="Return to List of tables"/>
    <hyperlink ref="AM53" location="'List of tables'!A1" display="Return to List of tables"/>
    <hyperlink ref="Z53" location="'List of tables'!A1" display="Return to List of tables"/>
    <hyperlink ref="M53" location="'List of tables'!A1" display="Return to List of tables"/>
    <hyperlink ref="M79" location="'List of tables'!A1" display="Return to List of tables"/>
    <hyperlink ref="Z79" location="'List of tables'!A1" display="Return to List of tables"/>
    <hyperlink ref="AM79" location="'List of tables'!A1" display="Return to List of tables"/>
    <hyperlink ref="AM106" location="'List of tables'!A1" display="Return to List of tables"/>
    <hyperlink ref="Z106" location="'List of tables'!A1" display="Return to List of tables"/>
    <hyperlink ref="M106" location="'List of tables'!A1" display="Return to List of tables"/>
    <hyperlink ref="M132" location="'List of tables'!A1" display="Return to List of tables"/>
    <hyperlink ref="Z132" location="'List of tables'!A1" display="Return to List of tables"/>
    <hyperlink ref="AM132" location="'List of tables'!A1" display="Return to List of tables"/>
    <hyperlink ref="AM160" location="'List of tables'!A1" display="Return to List of tables"/>
    <hyperlink ref="Z160" location="'List of tables'!A1" display="Return to List of tables"/>
    <hyperlink ref="M160" location="'List of tables'!A1" display="Return to List of tables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62" orientation="portrait" r:id="rId1"/>
  <headerFooter>
    <oddFooter>&amp;L&amp;D&amp;CPage &amp;P of &amp;N&amp;R&amp;F</oddFooter>
  </headerFooter>
  <rowBreaks count="2" manualBreakCount="2">
    <brk id="54" min="1" max="39" man="1"/>
    <brk id="107" min="1" max="39" man="1"/>
  </rowBreaks>
  <colBreaks count="2" manualBreakCount="2">
    <brk id="14" min="1" max="151" man="1"/>
    <brk id="2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M160"/>
  <sheetViews>
    <sheetView topLeftCell="A88" zoomScale="80" zoomScaleNormal="80" workbookViewId="0">
      <selection activeCell="C4" sqref="C4"/>
    </sheetView>
  </sheetViews>
  <sheetFormatPr defaultColWidth="9.140625" defaultRowHeight="14.25"/>
  <cols>
    <col min="1" max="1" width="2.85546875" style="4" customWidth="1"/>
    <col min="2" max="2" width="35.28515625" style="4" bestFit="1" customWidth="1"/>
    <col min="3" max="3" width="10.42578125" style="3" bestFit="1" customWidth="1"/>
    <col min="4" max="10" width="9.140625" style="3"/>
    <col min="11" max="11" width="11.28515625" style="3" bestFit="1" customWidth="1"/>
    <col min="12" max="13" width="9.140625" style="3"/>
    <col min="14" max="14" width="2.85546875" style="4" customWidth="1"/>
    <col min="15" max="15" width="35.28515625" style="4" bestFit="1" customWidth="1"/>
    <col min="16" max="26" width="9.140625" style="3"/>
    <col min="27" max="27" width="2.85546875" style="4" customWidth="1"/>
    <col min="28" max="28" width="35.28515625" style="4" bestFit="1" customWidth="1"/>
    <col min="29" max="39" width="9.140625" style="3"/>
    <col min="40" max="40" width="2.85546875" style="4" customWidth="1"/>
    <col min="41" max="16384" width="9.140625" style="4"/>
  </cols>
  <sheetData>
    <row r="1" spans="2:39">
      <c r="B1" s="417" t="s">
        <v>324</v>
      </c>
    </row>
    <row r="2" spans="2:39" ht="15">
      <c r="B2" s="5" t="s">
        <v>295</v>
      </c>
      <c r="O2" s="5" t="s">
        <v>300</v>
      </c>
      <c r="AB2" s="5" t="s">
        <v>305</v>
      </c>
    </row>
    <row r="3" spans="2:39" ht="71.25">
      <c r="B3" s="151" t="s">
        <v>92</v>
      </c>
      <c r="C3" s="152" t="s">
        <v>38</v>
      </c>
      <c r="D3" s="153" t="s">
        <v>45</v>
      </c>
      <c r="E3" s="154" t="s">
        <v>46</v>
      </c>
      <c r="F3" s="155" t="s">
        <v>47</v>
      </c>
      <c r="G3" s="156" t="s">
        <v>39</v>
      </c>
      <c r="H3" s="157" t="s">
        <v>48</v>
      </c>
      <c r="I3" s="158" t="s">
        <v>40</v>
      </c>
      <c r="J3" s="159" t="s">
        <v>41</v>
      </c>
      <c r="K3" s="160" t="s">
        <v>49</v>
      </c>
      <c r="L3" s="161" t="s">
        <v>42</v>
      </c>
      <c r="M3" s="162" t="s">
        <v>43</v>
      </c>
      <c r="O3" s="151" t="s">
        <v>92</v>
      </c>
      <c r="P3" s="152" t="s">
        <v>38</v>
      </c>
      <c r="Q3" s="153" t="s">
        <v>45</v>
      </c>
      <c r="R3" s="154" t="s">
        <v>46</v>
      </c>
      <c r="S3" s="155" t="s">
        <v>47</v>
      </c>
      <c r="T3" s="156" t="s">
        <v>39</v>
      </c>
      <c r="U3" s="157" t="s">
        <v>48</v>
      </c>
      <c r="V3" s="158" t="s">
        <v>40</v>
      </c>
      <c r="W3" s="159" t="s">
        <v>41</v>
      </c>
      <c r="X3" s="160" t="s">
        <v>49</v>
      </c>
      <c r="Y3" s="161" t="s">
        <v>42</v>
      </c>
      <c r="Z3" s="162" t="s">
        <v>43</v>
      </c>
      <c r="AB3" s="151" t="s">
        <v>92</v>
      </c>
      <c r="AC3" s="152" t="s">
        <v>38</v>
      </c>
      <c r="AD3" s="153" t="s">
        <v>45</v>
      </c>
      <c r="AE3" s="154" t="s">
        <v>46</v>
      </c>
      <c r="AF3" s="155" t="s">
        <v>47</v>
      </c>
      <c r="AG3" s="156" t="s">
        <v>39</v>
      </c>
      <c r="AH3" s="157" t="s">
        <v>48</v>
      </c>
      <c r="AI3" s="158" t="s">
        <v>40</v>
      </c>
      <c r="AJ3" s="159" t="s">
        <v>41</v>
      </c>
      <c r="AK3" s="160" t="s">
        <v>49</v>
      </c>
      <c r="AL3" s="161" t="s">
        <v>42</v>
      </c>
      <c r="AM3" s="162" t="s">
        <v>43</v>
      </c>
    </row>
    <row r="4" spans="2:39">
      <c r="B4" s="163" t="s">
        <v>2</v>
      </c>
      <c r="C4" s="164">
        <f>IF(T14C!C4&gt;0,T14D!C4/T14C!C4,"-")</f>
        <v>398.62125063454369</v>
      </c>
      <c r="D4" s="165">
        <f>IF(T14C!D4&gt;0,T14D!D4/T14C!D4,"-")</f>
        <v>19.778728089657523</v>
      </c>
      <c r="E4" s="165">
        <f>IF(T14C!E4&gt;0,T14D!E4/T14C!E4,"-")</f>
        <v>78.423156374628263</v>
      </c>
      <c r="F4" s="165">
        <f>IF(T14C!F4&gt;0,T14D!F4/T14C!F4,"-")</f>
        <v>336.6997327403285</v>
      </c>
      <c r="G4" s="165">
        <f>IF(T14C!G4&gt;0,T14D!G4/T14C!G4,"-")</f>
        <v>906.21319792724512</v>
      </c>
      <c r="H4" s="165">
        <f>IF(T14C!H4&gt;0,T14D!H4/T14C!H4,"-")</f>
        <v>187.71056783308848</v>
      </c>
      <c r="I4" s="165" t="str">
        <f>IF(T14C!I4&gt;0,T14D!I4/T14C!I4,"-")</f>
        <v>-</v>
      </c>
      <c r="J4" s="165">
        <f>IF(T14C!J4&gt;0,T14D!J4/T14C!J4,"-")</f>
        <v>490.03526369188251</v>
      </c>
      <c r="K4" s="165" t="str">
        <f>IF(T14C!K4&gt;0,T14D!K4/T14C!K4,"-")</f>
        <v>-</v>
      </c>
      <c r="L4" s="165">
        <f>IF(T14C!L4&gt;0,T14D!L4/T14C!L4,"-")</f>
        <v>655.62425935500846</v>
      </c>
      <c r="M4" s="166">
        <f>IF(T14C!M4&gt;0,T14D!M4/T14C!M4,"-")</f>
        <v>49.45630062897969</v>
      </c>
      <c r="O4" s="167" t="s">
        <v>2</v>
      </c>
      <c r="P4" s="164">
        <f>IF(T14C!P4&gt;0,T14D!P4/T14C!P4,"-")</f>
        <v>384.764397835122</v>
      </c>
      <c r="Q4" s="165">
        <f>IF(T14C!Q4&gt;0,T14D!Q4/T14C!Q4,"-")</f>
        <v>115.2402745594016</v>
      </c>
      <c r="R4" s="165">
        <f>IF(T14C!R4&gt;0,T14D!R4/T14C!R4,"-")</f>
        <v>84.507792162869094</v>
      </c>
      <c r="S4" s="165">
        <f>IF(T14C!S4&gt;0,T14D!S4/T14C!S4,"-")</f>
        <v>257.77581184415999</v>
      </c>
      <c r="T4" s="165">
        <f>IF(T14C!T4&gt;0,T14D!T4/T14C!T4,"-")</f>
        <v>969.94233865714352</v>
      </c>
      <c r="U4" s="165">
        <f>IF(T14C!U4&gt;0,T14D!U4/T14C!U4,"-")</f>
        <v>727.23863041527477</v>
      </c>
      <c r="V4" s="165">
        <f>IF(T14C!V4&gt;0,T14D!V4/T14C!V4,"-")</f>
        <v>78.775562990672299</v>
      </c>
      <c r="W4" s="165">
        <f>IF(T14C!W4&gt;0,T14D!W4/T14C!W4,"-")</f>
        <v>579.22428343302795</v>
      </c>
      <c r="X4" s="165" t="str">
        <f>IF(T14C!X4&gt;0,T14D!X4/T14C!X4,"-")</f>
        <v>-</v>
      </c>
      <c r="Y4" s="165">
        <f>IF(T14C!Y4&gt;0,T14D!Y4/T14C!Y4,"-")</f>
        <v>173.36096062972979</v>
      </c>
      <c r="Z4" s="166">
        <f>IF(T14C!Z4&gt;0,T14D!Z4/T14C!Z4,"-")</f>
        <v>146.1188493435462</v>
      </c>
      <c r="AB4" s="167" t="s">
        <v>2</v>
      </c>
      <c r="AC4" s="164">
        <f>IF(T14C!AC4&gt;0,T14D!AC4/T14C!AC4,"-")</f>
        <v>362.47534181290507</v>
      </c>
      <c r="AD4" s="165">
        <f>IF(T14C!AD4&gt;0,T14D!AD4/T14C!AD4,"-")</f>
        <v>27.616716957833493</v>
      </c>
      <c r="AE4" s="165">
        <f>IF(T14C!AE4&gt;0,T14D!AE4/T14C!AE4,"-")</f>
        <v>39.348082051950662</v>
      </c>
      <c r="AF4" s="165">
        <f>IF(T14C!AF4&gt;0,T14D!AF4/T14C!AF4,"-")</f>
        <v>345.95452944337325</v>
      </c>
      <c r="AG4" s="165">
        <f>IF(T14C!AG4&gt;0,T14D!AG4/T14C!AG4,"-")</f>
        <v>1078.1571376567151</v>
      </c>
      <c r="AH4" s="165">
        <f>IF(T14C!AH4&gt;0,T14D!AH4/T14C!AH4,"-")</f>
        <v>159.24536215666598</v>
      </c>
      <c r="AI4" s="165">
        <f>IF(T14C!AI4&gt;0,T14D!AI4/T14C!AI4,"-")</f>
        <v>277.86557863884309</v>
      </c>
      <c r="AJ4" s="165">
        <f>IF(T14C!AJ4&gt;0,T14D!AJ4/T14C!AJ4,"-")</f>
        <v>504.45579518757859</v>
      </c>
      <c r="AK4" s="165" t="str">
        <f>IF(T14C!AK4&gt;0,T14D!AK4/T14C!AK4,"-")</f>
        <v>-</v>
      </c>
      <c r="AL4" s="165">
        <f>IF(T14C!AL4&gt;0,T14D!AL4/T14C!AL4,"-")</f>
        <v>456.81778411107877</v>
      </c>
      <c r="AM4" s="166">
        <f>IF(T14C!AM4&gt;0,T14D!AM4/T14C!AM4,"-")</f>
        <v>98.912601257959381</v>
      </c>
    </row>
    <row r="5" spans="2:39">
      <c r="B5" s="168" t="s">
        <v>3</v>
      </c>
      <c r="C5" s="169">
        <f>IF(T14C!C5&gt;0,T14D!C5/T14C!C5,"-")</f>
        <v>94.377794298013001</v>
      </c>
      <c r="D5" s="170">
        <f>IF(T14C!D5&gt;0,T14D!D5/T14C!D5,"-")</f>
        <v>54.865817374496388</v>
      </c>
      <c r="E5" s="170">
        <f>IF(T14C!E5&gt;0,T14D!E5/T14C!E5,"-")</f>
        <v>147.76157817314365</v>
      </c>
      <c r="F5" s="170">
        <f>IF(T14C!F5&gt;0,T14D!F5/T14C!F5,"-")</f>
        <v>65.52243952318581</v>
      </c>
      <c r="G5" s="170">
        <f>IF(T14C!G5&gt;0,T14D!G5/T14C!G5,"-")</f>
        <v>147.70208349364421</v>
      </c>
      <c r="H5" s="170">
        <f>IF(T14C!H5&gt;0,T14D!H5/T14C!H5,"-")</f>
        <v>84.215641914797999</v>
      </c>
      <c r="I5" s="170">
        <f>IF(T14C!I5&gt;0,T14D!I5/T14C!I5,"-")</f>
        <v>56.760749521564804</v>
      </c>
      <c r="J5" s="170">
        <f>IF(T14C!J5&gt;0,T14D!J5/T14C!J5,"-")</f>
        <v>123.89302152128292</v>
      </c>
      <c r="K5" s="170">
        <f>IF(T14C!K5&gt;0,T14D!K5/T14C!K5,"-")</f>
        <v>47.096038648307591</v>
      </c>
      <c r="L5" s="170">
        <f>IF(T14C!L5&gt;0,T14D!L5/T14C!L5,"-")</f>
        <v>235.49928919621317</v>
      </c>
      <c r="M5" s="171">
        <f>IF(T14C!M5&gt;0,T14D!M5/T14C!M5,"-")</f>
        <v>105.11316871720751</v>
      </c>
      <c r="O5" s="172" t="s">
        <v>3</v>
      </c>
      <c r="P5" s="169">
        <f>IF(T14C!P5&gt;0,T14D!P5/T14C!P5,"-")</f>
        <v>87.761130711800618</v>
      </c>
      <c r="Q5" s="170">
        <f>IF(T14C!Q5&gt;0,T14D!Q5/T14C!Q5,"-")</f>
        <v>56.570557865210851</v>
      </c>
      <c r="R5" s="170">
        <f>IF(T14C!R5&gt;0,T14D!R5/T14C!R5,"-")</f>
        <v>49.57556948603046</v>
      </c>
      <c r="S5" s="170">
        <f>IF(T14C!S5&gt;0,T14D!S5/T14C!S5,"-")</f>
        <v>53.759362775439577</v>
      </c>
      <c r="T5" s="170">
        <f>IF(T14C!T5&gt;0,T14D!T5/T14C!T5,"-")</f>
        <v>49.038253993141659</v>
      </c>
      <c r="U5" s="170">
        <f>IF(T14C!U5&gt;0,T14D!U5/T14C!U5,"-")</f>
        <v>119.65123007988177</v>
      </c>
      <c r="V5" s="170">
        <f>IF(T14C!V5&gt;0,T14D!V5/T14C!V5,"-")</f>
        <v>60.735494747168133</v>
      </c>
      <c r="W5" s="170">
        <f>IF(T14C!W5&gt;0,T14D!W5/T14C!W5,"-")</f>
        <v>102.43985878820857</v>
      </c>
      <c r="X5" s="170">
        <f>IF(T14C!X5&gt;0,T14D!X5/T14C!X5,"-")</f>
        <v>42.601223956359711</v>
      </c>
      <c r="Y5" s="170">
        <f>IF(T14C!Y5&gt;0,T14D!Y5/T14C!Y5,"-")</f>
        <v>247.33187997775369</v>
      </c>
      <c r="Z5" s="171">
        <f>IF(T14C!Z5&gt;0,T14D!Z5/T14C!Z5,"-")</f>
        <v>109.9691367061851</v>
      </c>
      <c r="AB5" s="172" t="s">
        <v>3</v>
      </c>
      <c r="AC5" s="169">
        <f>IF(T14C!AC5&gt;0,T14D!AC5/T14C!AC5,"-")</f>
        <v>90.972855689105018</v>
      </c>
      <c r="AD5" s="170">
        <f>IF(T14C!AD5&gt;0,T14D!AD5/T14C!AD5,"-")</f>
        <v>72.52085545428865</v>
      </c>
      <c r="AE5" s="170">
        <f>IF(T14C!AE5&gt;0,T14D!AE5/T14C!AE5,"-")</f>
        <v>58.15706305516828</v>
      </c>
      <c r="AF5" s="170">
        <f>IF(T14C!AF5&gt;0,T14D!AF5/T14C!AF5,"-")</f>
        <v>34.752401879767895</v>
      </c>
      <c r="AG5" s="170">
        <f>IF(T14C!AG5&gt;0,T14D!AG5/T14C!AG5,"-")</f>
        <v>68.876892976738262</v>
      </c>
      <c r="AH5" s="170">
        <f>IF(T14C!AH5&gt;0,T14D!AH5/T14C!AH5,"-")</f>
        <v>113.80423699264976</v>
      </c>
      <c r="AI5" s="170">
        <f>IF(T14C!AI5&gt;0,T14D!AI5/T14C!AI5,"-")</f>
        <v>65.963513255820857</v>
      </c>
      <c r="AJ5" s="170">
        <f>IF(T14C!AJ5&gt;0,T14D!AJ5/T14C!AJ5,"-")</f>
        <v>112.5841106934016</v>
      </c>
      <c r="AK5" s="170">
        <f>IF(T14C!AK5&gt;0,T14D!AK5/T14C!AK5,"-")</f>
        <v>57.674507078490166</v>
      </c>
      <c r="AL5" s="170">
        <f>IF(T14C!AL5&gt;0,T14D!AL5/T14C!AL5,"-")</f>
        <v>266.65846642930131</v>
      </c>
      <c r="AM5" s="171">
        <f>IF(T14C!AM5&gt;0,T14D!AM5/T14C!AM5,"-")</f>
        <v>96.214107810479689</v>
      </c>
    </row>
    <row r="6" spans="2:39">
      <c r="B6" s="168" t="s">
        <v>4</v>
      </c>
      <c r="C6" s="169">
        <f>IF(T14C!C6&gt;0,T14D!C6/T14C!C6,"-")</f>
        <v>34.521372917855302</v>
      </c>
      <c r="D6" s="170">
        <f>IF(T14C!D6&gt;0,T14D!D6/T14C!D6,"-")</f>
        <v>33.056813553322378</v>
      </c>
      <c r="E6" s="170">
        <f>IF(T14C!E6&gt;0,T14D!E6/T14C!E6,"-")</f>
        <v>25.293339995735682</v>
      </c>
      <c r="F6" s="170">
        <f>IF(T14C!F6&gt;0,T14D!F6/T14C!F6,"-")</f>
        <v>51.856934872927269</v>
      </c>
      <c r="G6" s="170">
        <f>IF(T14C!G6&gt;0,T14D!G6/T14C!G6,"-")</f>
        <v>144.41696089935544</v>
      </c>
      <c r="H6" s="170">
        <f>IF(T14C!H6&gt;0,T14D!H6/T14C!H6,"-")</f>
        <v>40.033260184464538</v>
      </c>
      <c r="I6" s="170">
        <f>IF(T14C!I6&gt;0,T14D!I6/T14C!I6,"-")</f>
        <v>52.351260736408825</v>
      </c>
      <c r="J6" s="170">
        <f>IF(T14C!J6&gt;0,T14D!J6/T14C!J6,"-")</f>
        <v>38.682193099237487</v>
      </c>
      <c r="K6" s="170">
        <f>IF(T14C!K6&gt;0,T14D!K6/T14C!K6,"-")</f>
        <v>28.22234396971125</v>
      </c>
      <c r="L6" s="170">
        <f>IF(T14C!L6&gt;0,T14D!L6/T14C!L6,"-")</f>
        <v>44.155386931058366</v>
      </c>
      <c r="M6" s="171">
        <f>IF(T14C!M6&gt;0,T14D!M6/T14C!M6,"-")</f>
        <v>48.811039124779043</v>
      </c>
      <c r="O6" s="172" t="s">
        <v>4</v>
      </c>
      <c r="P6" s="169">
        <f>IF(T14C!P6&gt;0,T14D!P6/T14C!P6,"-")</f>
        <v>46.994928893166097</v>
      </c>
      <c r="Q6" s="170">
        <f>IF(T14C!Q6&gt;0,T14D!Q6/T14C!Q6,"-")</f>
        <v>56.607641230927456</v>
      </c>
      <c r="R6" s="170">
        <f>IF(T14C!R6&gt;0,T14D!R6/T14C!R6,"-")</f>
        <v>24.197634575749742</v>
      </c>
      <c r="S6" s="170">
        <f>IF(T14C!S6&gt;0,T14D!S6/T14C!S6,"-")</f>
        <v>35.820185269058229</v>
      </c>
      <c r="T6" s="170">
        <f>IF(T14C!T6&gt;0,T14D!T6/T14C!T6,"-")</f>
        <v>22.244802751190811</v>
      </c>
      <c r="U6" s="170">
        <f>IF(T14C!U6&gt;0,T14D!U6/T14C!U6,"-")</f>
        <v>37.055967615158934</v>
      </c>
      <c r="V6" s="170">
        <f>IF(T14C!V6&gt;0,T14D!V6/T14C!V6,"-")</f>
        <v>46.041506822657581</v>
      </c>
      <c r="W6" s="170">
        <f>IF(T14C!W6&gt;0,T14D!W6/T14C!W6,"-")</f>
        <v>35.737122855257184</v>
      </c>
      <c r="X6" s="170">
        <f>IF(T14C!X6&gt;0,T14D!X6/T14C!X6,"-")</f>
        <v>35.937133940268936</v>
      </c>
      <c r="Y6" s="170">
        <f>IF(T14C!Y6&gt;0,T14D!Y6/T14C!Y6,"-")</f>
        <v>23.862239414144696</v>
      </c>
      <c r="Z6" s="171">
        <f>IF(T14C!Z6&gt;0,T14D!Z6/T14C!Z6,"-")</f>
        <v>34.411087148139124</v>
      </c>
      <c r="AB6" s="172" t="s">
        <v>4</v>
      </c>
      <c r="AC6" s="169">
        <f>IF(T14C!AC6&gt;0,T14D!AC6/T14C!AC6,"-")</f>
        <v>29.518136247018028</v>
      </c>
      <c r="AD6" s="170">
        <f>IF(T14C!AD6&gt;0,T14D!AD6/T14C!AD6,"-")</f>
        <v>28.023613239084803</v>
      </c>
      <c r="AE6" s="170">
        <f>IF(T14C!AE6&gt;0,T14D!AE6/T14C!AE6,"-")</f>
        <v>24.167660621738957</v>
      </c>
      <c r="AF6" s="170">
        <f>IF(T14C!AF6&gt;0,T14D!AF6/T14C!AF6,"-")</f>
        <v>21.129490711087261</v>
      </c>
      <c r="AG6" s="170">
        <f>IF(T14C!AG6&gt;0,T14D!AG6/T14C!AG6,"-")</f>
        <v>15.937987509159731</v>
      </c>
      <c r="AH6" s="170">
        <f>IF(T14C!AH6&gt;0,T14D!AH6/T14C!AH6,"-")</f>
        <v>56.933061831620542</v>
      </c>
      <c r="AI6" s="170">
        <f>IF(T14C!AI6&gt;0,T14D!AI6/T14C!AI6,"-")</f>
        <v>46.463434485199983</v>
      </c>
      <c r="AJ6" s="170">
        <f>IF(T14C!AJ6&gt;0,T14D!AJ6/T14C!AJ6,"-")</f>
        <v>62.459333317572373</v>
      </c>
      <c r="AK6" s="170">
        <f>IF(T14C!AK6&gt;0,T14D!AK6/T14C!AK6,"-")</f>
        <v>25.972830207068647</v>
      </c>
      <c r="AL6" s="170">
        <f>IF(T14C!AL6&gt;0,T14D!AL6/T14C!AL6,"-")</f>
        <v>36.947052513315306</v>
      </c>
      <c r="AM6" s="171">
        <f>IF(T14C!AM6&gt;0,T14D!AM6/T14C!AM6,"-")</f>
        <v>26.093855520557792</v>
      </c>
    </row>
    <row r="7" spans="2:39">
      <c r="B7" s="168" t="s">
        <v>5</v>
      </c>
      <c r="C7" s="169">
        <f>IF(T14C!C7&gt;0,T14D!C7/T14C!C7,"-")</f>
        <v>41.509222513301587</v>
      </c>
      <c r="D7" s="170">
        <f>IF(T14C!D7&gt;0,T14D!D7/T14C!D7,"-")</f>
        <v>25.841950174502848</v>
      </c>
      <c r="E7" s="170">
        <f>IF(T14C!E7&gt;0,T14D!E7/T14C!E7,"-")</f>
        <v>43.390191393910094</v>
      </c>
      <c r="F7" s="170">
        <f>IF(T14C!F7&gt;0,T14D!F7/T14C!F7,"-")</f>
        <v>38.356009254582837</v>
      </c>
      <c r="G7" s="170">
        <f>IF(T14C!G7&gt;0,T14D!G7/T14C!G7,"-")</f>
        <v>59.832868484533087</v>
      </c>
      <c r="H7" s="170">
        <f>IF(T14C!H7&gt;0,T14D!H7/T14C!H7,"-")</f>
        <v>55.196682634117288</v>
      </c>
      <c r="I7" s="170">
        <f>IF(T14C!I7&gt;0,T14D!I7/T14C!I7,"-")</f>
        <v>71.904931802820087</v>
      </c>
      <c r="J7" s="170">
        <f>IF(T14C!J7&gt;0,T14D!J7/T14C!J7,"-")</f>
        <v>51.752177790859299</v>
      </c>
      <c r="K7" s="170">
        <f>IF(T14C!K7&gt;0,T14D!K7/T14C!K7,"-")</f>
        <v>25.560583854578763</v>
      </c>
      <c r="L7" s="170">
        <f>IF(T14C!L7&gt;0,T14D!L7/T14C!L7,"-")</f>
        <v>52.765384435940575</v>
      </c>
      <c r="M7" s="171">
        <f>IF(T14C!M7&gt;0,T14D!M7/T14C!M7,"-")</f>
        <v>43.518777197680798</v>
      </c>
      <c r="O7" s="172" t="s">
        <v>5</v>
      </c>
      <c r="P7" s="169">
        <f>IF(T14C!P7&gt;0,T14D!P7/T14C!P7,"-")</f>
        <v>35.754282583188825</v>
      </c>
      <c r="Q7" s="170">
        <f>IF(T14C!Q7&gt;0,T14D!Q7/T14C!Q7,"-")</f>
        <v>22.707480684030706</v>
      </c>
      <c r="R7" s="170">
        <f>IF(T14C!R7&gt;0,T14D!R7/T14C!R7,"-")</f>
        <v>33.933576764687025</v>
      </c>
      <c r="S7" s="170">
        <f>IF(T14C!S7&gt;0,T14D!S7/T14C!S7,"-")</f>
        <v>33.896059483392904</v>
      </c>
      <c r="T7" s="170">
        <f>IF(T14C!T7&gt;0,T14D!T7/T14C!T7,"-")</f>
        <v>37.769504177104167</v>
      </c>
      <c r="U7" s="170">
        <f>IF(T14C!U7&gt;0,T14D!U7/T14C!U7,"-")</f>
        <v>85.649806896930613</v>
      </c>
      <c r="V7" s="170">
        <f>IF(T14C!V7&gt;0,T14D!V7/T14C!V7,"-")</f>
        <v>33.068236970339193</v>
      </c>
      <c r="W7" s="170">
        <f>IF(T14C!W7&gt;0,T14D!W7/T14C!W7,"-")</f>
        <v>45.626629295957201</v>
      </c>
      <c r="X7" s="170">
        <f>IF(T14C!X7&gt;0,T14D!X7/T14C!X7,"-")</f>
        <v>22.199225376661357</v>
      </c>
      <c r="Y7" s="170">
        <f>IF(T14C!Y7&gt;0,T14D!Y7/T14C!Y7,"-")</f>
        <v>52.078019257064341</v>
      </c>
      <c r="Z7" s="171">
        <f>IF(T14C!Z7&gt;0,T14D!Z7/T14C!Z7,"-")</f>
        <v>39.062760912989823</v>
      </c>
      <c r="AB7" s="172" t="s">
        <v>5</v>
      </c>
      <c r="AC7" s="169">
        <f>IF(T14C!AC7&gt;0,T14D!AC7/T14C!AC7,"-")</f>
        <v>34.301822833249844</v>
      </c>
      <c r="AD7" s="170">
        <f>IF(T14C!AD7&gt;0,T14D!AD7/T14C!AD7,"-")</f>
        <v>24.726540848714961</v>
      </c>
      <c r="AE7" s="170">
        <f>IF(T14C!AE7&gt;0,T14D!AE7/T14C!AE7,"-")</f>
        <v>30.416009241046492</v>
      </c>
      <c r="AF7" s="170">
        <f>IF(T14C!AF7&gt;0,T14D!AF7/T14C!AF7,"-")</f>
        <v>28.355653271597053</v>
      </c>
      <c r="AG7" s="170">
        <f>IF(T14C!AG7&gt;0,T14D!AG7/T14C!AG7,"-")</f>
        <v>40.344743730944614</v>
      </c>
      <c r="AH7" s="170">
        <f>IF(T14C!AH7&gt;0,T14D!AH7/T14C!AH7,"-")</f>
        <v>67.828233038095604</v>
      </c>
      <c r="AI7" s="170">
        <f>IF(T14C!AI7&gt;0,T14D!AI7/T14C!AI7,"-")</f>
        <v>39.292279896710347</v>
      </c>
      <c r="AJ7" s="170">
        <f>IF(T14C!AJ7&gt;0,T14D!AJ7/T14C!AJ7,"-")</f>
        <v>35.379333369681987</v>
      </c>
      <c r="AK7" s="170">
        <f>IF(T14C!AK7&gt;0,T14D!AK7/T14C!AK7,"-")</f>
        <v>27.500824949607555</v>
      </c>
      <c r="AL7" s="170">
        <f>IF(T14C!AL7&gt;0,T14D!AL7/T14C!AL7,"-")</f>
        <v>44.546013461475212</v>
      </c>
      <c r="AM7" s="171">
        <f>IF(T14C!AM7&gt;0,T14D!AM7/T14C!AM7,"-")</f>
        <v>29.302432439881944</v>
      </c>
    </row>
    <row r="8" spans="2:39">
      <c r="B8" s="168" t="s">
        <v>6</v>
      </c>
      <c r="C8" s="169">
        <f>IF(T14C!C8&gt;0,T14D!C8/T14C!C8,"-")</f>
        <v>305.18986114976906</v>
      </c>
      <c r="D8" s="170">
        <f>IF(T14C!D8&gt;0,T14D!D8/T14C!D8,"-")</f>
        <v>154.74895766998196</v>
      </c>
      <c r="E8" s="170" t="str">
        <f>IF(T14C!E8&gt;0,T14D!E8/T14C!E8,"-")</f>
        <v>-</v>
      </c>
      <c r="F8" s="170">
        <f>IF(T14C!F8&gt;0,T14D!F8/T14C!F8,"-")</f>
        <v>19.050618911224358</v>
      </c>
      <c r="G8" s="170" t="str">
        <f>IF(T14C!G8&gt;0,T14D!G8/T14C!G8,"-")</f>
        <v>-</v>
      </c>
      <c r="H8" s="170">
        <f>IF(T14C!H8&gt;0,T14D!H8/T14C!H8,"-")</f>
        <v>329.94449883729294</v>
      </c>
      <c r="I8" s="170" t="str">
        <f>IF(T14C!I8&gt;0,T14D!I8/T14C!I8,"-")</f>
        <v>-</v>
      </c>
      <c r="J8" s="170">
        <f>IF(T14C!J8&gt;0,T14D!J8/T14C!J8,"-")</f>
        <v>1954.2200415988648</v>
      </c>
      <c r="K8" s="170">
        <f>IF(T14C!K8&gt;0,T14D!K8/T14C!K8,"-")</f>
        <v>655.25391867382689</v>
      </c>
      <c r="L8" s="170">
        <f>IF(T14C!L8&gt;0,T14D!L8/T14C!L8,"-")</f>
        <v>611.5320852661979</v>
      </c>
      <c r="M8" s="171">
        <f>IF(T14C!M8&gt;0,T14D!M8/T14C!M8,"-")</f>
        <v>34.232088547733042</v>
      </c>
      <c r="O8" s="172" t="s">
        <v>6</v>
      </c>
      <c r="P8" s="169">
        <f>IF(T14C!P8&gt;0,T14D!P8/T14C!P8,"-")</f>
        <v>402.00429213820814</v>
      </c>
      <c r="Q8" s="170">
        <f>IF(T14C!Q8&gt;0,T14D!Q8/T14C!Q8,"-")</f>
        <v>92.77071270204415</v>
      </c>
      <c r="R8" s="170">
        <f>IF(T14C!R8&gt;0,T14D!R8/T14C!R8,"-")</f>
        <v>35.813857299410088</v>
      </c>
      <c r="S8" s="170">
        <f>IF(T14C!S8&gt;0,T14D!S8/T14C!S8,"-")</f>
        <v>212.10668974028331</v>
      </c>
      <c r="T8" s="170">
        <f>IF(T14C!T8&gt;0,T14D!T8/T14C!T8,"-")</f>
        <v>307.68165423236934</v>
      </c>
      <c r="U8" s="170">
        <f>IF(T14C!U8&gt;0,T14D!U8/T14C!U8,"-")</f>
        <v>443.89203120298527</v>
      </c>
      <c r="V8" s="170" t="str">
        <f>IF(T14C!V8&gt;0,T14D!V8/T14C!V8,"-")</f>
        <v>-</v>
      </c>
      <c r="W8" s="170">
        <f>IF(T14C!W8&gt;0,T14D!W8/T14C!W8,"-")</f>
        <v>198.03977779655389</v>
      </c>
      <c r="X8" s="170">
        <f>IF(T14C!X8&gt;0,T14D!X8/T14C!X8,"-")</f>
        <v>985.32558459928248</v>
      </c>
      <c r="Y8" s="170">
        <f>IF(T14C!Y8&gt;0,T14D!Y8/T14C!Y8,"-")</f>
        <v>611.5320852661979</v>
      </c>
      <c r="Z8" s="171">
        <f>IF(T14C!Z8&gt;0,T14D!Z8/T14C!Z8,"-")</f>
        <v>662.34003368880019</v>
      </c>
      <c r="AB8" s="172" t="s">
        <v>6</v>
      </c>
      <c r="AC8" s="169">
        <f>IF(T14C!AC8&gt;0,T14D!AC8/T14C!AC8,"-")</f>
        <v>507.66198477490025</v>
      </c>
      <c r="AD8" s="170">
        <f>IF(T14C!AD8&gt;0,T14D!AD8/T14C!AD8,"-")</f>
        <v>109.88784207906191</v>
      </c>
      <c r="AE8" s="170">
        <f>IF(T14C!AE8&gt;0,T14D!AE8/T14C!AE8,"-")</f>
        <v>30.103287268126401</v>
      </c>
      <c r="AF8" s="170">
        <f>IF(T14C!AF8&gt;0,T14D!AF8/T14C!AF8,"-")</f>
        <v>27.929030727927596</v>
      </c>
      <c r="AG8" s="170">
        <f>IF(T14C!AG8&gt;0,T14D!AG8/T14C!AG8,"-")</f>
        <v>1031.5134234030522</v>
      </c>
      <c r="AH8" s="170">
        <f>IF(T14C!AH8&gt;0,T14D!AH8/T14C!AH8,"-")</f>
        <v>216.3818047753154</v>
      </c>
      <c r="AI8" s="170">
        <f>IF(T14C!AI8&gt;0,T14D!AI8/T14C!AI8,"-")</f>
        <v>27.542686069589156</v>
      </c>
      <c r="AJ8" s="170">
        <f>IF(T14C!AJ8&gt;0,T14D!AJ8/T14C!AJ8,"-")</f>
        <v>894.0422901083034</v>
      </c>
      <c r="AK8" s="170">
        <f>IF(T14C!AK8&gt;0,T14D!AK8/T14C!AK8,"-")</f>
        <v>2079.8750188957338</v>
      </c>
      <c r="AL8" s="170">
        <f>IF(T14C!AL8&gt;0,T14D!AL8/T14C!AL8,"-")</f>
        <v>379.87016076371157</v>
      </c>
      <c r="AM8" s="171">
        <f>IF(T14C!AM8&gt;0,T14D!AM8/T14C!AM8,"-")</f>
        <v>390.01014312731701</v>
      </c>
    </row>
    <row r="9" spans="2:39">
      <c r="B9" s="168" t="s">
        <v>7</v>
      </c>
      <c r="C9" s="169">
        <f>IF(T14C!C9&gt;0,T14D!C9/T14C!C9,"-")</f>
        <v>38.278237755329855</v>
      </c>
      <c r="D9" s="170">
        <f>IF(T14C!D9&gt;0,T14D!D9/T14C!D9,"-")</f>
        <v>30.777821694925791</v>
      </c>
      <c r="E9" s="170">
        <f>IF(T14C!E9&gt;0,T14D!E9/T14C!E9,"-")</f>
        <v>30.035416779697613</v>
      </c>
      <c r="F9" s="170">
        <f>IF(T14C!F9&gt;0,T14D!F9/T14C!F9,"-")</f>
        <v>52.798965907373713</v>
      </c>
      <c r="G9" s="170">
        <f>IF(T14C!G9&gt;0,T14D!G9/T14C!G9,"-")</f>
        <v>37.706330835441406</v>
      </c>
      <c r="H9" s="170">
        <f>IF(T14C!H9&gt;0,T14D!H9/T14C!H9,"-")</f>
        <v>38.979743964485642</v>
      </c>
      <c r="I9" s="170">
        <f>IF(T14C!I9&gt;0,T14D!I9/T14C!I9,"-")</f>
        <v>38.892525373801917</v>
      </c>
      <c r="J9" s="170">
        <f>IF(T14C!J9&gt;0,T14D!J9/T14C!J9,"-")</f>
        <v>58.853741633333598</v>
      </c>
      <c r="K9" s="170">
        <f>IF(T14C!K9&gt;0,T14D!K9/T14C!K9,"-")</f>
        <v>34.190958949690568</v>
      </c>
      <c r="L9" s="170">
        <f>IF(T14C!L9&gt;0,T14D!L9/T14C!L9,"-")</f>
        <v>69.400446634495907</v>
      </c>
      <c r="M9" s="171">
        <f>IF(T14C!M9&gt;0,T14D!M9/T14C!M9,"-")</f>
        <v>62.531298284043224</v>
      </c>
      <c r="O9" s="172" t="s">
        <v>7</v>
      </c>
      <c r="P9" s="169">
        <f>IF(T14C!P9&gt;0,T14D!P9/T14C!P9,"-")</f>
        <v>32.915069076221116</v>
      </c>
      <c r="Q9" s="170">
        <f>IF(T14C!Q9&gt;0,T14D!Q9/T14C!Q9,"-")</f>
        <v>26.13724894782959</v>
      </c>
      <c r="R9" s="170">
        <f>IF(T14C!R9&gt;0,T14D!R9/T14C!R9,"-")</f>
        <v>25.452338263033525</v>
      </c>
      <c r="S9" s="170">
        <f>IF(T14C!S9&gt;0,T14D!S9/T14C!S9,"-")</f>
        <v>41.15461781896591</v>
      </c>
      <c r="T9" s="170">
        <f>IF(T14C!T9&gt;0,T14D!T9/T14C!T9,"-")</f>
        <v>45.703821597753674</v>
      </c>
      <c r="U9" s="170">
        <f>IF(T14C!U9&gt;0,T14D!U9/T14C!U9,"-")</f>
        <v>53.581171228873188</v>
      </c>
      <c r="V9" s="170">
        <f>IF(T14C!V9&gt;0,T14D!V9/T14C!V9,"-")</f>
        <v>43.420090856829887</v>
      </c>
      <c r="W9" s="170">
        <f>IF(T14C!W9&gt;0,T14D!W9/T14C!W9,"-")</f>
        <v>52.470598479409617</v>
      </c>
      <c r="X9" s="170">
        <f>IF(T14C!X9&gt;0,T14D!X9/T14C!X9,"-")</f>
        <v>30.750838132588061</v>
      </c>
      <c r="Y9" s="170">
        <f>IF(T14C!Y9&gt;0,T14D!Y9/T14C!Y9,"-")</f>
        <v>53.394146378723569</v>
      </c>
      <c r="Z9" s="171">
        <f>IF(T14C!Z9&gt;0,T14D!Z9/T14C!Z9,"-")</f>
        <v>47.306911004644306</v>
      </c>
      <c r="AB9" s="172" t="s">
        <v>7</v>
      </c>
      <c r="AC9" s="169">
        <f>IF(T14C!AC9&gt;0,T14D!AC9/T14C!AC9,"-")</f>
        <v>29.412506480138365</v>
      </c>
      <c r="AD9" s="170">
        <f>IF(T14C!AD9&gt;0,T14D!AD9/T14C!AD9,"-")</f>
        <v>22.885900345251578</v>
      </c>
      <c r="AE9" s="170">
        <f>IF(T14C!AE9&gt;0,T14D!AE9/T14C!AE9,"-")</f>
        <v>26.839282190863184</v>
      </c>
      <c r="AF9" s="170">
        <f>IF(T14C!AF9&gt;0,T14D!AF9/T14C!AF9,"-")</f>
        <v>34.735511378675568</v>
      </c>
      <c r="AG9" s="170">
        <f>IF(T14C!AG9&gt;0,T14D!AG9/T14C!AG9,"-")</f>
        <v>31.783315204333274</v>
      </c>
      <c r="AH9" s="170">
        <f>IF(T14C!AH9&gt;0,T14D!AH9/T14C!AH9,"-")</f>
        <v>67.697115209174157</v>
      </c>
      <c r="AI9" s="170">
        <f>IF(T14C!AI9&gt;0,T14D!AI9/T14C!AI9,"-")</f>
        <v>36.42848287410326</v>
      </c>
      <c r="AJ9" s="170">
        <f>IF(T14C!AJ9&gt;0,T14D!AJ9/T14C!AJ9,"-")</f>
        <v>27.846825808984534</v>
      </c>
      <c r="AK9" s="170">
        <f>IF(T14C!AK9&gt;0,T14D!AK9/T14C!AK9,"-")</f>
        <v>44.318249496212147</v>
      </c>
      <c r="AL9" s="170">
        <f>IF(T14C!AL9&gt;0,T14D!AL9/T14C!AL9,"-")</f>
        <v>51.346937337998654</v>
      </c>
      <c r="AM9" s="171">
        <f>IF(T14C!AM9&gt;0,T14D!AM9/T14C!AM9,"-")</f>
        <v>49.229036760662865</v>
      </c>
    </row>
    <row r="10" spans="2:39">
      <c r="B10" s="168" t="s">
        <v>8</v>
      </c>
      <c r="C10" s="169">
        <f>IF(T14C!C10&gt;0,T14D!C10/T14C!C10,"-")</f>
        <v>174.21863553216514</v>
      </c>
      <c r="D10" s="170">
        <f>IF(T14C!D10&gt;0,T14D!D10/T14C!D10,"-")</f>
        <v>69.194741508985302</v>
      </c>
      <c r="E10" s="170">
        <f>IF(T14C!E10&gt;0,T14D!E10/T14C!E10,"-")</f>
        <v>79.704306369065648</v>
      </c>
      <c r="F10" s="170">
        <f>IF(T14C!F10&gt;0,T14D!F10/T14C!F10,"-")</f>
        <v>136.8217591492386</v>
      </c>
      <c r="G10" s="170">
        <f>IF(T14C!G10&gt;0,T14D!G10/T14C!G10,"-")</f>
        <v>59.47412786437669</v>
      </c>
      <c r="H10" s="170">
        <f>IF(T14C!H10&gt;0,T14D!H10/T14C!H10,"-")</f>
        <v>84.834372138392197</v>
      </c>
      <c r="I10" s="170">
        <f>IF(T14C!I10&gt;0,T14D!I10/T14C!I10,"-")</f>
        <v>3076.165503424842</v>
      </c>
      <c r="J10" s="170">
        <f>IF(T14C!J10&gt;0,T14D!J10/T14C!J10,"-")</f>
        <v>1120.0435239914034</v>
      </c>
      <c r="K10" s="170" t="str">
        <f>IF(T14C!K10&gt;0,T14D!K10/T14C!K10,"-")</f>
        <v>-</v>
      </c>
      <c r="L10" s="170">
        <f>IF(T14C!L10&gt;0,T14D!L10/T14C!L10,"-")</f>
        <v>371.05274606678546</v>
      </c>
      <c r="M10" s="171">
        <f>IF(T14C!M10&gt;0,T14D!M10/T14C!M10,"-")</f>
        <v>244.18884834505872</v>
      </c>
      <c r="O10" s="172" t="s">
        <v>8</v>
      </c>
      <c r="P10" s="169">
        <f>IF(T14C!P10&gt;0,T14D!P10/T14C!P10,"-")</f>
        <v>103.30140487051541</v>
      </c>
      <c r="Q10" s="170">
        <f>IF(T14C!Q10&gt;0,T14D!Q10/T14C!Q10,"-")</f>
        <v>90.54404789656617</v>
      </c>
      <c r="R10" s="170">
        <f>IF(T14C!R10&gt;0,T14D!R10/T14C!R10,"-")</f>
        <v>32.798678754620759</v>
      </c>
      <c r="S10" s="170">
        <f>IF(T14C!S10&gt;0,T14D!S10/T14C!S10,"-")</f>
        <v>118.79580150576442</v>
      </c>
      <c r="T10" s="170">
        <f>IF(T14C!T10&gt;0,T14D!T10/T14C!T10,"-")</f>
        <v>71.437082580811477</v>
      </c>
      <c r="U10" s="170">
        <f>IF(T14C!U10&gt;0,T14D!U10/T14C!U10,"-")</f>
        <v>79.088953088133138</v>
      </c>
      <c r="V10" s="170">
        <f>IF(T14C!V10&gt;0,T14D!V10/T14C!V10,"-")</f>
        <v>301.0018898550473</v>
      </c>
      <c r="W10" s="170">
        <f>IF(T14C!W10&gt;0,T14D!W10/T14C!W10,"-")</f>
        <v>559.27740496326999</v>
      </c>
      <c r="X10" s="170">
        <f>IF(T14C!X10&gt;0,T14D!X10/T14C!X10,"-")</f>
        <v>36.180055166607794</v>
      </c>
      <c r="Y10" s="170">
        <f>IF(T14C!Y10&gt;0,T14D!Y10/T14C!Y10,"-")</f>
        <v>95.433268996595359</v>
      </c>
      <c r="Z10" s="171">
        <f>IF(T14C!Z10&gt;0,T14D!Z10/T14C!Z10,"-")</f>
        <v>173.04870098061585</v>
      </c>
      <c r="AB10" s="172" t="s">
        <v>8</v>
      </c>
      <c r="AC10" s="169">
        <f>IF(T14C!AC10&gt;0,T14D!AC10/T14C!AC10,"-")</f>
        <v>81.985145669498493</v>
      </c>
      <c r="AD10" s="170">
        <f>IF(T14C!AD10&gt;0,T14D!AD10/T14C!AD10,"-")</f>
        <v>36.621167268336926</v>
      </c>
      <c r="AE10" s="170">
        <f>IF(T14C!AE10&gt;0,T14D!AE10/T14C!AE10,"-")</f>
        <v>30.920930467728049</v>
      </c>
      <c r="AF10" s="170">
        <f>IF(T14C!AF10&gt;0,T14D!AF10/T14C!AF10,"-")</f>
        <v>56.229003121118076</v>
      </c>
      <c r="AG10" s="170">
        <f>IF(T14C!AG10&gt;0,T14D!AG10/T14C!AG10,"-")</f>
        <v>87.573241242745681</v>
      </c>
      <c r="AH10" s="170">
        <f>IF(T14C!AH10&gt;0,T14D!AH10/T14C!AH10,"-")</f>
        <v>60.259018291738364</v>
      </c>
      <c r="AI10" s="170">
        <f>IF(T14C!AI10&gt;0,T14D!AI10/T14C!AI10,"-")</f>
        <v>49.240145681554012</v>
      </c>
      <c r="AJ10" s="170">
        <f>IF(T14C!AJ10&gt;0,T14D!AJ10/T14C!AJ10,"-")</f>
        <v>2103.2634263325185</v>
      </c>
      <c r="AK10" s="170">
        <f>IF(T14C!AK10&gt;0,T14D!AK10/T14C!AK10,"-")</f>
        <v>31.82085231587002</v>
      </c>
      <c r="AL10" s="170">
        <f>IF(T14C!AL10&gt;0,T14D!AL10/T14C!AL10,"-")</f>
        <v>140.7087992639112</v>
      </c>
      <c r="AM10" s="171">
        <f>IF(T14C!AM10&gt;0,T14D!AM10/T14C!AM10,"-")</f>
        <v>145.23411648391618</v>
      </c>
    </row>
    <row r="11" spans="2:39">
      <c r="B11" s="168" t="s">
        <v>9</v>
      </c>
      <c r="C11" s="169">
        <f>IF(T14C!C11&gt;0,T14D!C11/T14C!C11,"-")</f>
        <v>68.150013559409174</v>
      </c>
      <c r="D11" s="170">
        <f>IF(T14C!D11&gt;0,T14D!D11/T14C!D11,"-")</f>
        <v>37.249071595290808</v>
      </c>
      <c r="E11" s="170">
        <f>IF(T14C!E11&gt;0,T14D!E11/T14C!E11,"-")</f>
        <v>39.712027364685888</v>
      </c>
      <c r="F11" s="170">
        <f>IF(T14C!F11&gt;0,T14D!F11/T14C!F11,"-")</f>
        <v>38.963739223295541</v>
      </c>
      <c r="G11" s="170">
        <f>IF(T14C!G11&gt;0,T14D!G11/T14C!G11,"-")</f>
        <v>30.202519023901374</v>
      </c>
      <c r="H11" s="170">
        <f>IF(T14C!H11&gt;0,T14D!H11/T14C!H11,"-")</f>
        <v>126.62310544547726</v>
      </c>
      <c r="I11" s="170">
        <f>IF(T14C!I11&gt;0,T14D!I11/T14C!I11,"-")</f>
        <v>79.039850390726812</v>
      </c>
      <c r="J11" s="170">
        <f>IF(T14C!J11&gt;0,T14D!J11/T14C!J11,"-")</f>
        <v>94.016263542510842</v>
      </c>
      <c r="K11" s="170">
        <f>IF(T14C!K11&gt;0,T14D!K11/T14C!K11,"-")</f>
        <v>29.631884930222519</v>
      </c>
      <c r="L11" s="170">
        <f>IF(T14C!L11&gt;0,T14D!L11/T14C!L11,"-")</f>
        <v>37.689781474311388</v>
      </c>
      <c r="M11" s="171">
        <f>IF(T14C!M11&gt;0,T14D!M11/T14C!M11,"-")</f>
        <v>151.55398657743399</v>
      </c>
      <c r="O11" s="172" t="s">
        <v>9</v>
      </c>
      <c r="P11" s="169">
        <f>IF(T14C!P11&gt;0,T14D!P11/T14C!P11,"-")</f>
        <v>49.108819070801154</v>
      </c>
      <c r="Q11" s="170">
        <f>IF(T14C!Q11&gt;0,T14D!Q11/T14C!Q11,"-")</f>
        <v>29.402396083084618</v>
      </c>
      <c r="R11" s="170">
        <f>IF(T14C!R11&gt;0,T14D!R11/T14C!R11,"-")</f>
        <v>37.45898463284621</v>
      </c>
      <c r="S11" s="170">
        <f>IF(T14C!S11&gt;0,T14D!S11/T14C!S11,"-")</f>
        <v>50.00594830750056</v>
      </c>
      <c r="T11" s="170">
        <f>IF(T14C!T11&gt;0,T14D!T11/T14C!T11,"-")</f>
        <v>20.025006657252522</v>
      </c>
      <c r="U11" s="170">
        <f>IF(T14C!U11&gt;0,T14D!U11/T14C!U11,"-")</f>
        <v>64.947325355938077</v>
      </c>
      <c r="V11" s="170">
        <f>IF(T14C!V11&gt;0,T14D!V11/T14C!V11,"-")</f>
        <v>47.886900363789181</v>
      </c>
      <c r="W11" s="170">
        <f>IF(T14C!W11&gt;0,T14D!W11/T14C!W11,"-")</f>
        <v>71.658263179956336</v>
      </c>
      <c r="X11" s="170">
        <f>IF(T14C!X11&gt;0,T14D!X11/T14C!X11,"-")</f>
        <v>27.001831590966166</v>
      </c>
      <c r="Y11" s="170">
        <f>IF(T14C!Y11&gt;0,T14D!Y11/T14C!Y11,"-")</f>
        <v>36.834780234921091</v>
      </c>
      <c r="Z11" s="171">
        <f>IF(T14C!Z11&gt;0,T14D!Z11/T14C!Z11,"-")</f>
        <v>156.14424114527785</v>
      </c>
      <c r="AB11" s="172" t="s">
        <v>9</v>
      </c>
      <c r="AC11" s="169">
        <f>IF(T14C!AC11&gt;0,T14D!AC11/T14C!AC11,"-")</f>
        <v>85.837952314093968</v>
      </c>
      <c r="AD11" s="170">
        <f>IF(T14C!AD11&gt;0,T14D!AD11/T14C!AD11,"-")</f>
        <v>25.005419904527812</v>
      </c>
      <c r="AE11" s="170">
        <f>IF(T14C!AE11&gt;0,T14D!AE11/T14C!AE11,"-")</f>
        <v>253.46343228225018</v>
      </c>
      <c r="AF11" s="170">
        <f>IF(T14C!AF11&gt;0,T14D!AF11/T14C!AF11,"-")</f>
        <v>24.871356493401805</v>
      </c>
      <c r="AG11" s="170">
        <f>IF(T14C!AG11&gt;0,T14D!AG11/T14C!AG11,"-")</f>
        <v>18.892932813248528</v>
      </c>
      <c r="AH11" s="170">
        <f>IF(T14C!AH11&gt;0,T14D!AH11/T14C!AH11,"-")</f>
        <v>116.78625891828963</v>
      </c>
      <c r="AI11" s="170">
        <f>IF(T14C!AI11&gt;0,T14D!AI11/T14C!AI11,"-")</f>
        <v>131.05087708508546</v>
      </c>
      <c r="AJ11" s="170">
        <f>IF(T14C!AJ11&gt;0,T14D!AJ11/T14C!AJ11,"-")</f>
        <v>33.403167601962089</v>
      </c>
      <c r="AK11" s="170">
        <f>IF(T14C!AK11&gt;0,T14D!AK11/T14C!AK11,"-")</f>
        <v>24.657895737162967</v>
      </c>
      <c r="AL11" s="170">
        <f>IF(T14C!AL11&gt;0,T14D!AL11/T14C!AL11,"-")</f>
        <v>28.299539719679441</v>
      </c>
      <c r="AM11" s="171">
        <f>IF(T14C!AM11&gt;0,T14D!AM11/T14C!AM11,"-")</f>
        <v>20.19378804090357</v>
      </c>
    </row>
    <row r="12" spans="2:39">
      <c r="B12" s="168" t="s">
        <v>10</v>
      </c>
      <c r="C12" s="169">
        <f>IF(T14C!C12&gt;0,T14D!C12/T14C!C12,"-")</f>
        <v>36.537988456059956</v>
      </c>
      <c r="D12" s="170">
        <f>IF(T14C!D12&gt;0,T14D!D12/T14C!D12,"-")</f>
        <v>23.136723105703936</v>
      </c>
      <c r="E12" s="170">
        <f>IF(T14C!E12&gt;0,T14D!E12/T14C!E12,"-")</f>
        <v>37.099755782730021</v>
      </c>
      <c r="F12" s="170">
        <f>IF(T14C!F12&gt;0,T14D!F12/T14C!F12,"-")</f>
        <v>45.163687486872938</v>
      </c>
      <c r="G12" s="170">
        <f>IF(T14C!G12&gt;0,T14D!G12/T14C!G12,"-")</f>
        <v>41.88936497410365</v>
      </c>
      <c r="H12" s="170">
        <f>IF(T14C!H12&gt;0,T14D!H12/T14C!H12,"-")</f>
        <v>57.29212520887279</v>
      </c>
      <c r="I12" s="170">
        <f>IF(T14C!I12&gt;0,T14D!I12/T14C!I12,"-")</f>
        <v>93.555306677121862</v>
      </c>
      <c r="J12" s="170">
        <f>IF(T14C!J12&gt;0,T14D!J12/T14C!J12,"-")</f>
        <v>39.425857061583145</v>
      </c>
      <c r="K12" s="170">
        <f>IF(T14C!K12&gt;0,T14D!K12/T14C!K12,"-")</f>
        <v>30.623623840381008</v>
      </c>
      <c r="L12" s="170">
        <f>IF(T14C!L12&gt;0,T14D!L12/T14C!L12,"-")</f>
        <v>59.936553520030699</v>
      </c>
      <c r="M12" s="171">
        <f>IF(T14C!M12&gt;0,T14D!M12/T14C!M12,"-")</f>
        <v>55.053011066596177</v>
      </c>
      <c r="O12" s="172" t="s">
        <v>10</v>
      </c>
      <c r="P12" s="169">
        <f>IF(T14C!P12&gt;0,T14D!P12/T14C!P12,"-")</f>
        <v>35.383876555419029</v>
      </c>
      <c r="Q12" s="170">
        <f>IF(T14C!Q12&gt;0,T14D!Q12/T14C!Q12,"-")</f>
        <v>18.461173827926977</v>
      </c>
      <c r="R12" s="170">
        <f>IF(T14C!R12&gt;0,T14D!R12/T14C!R12,"-")</f>
        <v>28.655620615361688</v>
      </c>
      <c r="S12" s="170">
        <f>IF(T14C!S12&gt;0,T14D!S12/T14C!S12,"-")</f>
        <v>39.822677151699253</v>
      </c>
      <c r="T12" s="170">
        <f>IF(T14C!T12&gt;0,T14D!T12/T14C!T12,"-")</f>
        <v>31.008389977564537</v>
      </c>
      <c r="U12" s="170">
        <f>IF(T14C!U12&gt;0,T14D!U12/T14C!U12,"-")</f>
        <v>61.492455682221156</v>
      </c>
      <c r="V12" s="170">
        <f>IF(T14C!V12&gt;0,T14D!V12/T14C!V12,"-")</f>
        <v>21.123152475596587</v>
      </c>
      <c r="W12" s="170">
        <f>IF(T14C!W12&gt;0,T14D!W12/T14C!W12,"-")</f>
        <v>33.035264678210218</v>
      </c>
      <c r="X12" s="170">
        <f>IF(T14C!X12&gt;0,T14D!X12/T14C!X12,"-")</f>
        <v>35.3992845059297</v>
      </c>
      <c r="Y12" s="170">
        <f>IF(T14C!Y12&gt;0,T14D!Y12/T14C!Y12,"-")</f>
        <v>83.486136306559274</v>
      </c>
      <c r="Z12" s="171">
        <f>IF(T14C!Z12&gt;0,T14D!Z12/T14C!Z12,"-")</f>
        <v>117.36410811455067</v>
      </c>
      <c r="AB12" s="172" t="s">
        <v>10</v>
      </c>
      <c r="AC12" s="169">
        <f>IF(T14C!AC12&gt;0,T14D!AC12/T14C!AC12,"-")</f>
        <v>38.576968725710202</v>
      </c>
      <c r="AD12" s="170">
        <f>IF(T14C!AD12&gt;0,T14D!AD12/T14C!AD12,"-")</f>
        <v>30.847715000117361</v>
      </c>
      <c r="AE12" s="170">
        <f>IF(T14C!AE12&gt;0,T14D!AE12/T14C!AE12,"-")</f>
        <v>28.551760384419978</v>
      </c>
      <c r="AF12" s="170">
        <f>IF(T14C!AF12&gt;0,T14D!AF12/T14C!AF12,"-")</f>
        <v>33.050337892114122</v>
      </c>
      <c r="AG12" s="170">
        <f>IF(T14C!AG12&gt;0,T14D!AG12/T14C!AG12,"-")</f>
        <v>62.106418465149666</v>
      </c>
      <c r="AH12" s="170">
        <f>IF(T14C!AH12&gt;0,T14D!AH12/T14C!AH12,"-")</f>
        <v>78.045761142900375</v>
      </c>
      <c r="AI12" s="170">
        <f>IF(T14C!AI12&gt;0,T14D!AI12/T14C!AI12,"-")</f>
        <v>35.965913141581559</v>
      </c>
      <c r="AJ12" s="170">
        <f>IF(T14C!AJ12&gt;0,T14D!AJ12/T14C!AJ12,"-")</f>
        <v>49.183393725323022</v>
      </c>
      <c r="AK12" s="170">
        <f>IF(T14C!AK12&gt;0,T14D!AK12/T14C!AK12,"-")</f>
        <v>46.829869681409527</v>
      </c>
      <c r="AL12" s="170">
        <f>IF(T14C!AL12&gt;0,T14D!AL12/T14C!AL12,"-")</f>
        <v>59.057423024556897</v>
      </c>
      <c r="AM12" s="171">
        <f>IF(T14C!AM12&gt;0,T14D!AM12/T14C!AM12,"-")</f>
        <v>53.177508215958248</v>
      </c>
    </row>
    <row r="13" spans="2:39">
      <c r="B13" s="168" t="s">
        <v>11</v>
      </c>
      <c r="C13" s="169">
        <f>IF(T14C!C13&gt;0,T14D!C13/T14C!C13,"-")</f>
        <v>230.79010571547786</v>
      </c>
      <c r="D13" s="170">
        <f>IF(T14C!D13&gt;0,T14D!D13/T14C!D13,"-")</f>
        <v>38.2156940629121</v>
      </c>
      <c r="E13" s="170">
        <f>IF(T14C!E13&gt;0,T14D!E13/T14C!E13,"-")</f>
        <v>42.97672795319923</v>
      </c>
      <c r="F13" s="170">
        <f>IF(T14C!F13&gt;0,T14D!F13/T14C!F13,"-")</f>
        <v>74.611954300517993</v>
      </c>
      <c r="G13" s="170">
        <f>IF(T14C!G13&gt;0,T14D!G13/T14C!G13,"-")</f>
        <v>284.19366703388067</v>
      </c>
      <c r="H13" s="170">
        <f>IF(T14C!H13&gt;0,T14D!H13/T14C!H13,"-")</f>
        <v>205.83098449449636</v>
      </c>
      <c r="I13" s="170">
        <f>IF(T14C!I13&gt;0,T14D!I13/T14C!I13,"-")</f>
        <v>64.83214371874864</v>
      </c>
      <c r="J13" s="170">
        <f>IF(T14C!J13&gt;0,T14D!J13/T14C!J13,"-")</f>
        <v>206.29965335403</v>
      </c>
      <c r="K13" s="170">
        <f>IF(T14C!K13&gt;0,T14D!K13/T14C!K13,"-")</f>
        <v>16973.740809352996</v>
      </c>
      <c r="L13" s="170">
        <f>IF(T14C!L13&gt;0,T14D!L13/T14C!L13,"-")</f>
        <v>20.625224216670677</v>
      </c>
      <c r="M13" s="171">
        <f>IF(T14C!M13&gt;0,T14D!M13/T14C!M13,"-")</f>
        <v>90.740654678230726</v>
      </c>
      <c r="O13" s="172" t="s">
        <v>11</v>
      </c>
      <c r="P13" s="169">
        <f>IF(T14C!P13&gt;0,T14D!P13/T14C!P13,"-")</f>
        <v>82.493883306578581</v>
      </c>
      <c r="Q13" s="170">
        <f>IF(T14C!Q13&gt;0,T14D!Q13/T14C!Q13,"-")</f>
        <v>23.126435453630549</v>
      </c>
      <c r="R13" s="170">
        <f>IF(T14C!R13&gt;0,T14D!R13/T14C!R13,"-")</f>
        <v>24.02363202131102</v>
      </c>
      <c r="S13" s="170">
        <f>IF(T14C!S13&gt;0,T14D!S13/T14C!S13,"-")</f>
        <v>58.041999891622829</v>
      </c>
      <c r="T13" s="170">
        <f>IF(T14C!T13&gt;0,T14D!T13/T14C!T13,"-")</f>
        <v>96.618216121218325</v>
      </c>
      <c r="U13" s="170">
        <f>IF(T14C!U13&gt;0,T14D!U13/T14C!U13,"-")</f>
        <v>126.16554806852211</v>
      </c>
      <c r="V13" s="170">
        <f>IF(T14C!V13&gt;0,T14D!V13/T14C!V13,"-")</f>
        <v>96.151134497848147</v>
      </c>
      <c r="W13" s="170">
        <f>IF(T14C!W13&gt;0,T14D!W13/T14C!W13,"-")</f>
        <v>99.305152616437042</v>
      </c>
      <c r="X13" s="170" t="str">
        <f>IF(T14C!X13&gt;0,T14D!X13/T14C!X13,"-")</f>
        <v>-</v>
      </c>
      <c r="Y13" s="170" t="str">
        <f>IF(T14C!Y13&gt;0,T14D!Y13/T14C!Y13,"-")</f>
        <v>-</v>
      </c>
      <c r="Z13" s="171">
        <f>IF(T14C!Z13&gt;0,T14D!Z13/T14C!Z13,"-")</f>
        <v>117.5466556138001</v>
      </c>
      <c r="AB13" s="172" t="s">
        <v>11</v>
      </c>
      <c r="AC13" s="169">
        <f>IF(T14C!AC13&gt;0,T14D!AC13/T14C!AC13,"-")</f>
        <v>73.624353726930096</v>
      </c>
      <c r="AD13" s="170">
        <f>IF(T14C!AD13&gt;0,T14D!AD13/T14C!AD13,"-")</f>
        <v>57.630438345270477</v>
      </c>
      <c r="AE13" s="170">
        <f>IF(T14C!AE13&gt;0,T14D!AE13/T14C!AE13,"-")</f>
        <v>23.135116164302811</v>
      </c>
      <c r="AF13" s="170">
        <f>IF(T14C!AF13&gt;0,T14D!AF13/T14C!AF13,"-")</f>
        <v>34.753322473891693</v>
      </c>
      <c r="AG13" s="170">
        <f>IF(T14C!AG13&gt;0,T14D!AG13/T14C!AG13,"-")</f>
        <v>38.088656536700377</v>
      </c>
      <c r="AH13" s="170">
        <f>IF(T14C!AH13&gt;0,T14D!AH13/T14C!AH13,"-")</f>
        <v>94.663724642626192</v>
      </c>
      <c r="AI13" s="170">
        <f>IF(T14C!AI13&gt;0,T14D!AI13/T14C!AI13,"-")</f>
        <v>59.892685528366748</v>
      </c>
      <c r="AJ13" s="170">
        <f>IF(T14C!AJ13&gt;0,T14D!AJ13/T14C!AJ13,"-")</f>
        <v>68.093157247937725</v>
      </c>
      <c r="AK13" s="170">
        <f>IF(T14C!AK13&gt;0,T14D!AK13/T14C!AK13,"-")</f>
        <v>54.18417696819597</v>
      </c>
      <c r="AL13" s="170">
        <f>IF(T14C!AL13&gt;0,T14D!AL13/T14C!AL13,"-")</f>
        <v>15.695845105557403</v>
      </c>
      <c r="AM13" s="171">
        <f>IF(T14C!AM13&gt;0,T14D!AM13/T14C!AM13,"-")</f>
        <v>82.565868899517369</v>
      </c>
    </row>
    <row r="14" spans="2:39">
      <c r="B14" s="168" t="s">
        <v>12</v>
      </c>
      <c r="C14" s="169">
        <f>IF(T14C!C14&gt;0,T14D!C14/T14C!C14,"-")</f>
        <v>163.51134797010874</v>
      </c>
      <c r="D14" s="170" t="str">
        <f>IF(T14C!D14&gt;0,T14D!D14/T14C!D14,"-")</f>
        <v>-</v>
      </c>
      <c r="E14" s="170">
        <f>IF(T14C!E14&gt;0,T14D!E14/T14C!E14,"-")</f>
        <v>40.15144830008326</v>
      </c>
      <c r="F14" s="170">
        <f>IF(T14C!F14&gt;0,T14D!F14/T14C!F14,"-")</f>
        <v>118.22455736790337</v>
      </c>
      <c r="G14" s="170">
        <f>IF(T14C!G14&gt;0,T14D!G14/T14C!G14,"-")</f>
        <v>205.13817345607166</v>
      </c>
      <c r="H14" s="170">
        <f>IF(T14C!H14&gt;0,T14D!H14/T14C!H14,"-")</f>
        <v>223.34682649909212</v>
      </c>
      <c r="I14" s="170">
        <f>IF(T14C!I14&gt;0,T14D!I14/T14C!I14,"-")</f>
        <v>45.999791060980762</v>
      </c>
      <c r="J14" s="170">
        <f>IF(T14C!J14&gt;0,T14D!J14/T14C!J14,"-")</f>
        <v>92.463723061374608</v>
      </c>
      <c r="K14" s="170">
        <f>IF(T14C!K14&gt;0,T14D!K14/T14C!K14,"-")</f>
        <v>126.92575829073168</v>
      </c>
      <c r="L14" s="170">
        <f>IF(T14C!L14&gt;0,T14D!L14/T14C!L14,"-")</f>
        <v>80.185657939677355</v>
      </c>
      <c r="M14" s="171">
        <f>IF(T14C!M14&gt;0,T14D!M14/T14C!M14,"-")</f>
        <v>122.70529148861803</v>
      </c>
      <c r="O14" s="172" t="s">
        <v>12</v>
      </c>
      <c r="P14" s="169">
        <f>IF(T14C!P14&gt;0,T14D!P14/T14C!P14,"-")</f>
        <v>147.81298077350021</v>
      </c>
      <c r="Q14" s="170">
        <f>IF(T14C!Q14&gt;0,T14D!Q14/T14C!Q14,"-")</f>
        <v>36.082703509863656</v>
      </c>
      <c r="R14" s="170" t="str">
        <f>IF(T14C!R14&gt;0,T14D!R14/T14C!R14,"-")</f>
        <v>-</v>
      </c>
      <c r="S14" s="170">
        <f>IF(T14C!S14&gt;0,T14D!S14/T14C!S14,"-")</f>
        <v>86.900900207381753</v>
      </c>
      <c r="T14" s="170">
        <f>IF(T14C!T14&gt;0,T14D!T14/T14C!T14,"-")</f>
        <v>219.59606205930072</v>
      </c>
      <c r="U14" s="170">
        <f>IF(T14C!U14&gt;0,T14D!U14/T14C!U14,"-")</f>
        <v>189.01799989904569</v>
      </c>
      <c r="V14" s="170">
        <f>IF(T14C!V14&gt;0,T14D!V14/T14C!V14,"-")</f>
        <v>136.86076125950257</v>
      </c>
      <c r="W14" s="170">
        <f>IF(T14C!W14&gt;0,T14D!W14/T14C!W14,"-")</f>
        <v>106.47948713859657</v>
      </c>
      <c r="X14" s="170">
        <f>IF(T14C!X14&gt;0,T14D!X14/T14C!X14,"-")</f>
        <v>154.50326187675279</v>
      </c>
      <c r="Y14" s="170">
        <f>IF(T14C!Y14&gt;0,T14D!Y14/T14C!Y14,"-")</f>
        <v>71.446373736992015</v>
      </c>
      <c r="Z14" s="171">
        <f>IF(T14C!Z14&gt;0,T14D!Z14/T14C!Z14,"-")</f>
        <v>100.46037138678788</v>
      </c>
      <c r="AB14" s="172" t="s">
        <v>12</v>
      </c>
      <c r="AC14" s="169">
        <f>IF(T14C!AC14&gt;0,T14D!AC14/T14C!AC14,"-")</f>
        <v>150.77252224200498</v>
      </c>
      <c r="AD14" s="170">
        <f>IF(T14C!AD14&gt;0,T14D!AD14/T14C!AD14,"-")</f>
        <v>58.321182568391144</v>
      </c>
      <c r="AE14" s="170">
        <f>IF(T14C!AE14&gt;0,T14D!AE14/T14C!AE14,"-")</f>
        <v>121.17785263716436</v>
      </c>
      <c r="AF14" s="170">
        <f>IF(T14C!AF14&gt;0,T14D!AF14/T14C!AF14,"-")</f>
        <v>63.892421093718212</v>
      </c>
      <c r="AG14" s="170">
        <f>IF(T14C!AG14&gt;0,T14D!AG14/T14C!AG14,"-")</f>
        <v>156.67686734666151</v>
      </c>
      <c r="AH14" s="170">
        <f>IF(T14C!AH14&gt;0,T14D!AH14/T14C!AH14,"-")</f>
        <v>199.85870915459864</v>
      </c>
      <c r="AI14" s="170">
        <f>IF(T14C!AI14&gt;0,T14D!AI14/T14C!AI14,"-")</f>
        <v>96.359357570003041</v>
      </c>
      <c r="AJ14" s="170">
        <f>IF(T14C!AJ14&gt;0,T14D!AJ14/T14C!AJ14,"-")</f>
        <v>102.9933381274607</v>
      </c>
      <c r="AK14" s="170">
        <f>IF(T14C!AK14&gt;0,T14D!AK14/T14C!AK14,"-")</f>
        <v>108.71056999312589</v>
      </c>
      <c r="AL14" s="170">
        <f>IF(T14C!AL14&gt;0,T14D!AL14/T14C!AL14,"-")</f>
        <v>147.87049502352812</v>
      </c>
      <c r="AM14" s="171">
        <f>IF(T14C!AM14&gt;0,T14D!AM14/T14C!AM14,"-")</f>
        <v>80.661178374132803</v>
      </c>
    </row>
    <row r="15" spans="2:39">
      <c r="B15" s="168" t="s">
        <v>44</v>
      </c>
      <c r="C15" s="169">
        <f>IF(T14C!C15&gt;0,T14D!C15/T14C!C15,"-")</f>
        <v>33.167882743103554</v>
      </c>
      <c r="D15" s="170">
        <f>IF(T14C!D15&gt;0,T14D!D15/T14C!D15,"-")</f>
        <v>33.395151617130509</v>
      </c>
      <c r="E15" s="170">
        <f>IF(T14C!E15&gt;0,T14D!E15/T14C!E15,"-")</f>
        <v>55.9233049509753</v>
      </c>
      <c r="F15" s="170" t="str">
        <f>IF(T14C!F15&gt;0,T14D!F15/T14C!F15,"-")</f>
        <v>-</v>
      </c>
      <c r="G15" s="170" t="str">
        <f>IF(T14C!G15&gt;0,T14D!G15/T14C!G15,"-")</f>
        <v>-</v>
      </c>
      <c r="H15" s="170" t="str">
        <f>IF(T14C!H15&gt;0,T14D!H15/T14C!H15,"-")</f>
        <v>-</v>
      </c>
      <c r="I15" s="170">
        <f>IF(T14C!I15&gt;0,T14D!I15/T14C!I15,"-")</f>
        <v>28.784790271170014</v>
      </c>
      <c r="J15" s="170" t="str">
        <f>IF(T14C!J15&gt;0,T14D!J15/T14C!J15,"-")</f>
        <v>-</v>
      </c>
      <c r="K15" s="170" t="str">
        <f>IF(T14C!K15&gt;0,T14D!K15/T14C!K15,"-")</f>
        <v>-</v>
      </c>
      <c r="L15" s="170" t="str">
        <f>IF(T14C!L15&gt;0,T14D!L15/T14C!L15,"-")</f>
        <v>-</v>
      </c>
      <c r="M15" s="171">
        <f>IF(T14C!M15&gt;0,T14D!M15/T14C!M15,"-")</f>
        <v>16.662529225920927</v>
      </c>
      <c r="O15" s="172" t="s">
        <v>44</v>
      </c>
      <c r="P15" s="169">
        <f>IF(T14C!P15&gt;0,T14D!P15/T14C!P15,"-")</f>
        <v>31.162177690042135</v>
      </c>
      <c r="Q15" s="170">
        <f>IF(T14C!Q15&gt;0,T14D!Q15/T14C!Q15,"-")</f>
        <v>30.097553037488805</v>
      </c>
      <c r="R15" s="170">
        <f>IF(T14C!R15&gt;0,T14D!R15/T14C!R15,"-")</f>
        <v>39.679174910468802</v>
      </c>
      <c r="S15" s="170" t="str">
        <f>IF(T14C!S15&gt;0,T14D!S15/T14C!S15,"-")</f>
        <v>-</v>
      </c>
      <c r="T15" s="170" t="str">
        <f>IF(T14C!T15&gt;0,T14D!T15/T14C!T15,"-")</f>
        <v>-</v>
      </c>
      <c r="U15" s="170" t="str">
        <f>IF(T14C!U15&gt;0,T14D!U15/T14C!U15,"-")</f>
        <v>-</v>
      </c>
      <c r="V15" s="170" t="str">
        <f>IF(T14C!V15&gt;0,T14D!V15/T14C!V15,"-")</f>
        <v>-</v>
      </c>
      <c r="W15" s="170" t="str">
        <f>IF(T14C!W15&gt;0,T14D!W15/T14C!W15,"-")</f>
        <v>-</v>
      </c>
      <c r="X15" s="170" t="str">
        <f>IF(T14C!X15&gt;0,T14D!X15/T14C!X15,"-")</f>
        <v>-</v>
      </c>
      <c r="Y15" s="170" t="str">
        <f>IF(T14C!Y15&gt;0,T14D!Y15/T14C!Y15,"-")</f>
        <v>-</v>
      </c>
      <c r="Z15" s="171" t="str">
        <f>IF(T14C!Z15&gt;0,T14D!Z15/T14C!Z15,"-")</f>
        <v>-</v>
      </c>
      <c r="AB15" s="172" t="s">
        <v>44</v>
      </c>
      <c r="AC15" s="169">
        <f>IF(T14C!AC15&gt;0,T14D!AC15/T14C!AC15,"-")</f>
        <v>27.971943883240524</v>
      </c>
      <c r="AD15" s="170">
        <f>IF(T14C!AD15&gt;0,T14D!AD15/T14C!AD15,"-")</f>
        <v>26.845906083059798</v>
      </c>
      <c r="AE15" s="170" t="str">
        <f>IF(T14C!AE15&gt;0,T14D!AE15/T14C!AE15,"-")</f>
        <v>-</v>
      </c>
      <c r="AF15" s="170" t="str">
        <f>IF(T14C!AF15&gt;0,T14D!AF15/T14C!AF15,"-")</f>
        <v>-</v>
      </c>
      <c r="AG15" s="170" t="str">
        <f>IF(T14C!AG15&gt;0,T14D!AG15/T14C!AG15,"-")</f>
        <v>-</v>
      </c>
      <c r="AH15" s="170" t="str">
        <f>IF(T14C!AH15&gt;0,T14D!AH15/T14C!AH15,"-")</f>
        <v>-</v>
      </c>
      <c r="AI15" s="170">
        <f>IF(T14C!AI15&gt;0,T14D!AI15/T14C!AI15,"-")</f>
        <v>46.851141306866992</v>
      </c>
      <c r="AJ15" s="170">
        <f>IF(T14C!AJ15&gt;0,T14D!AJ15/T14C!AJ15,"-")</f>
        <v>26.977628672782707</v>
      </c>
      <c r="AK15" s="170" t="str">
        <f>IF(T14C!AK15&gt;0,T14D!AK15/T14C!AK15,"-")</f>
        <v>-</v>
      </c>
      <c r="AL15" s="170" t="str">
        <f>IF(T14C!AL15&gt;0,T14D!AL15/T14C!AL15,"-")</f>
        <v>-</v>
      </c>
      <c r="AM15" s="171" t="str">
        <f>IF(T14C!AM15&gt;0,T14D!AM15/T14C!AM15,"-")</f>
        <v>-</v>
      </c>
    </row>
    <row r="16" spans="2:39">
      <c r="B16" s="168" t="s">
        <v>14</v>
      </c>
      <c r="C16" s="169">
        <f>IF(T14C!C16&gt;0,T14D!C16/T14C!C16,"-")</f>
        <v>39.92456561053519</v>
      </c>
      <c r="D16" s="170">
        <f>IF(T14C!D16&gt;0,T14D!D16/T14C!D16,"-")</f>
        <v>32.219876481148482</v>
      </c>
      <c r="E16" s="170">
        <f>IF(T14C!E16&gt;0,T14D!E16/T14C!E16,"-")</f>
        <v>35.126614071769708</v>
      </c>
      <c r="F16" s="170">
        <f>IF(T14C!F16&gt;0,T14D!F16/T14C!F16,"-")</f>
        <v>53.869817357266903</v>
      </c>
      <c r="G16" s="170">
        <f>IF(T14C!G16&gt;0,T14D!G16/T14C!G16,"-")</f>
        <v>19.210966574495774</v>
      </c>
      <c r="H16" s="170">
        <f>IF(T14C!H16&gt;0,T14D!H16/T14C!H16,"-")</f>
        <v>70.428854513002463</v>
      </c>
      <c r="I16" s="170">
        <f>IF(T14C!I16&gt;0,T14D!I16/T14C!I16,"-")</f>
        <v>59.839465698031432</v>
      </c>
      <c r="J16" s="170">
        <f>IF(T14C!J16&gt;0,T14D!J16/T14C!J16,"-")</f>
        <v>46.572120476789543</v>
      </c>
      <c r="K16" s="170">
        <f>IF(T14C!K16&gt;0,T14D!K16/T14C!K16,"-")</f>
        <v>35.428125198712777</v>
      </c>
      <c r="L16" s="170">
        <f>IF(T14C!L16&gt;0,T14D!L16/T14C!L16,"-")</f>
        <v>46.77645841472885</v>
      </c>
      <c r="M16" s="171">
        <f>IF(T14C!M16&gt;0,T14D!M16/T14C!M16,"-")</f>
        <v>110.05844630824291</v>
      </c>
      <c r="O16" s="172" t="s">
        <v>14</v>
      </c>
      <c r="P16" s="169">
        <f>IF(T14C!P16&gt;0,T14D!P16/T14C!P16,"-")</f>
        <v>34.017050431252827</v>
      </c>
      <c r="Q16" s="170">
        <f>IF(T14C!Q16&gt;0,T14D!Q16/T14C!Q16,"-")</f>
        <v>29.147126687403237</v>
      </c>
      <c r="R16" s="170">
        <f>IF(T14C!R16&gt;0,T14D!R16/T14C!R16,"-")</f>
        <v>30.146051756745035</v>
      </c>
      <c r="S16" s="170">
        <f>IF(T14C!S16&gt;0,T14D!S16/T14C!S16,"-")</f>
        <v>34.06950253691997</v>
      </c>
      <c r="T16" s="170">
        <f>IF(T14C!T16&gt;0,T14D!T16/T14C!T16,"-")</f>
        <v>20.323455435059817</v>
      </c>
      <c r="U16" s="170">
        <f>IF(T14C!U16&gt;0,T14D!U16/T14C!U16,"-")</f>
        <v>57.861713263893222</v>
      </c>
      <c r="V16" s="170">
        <f>IF(T14C!V16&gt;0,T14D!V16/T14C!V16,"-")</f>
        <v>38.209972922673067</v>
      </c>
      <c r="W16" s="170">
        <f>IF(T14C!W16&gt;0,T14D!W16/T14C!W16,"-")</f>
        <v>50.962814188976388</v>
      </c>
      <c r="X16" s="170">
        <f>IF(T14C!X16&gt;0,T14D!X16/T14C!X16,"-")</f>
        <v>45.348693380809578</v>
      </c>
      <c r="Y16" s="170">
        <f>IF(T14C!Y16&gt;0,T14D!Y16/T14C!Y16,"-")</f>
        <v>34.943257005437275</v>
      </c>
      <c r="Z16" s="171">
        <f>IF(T14C!Z16&gt;0,T14D!Z16/T14C!Z16,"-")</f>
        <v>66.455388138188709</v>
      </c>
      <c r="AB16" s="172" t="s">
        <v>14</v>
      </c>
      <c r="AC16" s="169">
        <f>IF(T14C!AC16&gt;0,T14D!AC16/T14C!AC16,"-")</f>
        <v>33.32623382418803</v>
      </c>
      <c r="AD16" s="170">
        <f>IF(T14C!AD16&gt;0,T14D!AD16/T14C!AD16,"-")</f>
        <v>26.155511142581794</v>
      </c>
      <c r="AE16" s="170">
        <f>IF(T14C!AE16&gt;0,T14D!AE16/T14C!AE16,"-")</f>
        <v>24.182854194405909</v>
      </c>
      <c r="AF16" s="170">
        <f>IF(T14C!AF16&gt;0,T14D!AF16/T14C!AF16,"-")</f>
        <v>28.155121507016606</v>
      </c>
      <c r="AG16" s="170">
        <f>IF(T14C!AG16&gt;0,T14D!AG16/T14C!AG16,"-")</f>
        <v>33.253458043094362</v>
      </c>
      <c r="AH16" s="170">
        <f>IF(T14C!AH16&gt;0,T14D!AH16/T14C!AH16,"-")</f>
        <v>97.997594783396892</v>
      </c>
      <c r="AI16" s="170">
        <f>IF(T14C!AI16&gt;0,T14D!AI16/T14C!AI16,"-")</f>
        <v>35.126868271099937</v>
      </c>
      <c r="AJ16" s="170">
        <f>IF(T14C!AJ16&gt;0,T14D!AJ16/T14C!AJ16,"-")</f>
        <v>85.378125267777378</v>
      </c>
      <c r="AK16" s="170">
        <f>IF(T14C!AK16&gt;0,T14D!AK16/T14C!AK16,"-")</f>
        <v>33.466975351182406</v>
      </c>
      <c r="AL16" s="170">
        <f>IF(T14C!AL16&gt;0,T14D!AL16/T14C!AL16,"-")</f>
        <v>50.080063790792565</v>
      </c>
      <c r="AM16" s="171">
        <f>IF(T14C!AM16&gt;0,T14D!AM16/T14C!AM16,"-")</f>
        <v>35.001013166143942</v>
      </c>
    </row>
    <row r="17" spans="2:39">
      <c r="B17" s="168" t="s">
        <v>15</v>
      </c>
      <c r="C17" s="169">
        <f>IF(T14C!C17&gt;0,T14D!C17/T14C!C17,"-")</f>
        <v>50.495007970840355</v>
      </c>
      <c r="D17" s="170">
        <f>IF(T14C!D17&gt;0,T14D!D17/T14C!D17,"-")</f>
        <v>35.469694905596128</v>
      </c>
      <c r="E17" s="170">
        <f>IF(T14C!E17&gt;0,T14D!E17/T14C!E17,"-")</f>
        <v>34.674737520669467</v>
      </c>
      <c r="F17" s="170">
        <f>IF(T14C!F17&gt;0,T14D!F17/T14C!F17,"-")</f>
        <v>29.197260954634149</v>
      </c>
      <c r="G17" s="170">
        <f>IF(T14C!G17&gt;0,T14D!G17/T14C!G17,"-")</f>
        <v>85.962327123901275</v>
      </c>
      <c r="H17" s="170">
        <f>IF(T14C!H17&gt;0,T14D!H17/T14C!H17,"-")</f>
        <v>83.979319783392981</v>
      </c>
      <c r="I17" s="170">
        <f>IF(T14C!I17&gt;0,T14D!I17/T14C!I17,"-")</f>
        <v>58.351491562105984</v>
      </c>
      <c r="J17" s="170">
        <f>IF(T14C!J17&gt;0,T14D!J17/T14C!J17,"-")</f>
        <v>111.201204515912</v>
      </c>
      <c r="K17" s="170">
        <f>IF(T14C!K17&gt;0,T14D!K17/T14C!K17,"-")</f>
        <v>27.282938194418698</v>
      </c>
      <c r="L17" s="170">
        <f>IF(T14C!L17&gt;0,T14D!L17/T14C!L17,"-")</f>
        <v>36.043724910248514</v>
      </c>
      <c r="M17" s="171">
        <f>IF(T14C!M17&gt;0,T14D!M17/T14C!M17,"-")</f>
        <v>131.32152631616435</v>
      </c>
      <c r="O17" s="172" t="s">
        <v>15</v>
      </c>
      <c r="P17" s="169">
        <f>IF(T14C!P17&gt;0,T14D!P17/T14C!P17,"-")</f>
        <v>51.496076264676375</v>
      </c>
      <c r="Q17" s="170">
        <f>IF(T14C!Q17&gt;0,T14D!Q17/T14C!Q17,"-")</f>
        <v>47.6110876716169</v>
      </c>
      <c r="R17" s="170">
        <f>IF(T14C!R17&gt;0,T14D!R17/T14C!R17,"-")</f>
        <v>37.633683514658756</v>
      </c>
      <c r="S17" s="170">
        <f>IF(T14C!S17&gt;0,T14D!S17/T14C!S17,"-")</f>
        <v>32.102518934236684</v>
      </c>
      <c r="T17" s="170">
        <f>IF(T14C!T17&gt;0,T14D!T17/T14C!T17,"-")</f>
        <v>81.791574942160693</v>
      </c>
      <c r="U17" s="170">
        <f>IF(T14C!U17&gt;0,T14D!U17/T14C!U17,"-")</f>
        <v>75.683008224259012</v>
      </c>
      <c r="V17" s="170">
        <f>IF(T14C!V17&gt;0,T14D!V17/T14C!V17,"-")</f>
        <v>32.355874321749013</v>
      </c>
      <c r="W17" s="170">
        <f>IF(T14C!W17&gt;0,T14D!W17/T14C!W17,"-")</f>
        <v>51.006418552658246</v>
      </c>
      <c r="X17" s="170">
        <f>IF(T14C!X17&gt;0,T14D!X17/T14C!X17,"-")</f>
        <v>30.428201038827559</v>
      </c>
      <c r="Y17" s="170">
        <f>IF(T14C!Y17&gt;0,T14D!Y17/T14C!Y17,"-")</f>
        <v>46.056610015022606</v>
      </c>
      <c r="Z17" s="171">
        <f>IF(T14C!Z17&gt;0,T14D!Z17/T14C!Z17,"-")</f>
        <v>78.264243770212076</v>
      </c>
      <c r="AB17" s="172" t="s">
        <v>15</v>
      </c>
      <c r="AC17" s="169">
        <f>IF(T14C!AC17&gt;0,T14D!AC17/T14C!AC17,"-")</f>
        <v>51.479483907945067</v>
      </c>
      <c r="AD17" s="170">
        <f>IF(T14C!AD17&gt;0,T14D!AD17/T14C!AD17,"-")</f>
        <v>37.264256271427087</v>
      </c>
      <c r="AE17" s="170">
        <f>IF(T14C!AE17&gt;0,T14D!AE17/T14C!AE17,"-")</f>
        <v>25.318190926006245</v>
      </c>
      <c r="AF17" s="170">
        <f>IF(T14C!AF17&gt;0,T14D!AF17/T14C!AF17,"-")</f>
        <v>31.111181392081232</v>
      </c>
      <c r="AG17" s="170">
        <f>IF(T14C!AG17&gt;0,T14D!AG17/T14C!AG17,"-")</f>
        <v>28.739594256142951</v>
      </c>
      <c r="AH17" s="170">
        <f>IF(T14C!AH17&gt;0,T14D!AH17/T14C!AH17,"-")</f>
        <v>97.061477131702503</v>
      </c>
      <c r="AI17" s="170">
        <f>IF(T14C!AI17&gt;0,T14D!AI17/T14C!AI17,"-")</f>
        <v>37.879454075029436</v>
      </c>
      <c r="AJ17" s="170">
        <f>IF(T14C!AJ17&gt;0,T14D!AJ17/T14C!AJ17,"-")</f>
        <v>33.727857236975431</v>
      </c>
      <c r="AK17" s="170">
        <f>IF(T14C!AK17&gt;0,T14D!AK17/T14C!AK17,"-")</f>
        <v>44.054298548065269</v>
      </c>
      <c r="AL17" s="170">
        <f>IF(T14C!AL17&gt;0,T14D!AL17/T14C!AL17,"-")</f>
        <v>41.718144760588949</v>
      </c>
      <c r="AM17" s="171">
        <f>IF(T14C!AM17&gt;0,T14D!AM17/T14C!AM17,"-")</f>
        <v>93.382634264249049</v>
      </c>
    </row>
    <row r="18" spans="2:39">
      <c r="B18" s="168" t="s">
        <v>16</v>
      </c>
      <c r="C18" s="169">
        <f>IF(T14C!C18&gt;0,T14D!C18/T14C!C18,"-")</f>
        <v>54.705070294184068</v>
      </c>
      <c r="D18" s="170">
        <f>IF(T14C!D18&gt;0,T14D!D18/T14C!D18,"-")</f>
        <v>32.642012072310685</v>
      </c>
      <c r="E18" s="170">
        <f>IF(T14C!E18&gt;0,T14D!E18/T14C!E18,"-")</f>
        <v>36.623709045209232</v>
      </c>
      <c r="F18" s="170">
        <f>IF(T14C!F18&gt;0,T14D!F18/T14C!F18,"-")</f>
        <v>79.722444829960011</v>
      </c>
      <c r="G18" s="170">
        <f>IF(T14C!G18&gt;0,T14D!G18/T14C!G18,"-")</f>
        <v>57.922725068955046</v>
      </c>
      <c r="H18" s="170">
        <f>IF(T14C!H18&gt;0,T14D!H18/T14C!H18,"-")</f>
        <v>224.98410180375421</v>
      </c>
      <c r="I18" s="170">
        <f>IF(T14C!I18&gt;0,T14D!I18/T14C!I18,"-")</f>
        <v>73.516667507907556</v>
      </c>
      <c r="J18" s="170">
        <f>IF(T14C!J18&gt;0,T14D!J18/T14C!J18,"-")</f>
        <v>63.527621389552912</v>
      </c>
      <c r="K18" s="170">
        <f>IF(T14C!K18&gt;0,T14D!K18/T14C!K18,"-")</f>
        <v>50.528855089127013</v>
      </c>
      <c r="L18" s="170">
        <f>IF(T14C!L18&gt;0,T14D!L18/T14C!L18,"-")</f>
        <v>62.064215333496236</v>
      </c>
      <c r="M18" s="171">
        <f>IF(T14C!M18&gt;0,T14D!M18/T14C!M18,"-")</f>
        <v>60.338530217299997</v>
      </c>
      <c r="O18" s="172" t="s">
        <v>16</v>
      </c>
      <c r="P18" s="169">
        <f>IF(T14C!P18&gt;0,T14D!P18/T14C!P18,"-")</f>
        <v>48.887686707862322</v>
      </c>
      <c r="Q18" s="170">
        <f>IF(T14C!Q18&gt;0,T14D!Q18/T14C!Q18,"-")</f>
        <v>29.91786568555143</v>
      </c>
      <c r="R18" s="170">
        <f>IF(T14C!R18&gt;0,T14D!R18/T14C!R18,"-")</f>
        <v>30.860573312206721</v>
      </c>
      <c r="S18" s="170">
        <f>IF(T14C!S18&gt;0,T14D!S18/T14C!S18,"-")</f>
        <v>75.178593084505792</v>
      </c>
      <c r="T18" s="170">
        <f>IF(T14C!T18&gt;0,T14D!T18/T14C!T18,"-")</f>
        <v>55.46429418696782</v>
      </c>
      <c r="U18" s="170">
        <f>IF(T14C!U18&gt;0,T14D!U18/T14C!U18,"-")</f>
        <v>135.76429492539771</v>
      </c>
      <c r="V18" s="170">
        <f>IF(T14C!V18&gt;0,T14D!V18/T14C!V18,"-")</f>
        <v>42.593296698530885</v>
      </c>
      <c r="W18" s="170">
        <f>IF(T14C!W18&gt;0,T14D!W18/T14C!W18,"-")</f>
        <v>50.492431416588765</v>
      </c>
      <c r="X18" s="170">
        <f>IF(T14C!X18&gt;0,T14D!X18/T14C!X18,"-")</f>
        <v>38.065650864308026</v>
      </c>
      <c r="Y18" s="170">
        <f>IF(T14C!Y18&gt;0,T14D!Y18/T14C!Y18,"-")</f>
        <v>56.079626896266035</v>
      </c>
      <c r="Z18" s="171">
        <f>IF(T14C!Z18&gt;0,T14D!Z18/T14C!Z18,"-")</f>
        <v>66.458725148825607</v>
      </c>
      <c r="AB18" s="172" t="s">
        <v>16</v>
      </c>
      <c r="AC18" s="169">
        <f>IF(T14C!AC18&gt;0,T14D!AC18/T14C!AC18,"-")</f>
        <v>50.888515324538204</v>
      </c>
      <c r="AD18" s="170">
        <f>IF(T14C!AD18&gt;0,T14D!AD18/T14C!AD18,"-")</f>
        <v>34.831839253052451</v>
      </c>
      <c r="AE18" s="170">
        <f>IF(T14C!AE18&gt;0,T14D!AE18/T14C!AE18,"-")</f>
        <v>34.361640538626958</v>
      </c>
      <c r="AF18" s="170">
        <f>IF(T14C!AF18&gt;0,T14D!AF18/T14C!AF18,"-")</f>
        <v>50.465025156781039</v>
      </c>
      <c r="AG18" s="170">
        <f>IF(T14C!AG18&gt;0,T14D!AG18/T14C!AG18,"-")</f>
        <v>46.992823278186663</v>
      </c>
      <c r="AH18" s="170">
        <f>IF(T14C!AH18&gt;0,T14D!AH18/T14C!AH18,"-")</f>
        <v>143.31154088669751</v>
      </c>
      <c r="AI18" s="170">
        <f>IF(T14C!AI18&gt;0,T14D!AI18/T14C!AI18,"-")</f>
        <v>48.826513085401203</v>
      </c>
      <c r="AJ18" s="170">
        <f>IF(T14C!AJ18&gt;0,T14D!AJ18/T14C!AJ18,"-")</f>
        <v>49.901210321157855</v>
      </c>
      <c r="AK18" s="170">
        <f>IF(T14C!AK18&gt;0,T14D!AK18/T14C!AK18,"-")</f>
        <v>40.705220129569675</v>
      </c>
      <c r="AL18" s="170">
        <f>IF(T14C!AL18&gt;0,T14D!AL18/T14C!AL18,"-")</f>
        <v>59.888429227492978</v>
      </c>
      <c r="AM18" s="171">
        <f>IF(T14C!AM18&gt;0,T14D!AM18/T14C!AM18,"-")</f>
        <v>53.226290267695454</v>
      </c>
    </row>
    <row r="19" spans="2:39">
      <c r="B19" s="168" t="s">
        <v>17</v>
      </c>
      <c r="C19" s="169">
        <f>IF(T14C!C19&gt;0,T14D!C19/T14C!C19,"-")</f>
        <v>181.05505453576794</v>
      </c>
      <c r="D19" s="170">
        <f>IF(T14C!D19&gt;0,T14D!D19/T14C!D19,"-")</f>
        <v>134.61538559545639</v>
      </c>
      <c r="E19" s="170">
        <f>IF(T14C!E19&gt;0,T14D!E19/T14C!E19,"-")</f>
        <v>99.014041674330613</v>
      </c>
      <c r="F19" s="170">
        <f>IF(T14C!F19&gt;0,T14D!F19/T14C!F19,"-")</f>
        <v>195.73485809854057</v>
      </c>
      <c r="G19" s="170">
        <f>IF(T14C!G19&gt;0,T14D!G19/T14C!G19,"-")</f>
        <v>193.52019915530022</v>
      </c>
      <c r="H19" s="170">
        <f>IF(T14C!H19&gt;0,T14D!H19/T14C!H19,"-")</f>
        <v>289.13878407061566</v>
      </c>
      <c r="I19" s="170">
        <f>IF(T14C!I19&gt;0,T14D!I19/T14C!I19,"-")</f>
        <v>99.431700909937945</v>
      </c>
      <c r="J19" s="170">
        <f>IF(T14C!J19&gt;0,T14D!J19/T14C!J19,"-")</f>
        <v>159.36816430035219</v>
      </c>
      <c r="K19" s="170">
        <f>IF(T14C!K19&gt;0,T14D!K19/T14C!K19,"-")</f>
        <v>112.86728865690563</v>
      </c>
      <c r="L19" s="170">
        <f>IF(T14C!L19&gt;0,T14D!L19/T14C!L19,"-")</f>
        <v>519.16574685687522</v>
      </c>
      <c r="M19" s="171">
        <f>IF(T14C!M19&gt;0,T14D!M19/T14C!M19,"-")</f>
        <v>193.13717769653522</v>
      </c>
      <c r="O19" s="172" t="s">
        <v>17</v>
      </c>
      <c r="P19" s="169">
        <f>IF(T14C!P19&gt;0,T14D!P19/T14C!P19,"-")</f>
        <v>119.63406389607933</v>
      </c>
      <c r="Q19" s="170">
        <f>IF(T14C!Q19&gt;0,T14D!Q19/T14C!Q19,"-")</f>
        <v>107.63559402015538</v>
      </c>
      <c r="R19" s="170">
        <f>IF(T14C!R19&gt;0,T14D!R19/T14C!R19,"-")</f>
        <v>59.726547487300408</v>
      </c>
      <c r="S19" s="170">
        <f>IF(T14C!S19&gt;0,T14D!S19/T14C!S19,"-")</f>
        <v>147.38250893647881</v>
      </c>
      <c r="T19" s="170">
        <f>IF(T14C!T19&gt;0,T14D!T19/T14C!T19,"-")</f>
        <v>205.68224687976971</v>
      </c>
      <c r="U19" s="170">
        <f>IF(T14C!U19&gt;0,T14D!U19/T14C!U19,"-")</f>
        <v>92.389902205667653</v>
      </c>
      <c r="V19" s="170">
        <f>IF(T14C!V19&gt;0,T14D!V19/T14C!V19,"-")</f>
        <v>45.739924025839208</v>
      </c>
      <c r="W19" s="170">
        <f>IF(T14C!W19&gt;0,T14D!W19/T14C!W19,"-")</f>
        <v>155.3395927237969</v>
      </c>
      <c r="X19" s="170">
        <f>IF(T14C!X19&gt;0,T14D!X19/T14C!X19,"-")</f>
        <v>110.38049013486567</v>
      </c>
      <c r="Y19" s="170">
        <f>IF(T14C!Y19&gt;0,T14D!Y19/T14C!Y19,"-")</f>
        <v>174.08860540830713</v>
      </c>
      <c r="Z19" s="171">
        <f>IF(T14C!Z19&gt;0,T14D!Z19/T14C!Z19,"-")</f>
        <v>159.18125660398894</v>
      </c>
      <c r="AB19" s="172" t="s">
        <v>17</v>
      </c>
      <c r="AC19" s="169">
        <f>IF(T14C!AC19&gt;0,T14D!AC19/T14C!AC19,"-")</f>
        <v>118.61019924199235</v>
      </c>
      <c r="AD19" s="170">
        <f>IF(T14C!AD19&gt;0,T14D!AD19/T14C!AD19,"-")</f>
        <v>84.719859607054843</v>
      </c>
      <c r="AE19" s="170">
        <f>IF(T14C!AE19&gt;0,T14D!AE19/T14C!AE19,"-")</f>
        <v>60.686680626334201</v>
      </c>
      <c r="AF19" s="170">
        <f>IF(T14C!AF19&gt;0,T14D!AF19/T14C!AF19,"-")</f>
        <v>138.42663450127071</v>
      </c>
      <c r="AG19" s="170">
        <f>IF(T14C!AG19&gt;0,T14D!AG19/T14C!AG19,"-")</f>
        <v>115.9002148122772</v>
      </c>
      <c r="AH19" s="170">
        <f>IF(T14C!AH19&gt;0,T14D!AH19/T14C!AH19,"-")</f>
        <v>103.7968655076954</v>
      </c>
      <c r="AI19" s="170">
        <f>IF(T14C!AI19&gt;0,T14D!AI19/T14C!AI19,"-")</f>
        <v>144.14659039131493</v>
      </c>
      <c r="AJ19" s="170">
        <f>IF(T14C!AJ19&gt;0,T14D!AJ19/T14C!AJ19,"-")</f>
        <v>95.307367259573297</v>
      </c>
      <c r="AK19" s="170">
        <f>IF(T14C!AK19&gt;0,T14D!AK19/T14C!AK19,"-")</f>
        <v>126.02209670445444</v>
      </c>
      <c r="AL19" s="170">
        <f>IF(T14C!AL19&gt;0,T14D!AL19/T14C!AL19,"-")</f>
        <v>229.96088077409868</v>
      </c>
      <c r="AM19" s="171">
        <f>IF(T14C!AM19&gt;0,T14D!AM19/T14C!AM19,"-")</f>
        <v>189.22168558001621</v>
      </c>
    </row>
    <row r="20" spans="2:39">
      <c r="B20" s="168" t="s">
        <v>18</v>
      </c>
      <c r="C20" s="169">
        <f>IF(T14C!C20&gt;0,T14D!C20/T14C!C20,"-")</f>
        <v>374.28316994840975</v>
      </c>
      <c r="D20" s="170">
        <f>IF(T14C!D20&gt;0,T14D!D20/T14C!D20,"-")</f>
        <v>173.92725993964621</v>
      </c>
      <c r="E20" s="170">
        <f>IF(T14C!E20&gt;0,T14D!E20/T14C!E20,"-")</f>
        <v>286.98669973808484</v>
      </c>
      <c r="F20" s="170">
        <f>IF(T14C!F20&gt;0,T14D!F20/T14C!F20,"-")</f>
        <v>214.31238642526259</v>
      </c>
      <c r="G20" s="170">
        <f>IF(T14C!G20&gt;0,T14D!G20/T14C!G20,"-")</f>
        <v>1602.5755063982881</v>
      </c>
      <c r="H20" s="170">
        <f>IF(T14C!H20&gt;0,T14D!H20/T14C!H20,"-")</f>
        <v>248.18014648722075</v>
      </c>
      <c r="I20" s="170">
        <f>IF(T14C!I20&gt;0,T14D!I20/T14C!I20,"-")</f>
        <v>1295.7717044824042</v>
      </c>
      <c r="J20" s="170">
        <f>IF(T14C!J20&gt;0,T14D!J20/T14C!J20,"-")</f>
        <v>372.50300264273835</v>
      </c>
      <c r="K20" s="170">
        <f>IF(T14C!K20&gt;0,T14D!K20/T14C!K20,"-")</f>
        <v>466.5610541185556</v>
      </c>
      <c r="L20" s="170">
        <f>IF(T14C!L20&gt;0,T14D!L20/T14C!L20,"-")</f>
        <v>618.16563380150808</v>
      </c>
      <c r="M20" s="171">
        <f>IF(T14C!M20&gt;0,T14D!M20/T14C!M20,"-")</f>
        <v>304.83061280691703</v>
      </c>
      <c r="O20" s="172" t="s">
        <v>18</v>
      </c>
      <c r="P20" s="169">
        <f>IF(T14C!P20&gt;0,T14D!P20/T14C!P20,"-")</f>
        <v>251.71322150795967</v>
      </c>
      <c r="Q20" s="170">
        <f>IF(T14C!Q20&gt;0,T14D!Q20/T14C!Q20,"-")</f>
        <v>118.03805870186636</v>
      </c>
      <c r="R20" s="170">
        <f>IF(T14C!R20&gt;0,T14D!R20/T14C!R20,"-")</f>
        <v>173.52246000372597</v>
      </c>
      <c r="S20" s="170">
        <f>IF(T14C!S20&gt;0,T14D!S20/T14C!S20,"-")</f>
        <v>193.79471539493838</v>
      </c>
      <c r="T20" s="170">
        <f>IF(T14C!T20&gt;0,T14D!T20/T14C!T20,"-")</f>
        <v>1178.2432409301268</v>
      </c>
      <c r="U20" s="170">
        <f>IF(T14C!U20&gt;0,T14D!U20/T14C!U20,"-")</f>
        <v>228.23259388838582</v>
      </c>
      <c r="V20" s="170">
        <f>IF(T14C!V20&gt;0,T14D!V20/T14C!V20,"-")</f>
        <v>231.13314899998196</v>
      </c>
      <c r="W20" s="170">
        <f>IF(T14C!W20&gt;0,T14D!W20/T14C!W20,"-")</f>
        <v>259.09416929706987</v>
      </c>
      <c r="X20" s="170">
        <f>IF(T14C!X20&gt;0,T14D!X20/T14C!X20,"-")</f>
        <v>243.82906987297579</v>
      </c>
      <c r="Y20" s="170">
        <f>IF(T14C!Y20&gt;0,T14D!Y20/T14C!Y20,"-")</f>
        <v>415.56464620939539</v>
      </c>
      <c r="Z20" s="171">
        <f>IF(T14C!Z20&gt;0,T14D!Z20/T14C!Z20,"-")</f>
        <v>349.85589167752624</v>
      </c>
      <c r="AB20" s="172" t="s">
        <v>18</v>
      </c>
      <c r="AC20" s="169">
        <f>IF(T14C!AC20&gt;0,T14D!AC20/T14C!AC20,"-")</f>
        <v>218.65720251465621</v>
      </c>
      <c r="AD20" s="170">
        <f>IF(T14C!AD20&gt;0,T14D!AD20/T14C!AD20,"-")</f>
        <v>91.154122099764706</v>
      </c>
      <c r="AE20" s="170">
        <f>IF(T14C!AE20&gt;0,T14D!AE20/T14C!AE20,"-")</f>
        <v>173.7813467210602</v>
      </c>
      <c r="AF20" s="170">
        <f>IF(T14C!AF20&gt;0,T14D!AF20/T14C!AF20,"-")</f>
        <v>167.41096216742613</v>
      </c>
      <c r="AG20" s="170">
        <f>IF(T14C!AG20&gt;0,T14D!AG20/T14C!AG20,"-")</f>
        <v>199.67058502929189</v>
      </c>
      <c r="AH20" s="170">
        <f>IF(T14C!AH20&gt;0,T14D!AH20/T14C!AH20,"-")</f>
        <v>788.79184735113824</v>
      </c>
      <c r="AI20" s="170">
        <f>IF(T14C!AI20&gt;0,T14D!AI20/T14C!AI20,"-")</f>
        <v>88.448660295438685</v>
      </c>
      <c r="AJ20" s="170">
        <f>IF(T14C!AJ20&gt;0,T14D!AJ20/T14C!AJ20,"-")</f>
        <v>430.40102653546819</v>
      </c>
      <c r="AK20" s="170">
        <f>IF(T14C!AK20&gt;0,T14D!AK20/T14C!AK20,"-")</f>
        <v>236.72372041283765</v>
      </c>
      <c r="AL20" s="170">
        <f>IF(T14C!AL20&gt;0,T14D!AL20/T14C!AL20,"-")</f>
        <v>291.74133172297519</v>
      </c>
      <c r="AM20" s="171">
        <f>IF(T14C!AM20&gt;0,T14D!AM20/T14C!AM20,"-")</f>
        <v>193.91896294247897</v>
      </c>
    </row>
    <row r="21" spans="2:39">
      <c r="B21" s="168" t="s">
        <v>19</v>
      </c>
      <c r="C21" s="169">
        <f>IF(T14C!C21&gt;0,T14D!C21/T14C!C21,"-")</f>
        <v>599.54458211369445</v>
      </c>
      <c r="D21" s="170">
        <f>IF(T14C!D21&gt;0,T14D!D21/T14C!D21,"-")</f>
        <v>708.5607355361384</v>
      </c>
      <c r="E21" s="170">
        <f>IF(T14C!E21&gt;0,T14D!E21/T14C!E21,"-")</f>
        <v>2532.9340627558922</v>
      </c>
      <c r="F21" s="170">
        <f>IF(T14C!F21&gt;0,T14D!F21/T14C!F21,"-")</f>
        <v>129.55875537255505</v>
      </c>
      <c r="G21" s="170">
        <f>IF(T14C!G21&gt;0,T14D!G21/T14C!G21,"-")</f>
        <v>357.88443578922482</v>
      </c>
      <c r="H21" s="170">
        <f>IF(T14C!H21&gt;0,T14D!H21/T14C!H21,"-")</f>
        <v>389.2424413501671</v>
      </c>
      <c r="I21" s="170">
        <f>IF(T14C!I21&gt;0,T14D!I21/T14C!I21,"-")</f>
        <v>889.12701037034526</v>
      </c>
      <c r="J21" s="170">
        <f>IF(T14C!J21&gt;0,T14D!J21/T14C!J21,"-")</f>
        <v>851.44643505818124</v>
      </c>
      <c r="K21" s="170">
        <f>IF(T14C!K21&gt;0,T14D!K21/T14C!K21,"-")</f>
        <v>278.66828247821081</v>
      </c>
      <c r="L21" s="170">
        <f>IF(T14C!L21&gt;0,T14D!L21/T14C!L21,"-")</f>
        <v>143.51292885544422</v>
      </c>
      <c r="M21" s="171">
        <f>IF(T14C!M21&gt;0,T14D!M21/T14C!M21,"-")</f>
        <v>593.6614189932817</v>
      </c>
      <c r="O21" s="172" t="s">
        <v>19</v>
      </c>
      <c r="P21" s="169">
        <f>IF(T14C!P21&gt;0,T14D!P21/T14C!P21,"-")</f>
        <v>495.07569513553545</v>
      </c>
      <c r="Q21" s="170">
        <f>IF(T14C!Q21&gt;0,T14D!Q21/T14C!Q21,"-")</f>
        <v>890.18644559443851</v>
      </c>
      <c r="R21" s="170">
        <f>IF(T14C!R21&gt;0,T14D!R21/T14C!R21,"-")</f>
        <v>1833.7891713744866</v>
      </c>
      <c r="S21" s="170">
        <f>IF(T14C!S21&gt;0,T14D!S21/T14C!S21,"-")</f>
        <v>96.74289679060135</v>
      </c>
      <c r="T21" s="170">
        <f>IF(T14C!T21&gt;0,T14D!T21/T14C!T21,"-")</f>
        <v>111.95163810762685</v>
      </c>
      <c r="U21" s="170">
        <f>IF(T14C!U21&gt;0,T14D!U21/T14C!U21,"-")</f>
        <v>237.64131186427048</v>
      </c>
      <c r="V21" s="170">
        <f>IF(T14C!V21&gt;0,T14D!V21/T14C!V21,"-")</f>
        <v>809.40944830855574</v>
      </c>
      <c r="W21" s="170">
        <f>IF(T14C!W21&gt;0,T14D!W21/T14C!W21,"-")</f>
        <v>1155.5675991190787</v>
      </c>
      <c r="X21" s="170">
        <f>IF(T14C!X21&gt;0,T14D!X21/T14C!X21,"-")</f>
        <v>554.09632919839851</v>
      </c>
      <c r="Y21" s="170">
        <f>IF(T14C!Y21&gt;0,T14D!Y21/T14C!Y21,"-")</f>
        <v>39.351114770141429</v>
      </c>
      <c r="Z21" s="171">
        <f>IF(T14C!Z21&gt;0,T14D!Z21/T14C!Z21,"-")</f>
        <v>308.82224595302876</v>
      </c>
      <c r="AB21" s="172" t="s">
        <v>19</v>
      </c>
      <c r="AC21" s="169">
        <f>IF(T14C!AC21&gt;0,T14D!AC21/T14C!AC21,"-")</f>
        <v>746.60119353894288</v>
      </c>
      <c r="AD21" s="170">
        <f>IF(T14C!AD21&gt;0,T14D!AD21/T14C!AD21,"-")</f>
        <v>861.23498135903594</v>
      </c>
      <c r="AE21" s="170">
        <f>IF(T14C!AE21&gt;0,T14D!AE21/T14C!AE21,"-")</f>
        <v>2514.139132460411</v>
      </c>
      <c r="AF21" s="170">
        <f>IF(T14C!AF21&gt;0,T14D!AF21/T14C!AF21,"-")</f>
        <v>98.850304923573816</v>
      </c>
      <c r="AG21" s="170">
        <f>IF(T14C!AG21&gt;0,T14D!AG21/T14C!AG21,"-")</f>
        <v>179.01262777935102</v>
      </c>
      <c r="AH21" s="170">
        <f>IF(T14C!AH21&gt;0,T14D!AH21/T14C!AH21,"-")</f>
        <v>292.69361542453379</v>
      </c>
      <c r="AI21" s="170">
        <f>IF(T14C!AI21&gt;0,T14D!AI21/T14C!AI21,"-")</f>
        <v>1169.1810719890748</v>
      </c>
      <c r="AJ21" s="170">
        <f>IF(T14C!AJ21&gt;0,T14D!AJ21/T14C!AJ21,"-")</f>
        <v>1186.9915197409628</v>
      </c>
      <c r="AK21" s="170">
        <f>IF(T14C!AK21&gt;0,T14D!AK21/T14C!AK21,"-")</f>
        <v>743.63380091402996</v>
      </c>
      <c r="AL21" s="170">
        <f>IF(T14C!AL21&gt;0,T14D!AL21/T14C!AL21,"-")</f>
        <v>4067.5369423245243</v>
      </c>
      <c r="AM21" s="171">
        <f>IF(T14C!AM21&gt;0,T14D!AM21/T14C!AM21,"-")</f>
        <v>449.99887456630483</v>
      </c>
    </row>
    <row r="22" spans="2:39">
      <c r="B22" s="173" t="s">
        <v>20</v>
      </c>
      <c r="C22" s="174">
        <f>IF(T14C!C22&gt;0,T14D!C22/T14C!C22,"-")</f>
        <v>1575.369569433027</v>
      </c>
      <c r="D22" s="175">
        <f>IF(T14C!D22&gt;0,T14D!D22/T14C!D22,"-")</f>
        <v>156.436645656406</v>
      </c>
      <c r="E22" s="175" t="str">
        <f>IF(T14C!E22&gt;0,T14D!E22/T14C!E22,"-")</f>
        <v>-</v>
      </c>
      <c r="F22" s="175">
        <f>IF(T14C!F22&gt;0,T14D!F22/T14C!F22,"-")</f>
        <v>2875.5423323881164</v>
      </c>
      <c r="G22" s="175" t="str">
        <f>IF(T14C!G22&gt;0,T14D!G22/T14C!G22,"-")</f>
        <v>-</v>
      </c>
      <c r="H22" s="175">
        <f>IF(T14C!H22&gt;0,T14D!H22/T14C!H22,"-")</f>
        <v>1857.7106661606456</v>
      </c>
      <c r="I22" s="175">
        <f>IF(T14C!I22&gt;0,T14D!I22/T14C!I22,"-")</f>
        <v>4182.1906679228241</v>
      </c>
      <c r="J22" s="175">
        <f>IF(T14C!J22&gt;0,T14D!J22/T14C!J22,"-")</f>
        <v>487.97175544670756</v>
      </c>
      <c r="K22" s="175" t="str">
        <f>IF(T14C!K22&gt;0,T14D!K22/T14C!K22,"-")</f>
        <v>-</v>
      </c>
      <c r="L22" s="175" t="str">
        <f>IF(T14C!L22&gt;0,T14D!L22/T14C!L22,"-")</f>
        <v>-</v>
      </c>
      <c r="M22" s="176" t="str">
        <f>IF(T14C!M22&gt;0,T14D!M22/T14C!M22,"-")</f>
        <v>-</v>
      </c>
      <c r="O22" s="177" t="s">
        <v>20</v>
      </c>
      <c r="P22" s="174">
        <f>IF(T14C!P22&gt;0,T14D!P22/T14C!P22,"-")</f>
        <v>308.13792564878383</v>
      </c>
      <c r="Q22" s="175">
        <f>IF(T14C!Q22&gt;0,T14D!Q22/T14C!Q22,"-")</f>
        <v>207.61160772454946</v>
      </c>
      <c r="R22" s="175" t="str">
        <f>IF(T14C!R22&gt;0,T14D!R22/T14C!R22,"-")</f>
        <v>-</v>
      </c>
      <c r="S22" s="175" t="str">
        <f>IF(T14C!S22&gt;0,T14D!S22/T14C!S22,"-")</f>
        <v>-</v>
      </c>
      <c r="T22" s="175" t="str">
        <f>IF(T14C!T22&gt;0,T14D!T22/T14C!T22,"-")</f>
        <v>-</v>
      </c>
      <c r="U22" s="175">
        <f>IF(T14C!U22&gt;0,T14D!U22/T14C!U22,"-")</f>
        <v>489.08529791240562</v>
      </c>
      <c r="V22" s="175" t="str">
        <f>IF(T14C!V22&gt;0,T14D!V22/T14C!V22,"-")</f>
        <v>-</v>
      </c>
      <c r="W22" s="175" t="str">
        <f>IF(T14C!W22&gt;0,T14D!W22/T14C!W22,"-")</f>
        <v>-</v>
      </c>
      <c r="X22" s="175" t="str">
        <f>IF(T14C!X22&gt;0,T14D!X22/T14C!X22,"-")</f>
        <v>-</v>
      </c>
      <c r="Y22" s="175" t="str">
        <f>IF(T14C!Y22&gt;0,T14D!Y22/T14C!Y22,"-")</f>
        <v>-</v>
      </c>
      <c r="Z22" s="176" t="str">
        <f>IF(T14C!Z22&gt;0,T14D!Z22/T14C!Z22,"-")</f>
        <v>-</v>
      </c>
      <c r="AB22" s="177" t="s">
        <v>20</v>
      </c>
      <c r="AC22" s="174">
        <f>IF(T14C!AC22&gt;0,T14D!AC22/T14C!AC22,"-")</f>
        <v>320.28724379806948</v>
      </c>
      <c r="AD22" s="175">
        <f>IF(T14C!AD22&gt;0,T14D!AD22/T14C!AD22,"-")</f>
        <v>37.0747945181256</v>
      </c>
      <c r="AE22" s="175" t="str">
        <f>IF(T14C!AE22&gt;0,T14D!AE22/T14C!AE22,"-")</f>
        <v>-</v>
      </c>
      <c r="AF22" s="175" t="str">
        <f>IF(T14C!AF22&gt;0,T14D!AF22/T14C!AF22,"-")</f>
        <v>-</v>
      </c>
      <c r="AG22" s="175">
        <f>IF(T14C!AG22&gt;0,T14D!AG22/T14C!AG22,"-")</f>
        <v>15.434954577131768</v>
      </c>
      <c r="AH22" s="175">
        <f>IF(T14C!AH22&gt;0,T14D!AH22/T14C!AH22,"-")</f>
        <v>1120.761319258909</v>
      </c>
      <c r="AI22" s="175" t="str">
        <f>IF(T14C!AI22&gt;0,T14D!AI22/T14C!AI22,"-")</f>
        <v>-</v>
      </c>
      <c r="AJ22" s="175" t="str">
        <f>IF(T14C!AJ22&gt;0,T14D!AJ22/T14C!AJ22,"-")</f>
        <v>-</v>
      </c>
      <c r="AK22" s="175" t="str">
        <f>IF(T14C!AK22&gt;0,T14D!AK22/T14C!AK22,"-")</f>
        <v>-</v>
      </c>
      <c r="AL22" s="175" t="str">
        <f>IF(T14C!AL22&gt;0,T14D!AL22/T14C!AL22,"-")</f>
        <v>-</v>
      </c>
      <c r="AM22" s="176" t="str">
        <f>IF(T14C!AM22&gt;0,T14D!AM22/T14C!AM22,"-")</f>
        <v>-</v>
      </c>
    </row>
    <row r="23" spans="2:39">
      <c r="B23" s="178" t="s">
        <v>21</v>
      </c>
      <c r="C23" s="179">
        <f>IF(T14C!C23&gt;0,T14D!C23/T14C!C23,"-")</f>
        <v>110.43567892731618</v>
      </c>
      <c r="D23" s="180">
        <f>IF(T14C!D23&gt;0,T14D!D23/T14C!D23,"-")</f>
        <v>64.217605997581458</v>
      </c>
      <c r="E23" s="180">
        <f>IF(T14C!E23&gt;0,T14D!E23/T14C!E23,"-")</f>
        <v>117.58770621301088</v>
      </c>
      <c r="F23" s="180">
        <f>IF(T14C!F23&gt;0,T14D!F23/T14C!F23,"-")</f>
        <v>79.093315340205478</v>
      </c>
      <c r="G23" s="180">
        <f>IF(T14C!G23&gt;0,T14D!G23/T14C!G23,"-")</f>
        <v>163.65235265853056</v>
      </c>
      <c r="H23" s="180">
        <f>IF(T14C!H23&gt;0,T14D!H23/T14C!H23,"-")</f>
        <v>198.17085716079941</v>
      </c>
      <c r="I23" s="180">
        <f>IF(T14C!I23&gt;0,T14D!I23/T14C!I23,"-")</f>
        <v>211.46331809489078</v>
      </c>
      <c r="J23" s="180">
        <f>IF(T14C!J23&gt;0,T14D!J23/T14C!J23,"-")</f>
        <v>163.74104694270122</v>
      </c>
      <c r="K23" s="180">
        <f>IF(T14C!K23&gt;0,T14D!K23/T14C!K23,"-")</f>
        <v>147.4381548839101</v>
      </c>
      <c r="L23" s="180">
        <f>IF(T14C!L23&gt;0,T14D!L23/T14C!L23,"-")</f>
        <v>141.42290251340856</v>
      </c>
      <c r="M23" s="181">
        <f>IF(T14C!M23&gt;0,T14D!M23/T14C!M23,"-")</f>
        <v>138.36846812225531</v>
      </c>
      <c r="O23" s="182" t="s">
        <v>21</v>
      </c>
      <c r="P23" s="179">
        <f>IF(T14C!P23&gt;0,T14D!P23/T14C!P23,"-")</f>
        <v>85.984787315296984</v>
      </c>
      <c r="Q23" s="180">
        <f>IF(T14C!Q23&gt;0,T14D!Q23/T14C!Q23,"-")</f>
        <v>61.965953009159001</v>
      </c>
      <c r="R23" s="180">
        <f>IF(T14C!R23&gt;0,T14D!R23/T14C!R23,"-")</f>
        <v>85.60511768983207</v>
      </c>
      <c r="S23" s="180">
        <f>IF(T14C!S23&gt;0,T14D!S23/T14C!S23,"-")</f>
        <v>66.204450617702449</v>
      </c>
      <c r="T23" s="180">
        <f>IF(T14C!T23&gt;0,T14D!T23/T14C!T23,"-")</f>
        <v>117.5282878669023</v>
      </c>
      <c r="U23" s="180">
        <f>IF(T14C!U23&gt;0,T14D!U23/T14C!U23,"-")</f>
        <v>141.51082504087955</v>
      </c>
      <c r="V23" s="180">
        <f>IF(T14C!V23&gt;0,T14D!V23/T14C!V23,"-")</f>
        <v>73.114597485757486</v>
      </c>
      <c r="W23" s="180">
        <f>IF(T14C!W23&gt;0,T14D!W23/T14C!W23,"-")</f>
        <v>120.53099269997324</v>
      </c>
      <c r="X23" s="180">
        <f>IF(T14C!X23&gt;0,T14D!X23/T14C!X23,"-")</f>
        <v>93.26297333285585</v>
      </c>
      <c r="Y23" s="180">
        <f>IF(T14C!Y23&gt;0,T14D!Y23/T14C!Y23,"-")</f>
        <v>111.28771265211108</v>
      </c>
      <c r="Z23" s="181">
        <f>IF(T14C!Z23&gt;0,T14D!Z23/T14C!Z23,"-")</f>
        <v>109.09219547857174</v>
      </c>
      <c r="AB23" s="182" t="s">
        <v>21</v>
      </c>
      <c r="AC23" s="179">
        <f>IF(T14C!AC23&gt;0,T14D!AC23/T14C!AC23,"-")</f>
        <v>85.458517718735436</v>
      </c>
      <c r="AD23" s="180">
        <f>IF(T14C!AD23&gt;0,T14D!AD23/T14C!AD23,"-")</f>
        <v>56.371989520585778</v>
      </c>
      <c r="AE23" s="180">
        <f>IF(T14C!AE23&gt;0,T14D!AE23/T14C!AE23,"-")</f>
        <v>79.357733832431492</v>
      </c>
      <c r="AF23" s="180">
        <f>IF(T14C!AF23&gt;0,T14D!AF23/T14C!AF23,"-")</f>
        <v>50.1185326418438</v>
      </c>
      <c r="AG23" s="180">
        <f>IF(T14C!AG23&gt;0,T14D!AG23/T14C!AG23,"-")</f>
        <v>72.738677688757889</v>
      </c>
      <c r="AH23" s="180">
        <f>IF(T14C!AH23&gt;0,T14D!AH23/T14C!AH23,"-")</f>
        <v>152.74887680815044</v>
      </c>
      <c r="AI23" s="180">
        <f>IF(T14C!AI23&gt;0,T14D!AI23/T14C!AI23,"-")</f>
        <v>94.378492237658946</v>
      </c>
      <c r="AJ23" s="180">
        <f>IF(T14C!AJ23&gt;0,T14D!AJ23/T14C!AJ23,"-")</f>
        <v>134.37394878022101</v>
      </c>
      <c r="AK23" s="180">
        <f>IF(T14C!AK23&gt;0,T14D!AK23/T14C!AK23,"-")</f>
        <v>100.59135485536058</v>
      </c>
      <c r="AL23" s="180">
        <f>IF(T14C!AL23&gt;0,T14D!AL23/T14C!AL23,"-")</f>
        <v>177.91534230523752</v>
      </c>
      <c r="AM23" s="181">
        <f>IF(T14C!AM23&gt;0,T14D!AM23/T14C!AM23,"-")</f>
        <v>79.323914277310763</v>
      </c>
    </row>
    <row r="24" spans="2:39"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</row>
    <row r="26" spans="2:39">
      <c r="B26" s="4" t="s">
        <v>178</v>
      </c>
      <c r="M26" s="424" t="s">
        <v>324</v>
      </c>
      <c r="O26" s="4" t="s">
        <v>178</v>
      </c>
      <c r="Z26" s="424" t="s">
        <v>324</v>
      </c>
      <c r="AB26" s="4" t="s">
        <v>178</v>
      </c>
      <c r="AM26" s="424" t="s">
        <v>324</v>
      </c>
    </row>
    <row r="28" spans="2:39" ht="15">
      <c r="B28" s="5" t="s">
        <v>296</v>
      </c>
      <c r="O28" s="5" t="s">
        <v>301</v>
      </c>
      <c r="AB28" s="5" t="s">
        <v>306</v>
      </c>
    </row>
    <row r="29" spans="2:39" ht="71.25">
      <c r="B29" s="151" t="s">
        <v>92</v>
      </c>
      <c r="C29" s="152" t="s">
        <v>38</v>
      </c>
      <c r="D29" s="153" t="s">
        <v>45</v>
      </c>
      <c r="E29" s="154" t="s">
        <v>46</v>
      </c>
      <c r="F29" s="155" t="s">
        <v>47</v>
      </c>
      <c r="G29" s="156" t="s">
        <v>39</v>
      </c>
      <c r="H29" s="157" t="s">
        <v>48</v>
      </c>
      <c r="I29" s="158" t="s">
        <v>40</v>
      </c>
      <c r="J29" s="159" t="s">
        <v>41</v>
      </c>
      <c r="K29" s="160" t="s">
        <v>49</v>
      </c>
      <c r="L29" s="161" t="s">
        <v>42</v>
      </c>
      <c r="M29" s="162" t="s">
        <v>43</v>
      </c>
      <c r="O29" s="151" t="s">
        <v>92</v>
      </c>
      <c r="P29" s="152" t="s">
        <v>38</v>
      </c>
      <c r="Q29" s="153" t="s">
        <v>45</v>
      </c>
      <c r="R29" s="154" t="s">
        <v>46</v>
      </c>
      <c r="S29" s="155" t="s">
        <v>47</v>
      </c>
      <c r="T29" s="156" t="s">
        <v>39</v>
      </c>
      <c r="U29" s="157" t="s">
        <v>48</v>
      </c>
      <c r="V29" s="158" t="s">
        <v>40</v>
      </c>
      <c r="W29" s="159" t="s">
        <v>41</v>
      </c>
      <c r="X29" s="160" t="s">
        <v>49</v>
      </c>
      <c r="Y29" s="161" t="s">
        <v>42</v>
      </c>
      <c r="Z29" s="162" t="s">
        <v>43</v>
      </c>
      <c r="AB29" s="151" t="s">
        <v>92</v>
      </c>
      <c r="AC29" s="152" t="s">
        <v>38</v>
      </c>
      <c r="AD29" s="153" t="s">
        <v>45</v>
      </c>
      <c r="AE29" s="154" t="s">
        <v>46</v>
      </c>
      <c r="AF29" s="155" t="s">
        <v>47</v>
      </c>
      <c r="AG29" s="156" t="s">
        <v>39</v>
      </c>
      <c r="AH29" s="157" t="s">
        <v>48</v>
      </c>
      <c r="AI29" s="158" t="s">
        <v>40</v>
      </c>
      <c r="AJ29" s="159" t="s">
        <v>41</v>
      </c>
      <c r="AK29" s="160" t="s">
        <v>49</v>
      </c>
      <c r="AL29" s="161" t="s">
        <v>42</v>
      </c>
      <c r="AM29" s="162" t="s">
        <v>43</v>
      </c>
    </row>
    <row r="30" spans="2:39">
      <c r="B30" s="167" t="s">
        <v>2</v>
      </c>
      <c r="C30" s="164">
        <f>IF(T14C!C30&gt;0,T14D!C30/T14C!C30,"-")</f>
        <v>135.87742497282812</v>
      </c>
      <c r="D30" s="165">
        <f>IF(T14C!D30&gt;0,T14D!D30/T14C!D30,"-")</f>
        <v>83.015986761150714</v>
      </c>
      <c r="E30" s="165">
        <f>IF(T14C!E30&gt;0,T14D!E30/T14C!E30,"-")</f>
        <v>418.77830785822482</v>
      </c>
      <c r="F30" s="165">
        <f>IF(T14C!F30&gt;0,T14D!F30/T14C!F30,"-")</f>
        <v>95.982558058809943</v>
      </c>
      <c r="G30" s="165">
        <f>IF(T14C!G30&gt;0,T14D!G30/T14C!G30,"-")</f>
        <v>93.29258766325087</v>
      </c>
      <c r="H30" s="165">
        <f>IF(T14C!H30&gt;0,T14D!H30/T14C!H30,"-")</f>
        <v>144.68542372444003</v>
      </c>
      <c r="I30" s="165">
        <f>IF(T14C!I30&gt;0,T14D!I30/T14C!I30,"-")</f>
        <v>103.58401544396692</v>
      </c>
      <c r="J30" s="165">
        <f>IF(T14C!J30&gt;0,T14D!J30/T14C!J30,"-")</f>
        <v>137.79441618032868</v>
      </c>
      <c r="K30" s="165">
        <f>IF(T14C!K30&gt;0,T14D!K30/T14C!K30,"-")</f>
        <v>54.657650861324157</v>
      </c>
      <c r="L30" s="165">
        <f>IF(T14C!L30&gt;0,T14D!L30/T14C!L30,"-")</f>
        <v>119.32177211381969</v>
      </c>
      <c r="M30" s="166">
        <f>IF(T14C!M30&gt;0,T14D!M30/T14C!M30,"-")</f>
        <v>341.34481171122701</v>
      </c>
      <c r="O30" s="167" t="s">
        <v>2</v>
      </c>
      <c r="P30" s="164">
        <f>IF(T14C!P30&gt;0,T14D!P30/T14C!P30,"-")</f>
        <v>113.09482615314357</v>
      </c>
      <c r="Q30" s="165">
        <f>IF(T14C!Q30&gt;0,T14D!Q30/T14C!Q30,"-")</f>
        <v>49.540620463821966</v>
      </c>
      <c r="R30" s="165">
        <f>IF(T14C!R30&gt;0,T14D!R30/T14C!R30,"-")</f>
        <v>235.76506593353872</v>
      </c>
      <c r="S30" s="165">
        <f>IF(T14C!S30&gt;0,T14D!S30/T14C!S30,"-")</f>
        <v>85.964878509777989</v>
      </c>
      <c r="T30" s="165">
        <f>IF(T14C!T30&gt;0,T14D!T30/T14C!T30,"-")</f>
        <v>71.769006707344928</v>
      </c>
      <c r="U30" s="165">
        <f>IF(T14C!U30&gt;0,T14D!U30/T14C!U30,"-")</f>
        <v>114.82715536007109</v>
      </c>
      <c r="V30" s="165">
        <f>IF(T14C!V30&gt;0,T14D!V30/T14C!V30,"-")</f>
        <v>33.746897793645012</v>
      </c>
      <c r="W30" s="165">
        <f>IF(T14C!W30&gt;0,T14D!W30/T14C!W30,"-")</f>
        <v>144.46726002205122</v>
      </c>
      <c r="X30" s="165">
        <f>IF(T14C!X30&gt;0,T14D!X30/T14C!X30,"-")</f>
        <v>64.609361803946101</v>
      </c>
      <c r="Y30" s="165">
        <f>IF(T14C!Y30&gt;0,T14D!Y30/T14C!Y30,"-")</f>
        <v>123.14285054781018</v>
      </c>
      <c r="Z30" s="166">
        <f>IF(T14C!Z30&gt;0,T14D!Z30/T14C!Z30,"-")</f>
        <v>262.5770096784085</v>
      </c>
      <c r="AB30" s="167" t="s">
        <v>2</v>
      </c>
      <c r="AC30" s="164">
        <f>IF(T14C!AC30&gt;0,T14D!AC30/T14C!AC30,"-")</f>
        <v>101.07407267584578</v>
      </c>
      <c r="AD30" s="165">
        <f>IF(T14C!AD30&gt;0,T14D!AD30/T14C!AD30,"-")</f>
        <v>45.011434658152986</v>
      </c>
      <c r="AE30" s="165">
        <f>IF(T14C!AE30&gt;0,T14D!AE30/T14C!AE30,"-")</f>
        <v>57.880379990024551</v>
      </c>
      <c r="AF30" s="165">
        <f>IF(T14C!AF30&gt;0,T14D!AF30/T14C!AF30,"-")</f>
        <v>88.377815872361509</v>
      </c>
      <c r="AG30" s="165">
        <f>IF(T14C!AG30&gt;0,T14D!AG30/T14C!AG30,"-")</f>
        <v>89.194691803000552</v>
      </c>
      <c r="AH30" s="165">
        <f>IF(T14C!AH30&gt;0,T14D!AH30/T14C!AH30,"-")</f>
        <v>98.067307006626393</v>
      </c>
      <c r="AI30" s="165">
        <f>IF(T14C!AI30&gt;0,T14D!AI30/T14C!AI30,"-")</f>
        <v>121.28967316065545</v>
      </c>
      <c r="AJ30" s="165">
        <f>IF(T14C!AJ30&gt;0,T14D!AJ30/T14C!AJ30,"-")</f>
        <v>137.659187874005</v>
      </c>
      <c r="AK30" s="165">
        <f>IF(T14C!AK30&gt;0,T14D!AK30/T14C!AK30,"-")</f>
        <v>69.677596291134421</v>
      </c>
      <c r="AL30" s="165">
        <f>IF(T14C!AL30&gt;0,T14D!AL30/T14C!AL30,"-")</f>
        <v>177.48455215833803</v>
      </c>
      <c r="AM30" s="166">
        <f>IF(T14C!AM30&gt;0,T14D!AM30/T14C!AM30,"-")</f>
        <v>33.144468361617932</v>
      </c>
    </row>
    <row r="31" spans="2:39">
      <c r="B31" s="172" t="s">
        <v>3</v>
      </c>
      <c r="C31" s="169">
        <f>IF(T14C!C31&gt;0,T14D!C31/T14C!C31,"-")</f>
        <v>49.755624112032848</v>
      </c>
      <c r="D31" s="170">
        <f>IF(T14C!D31&gt;0,T14D!D31/T14C!D31,"-")</f>
        <v>35.501200876750438</v>
      </c>
      <c r="E31" s="170">
        <f>IF(T14C!E31&gt;0,T14D!E31/T14C!E31,"-")</f>
        <v>37.826566517172658</v>
      </c>
      <c r="F31" s="170">
        <f>IF(T14C!F31&gt;0,T14D!F31/T14C!F31,"-")</f>
        <v>31.668946857710274</v>
      </c>
      <c r="G31" s="170">
        <f>IF(T14C!G31&gt;0,T14D!G31/T14C!G31,"-")</f>
        <v>43.76830615812068</v>
      </c>
      <c r="H31" s="170">
        <f>IF(T14C!H31&gt;0,T14D!H31/T14C!H31,"-")</f>
        <v>113.28296379025959</v>
      </c>
      <c r="I31" s="170">
        <f>IF(T14C!I31&gt;0,T14D!I31/T14C!I31,"-")</f>
        <v>38.346652062271382</v>
      </c>
      <c r="J31" s="170">
        <f>IF(T14C!J31&gt;0,T14D!J31/T14C!J31,"-")</f>
        <v>72.015158528528929</v>
      </c>
      <c r="K31" s="170">
        <f>IF(T14C!K31&gt;0,T14D!K31/T14C!K31,"-")</f>
        <v>62.389145221646551</v>
      </c>
      <c r="L31" s="170">
        <f>IF(T14C!L31&gt;0,T14D!L31/T14C!L31,"-")</f>
        <v>51.286605902711699</v>
      </c>
      <c r="M31" s="171">
        <f>IF(T14C!M31&gt;0,T14D!M31/T14C!M31,"-")</f>
        <v>83.761859209112359</v>
      </c>
      <c r="O31" s="172" t="s">
        <v>3</v>
      </c>
      <c r="P31" s="169">
        <f>IF(T14C!P31&gt;0,T14D!P31/T14C!P31,"-")</f>
        <v>44.548080232999254</v>
      </c>
      <c r="Q31" s="170">
        <f>IF(T14C!Q31&gt;0,T14D!Q31/T14C!Q31,"-")</f>
        <v>35.464538754371858</v>
      </c>
      <c r="R31" s="170">
        <f>IF(T14C!R31&gt;0,T14D!R31/T14C!R31,"-")</f>
        <v>73.865446010757822</v>
      </c>
      <c r="S31" s="170">
        <f>IF(T14C!S31&gt;0,T14D!S31/T14C!S31,"-")</f>
        <v>27.526779908905489</v>
      </c>
      <c r="T31" s="170">
        <f>IF(T14C!T31&gt;0,T14D!T31/T14C!T31,"-")</f>
        <v>53.86383240101182</v>
      </c>
      <c r="U31" s="170">
        <f>IF(T14C!U31&gt;0,T14D!U31/T14C!U31,"-")</f>
        <v>85.925840280226382</v>
      </c>
      <c r="V31" s="170">
        <f>IF(T14C!V31&gt;0,T14D!V31/T14C!V31,"-")</f>
        <v>30.15135035177277</v>
      </c>
      <c r="W31" s="170">
        <f>IF(T14C!W31&gt;0,T14D!W31/T14C!W31,"-")</f>
        <v>42.522231573847719</v>
      </c>
      <c r="X31" s="170">
        <f>IF(T14C!X31&gt;0,T14D!X31/T14C!X31,"-")</f>
        <v>59.448320248373236</v>
      </c>
      <c r="Y31" s="170">
        <f>IF(T14C!Y31&gt;0,T14D!Y31/T14C!Y31,"-")</f>
        <v>51.34655312713388</v>
      </c>
      <c r="Z31" s="171">
        <f>IF(T14C!Z31&gt;0,T14D!Z31/T14C!Z31,"-")</f>
        <v>60.63653065741142</v>
      </c>
      <c r="AB31" s="172" t="s">
        <v>3</v>
      </c>
      <c r="AC31" s="169">
        <f>IF(T14C!AC31&gt;0,T14D!AC31/T14C!AC31,"-")</f>
        <v>42.052890714291166</v>
      </c>
      <c r="AD31" s="170">
        <f>IF(T14C!AD31&gt;0,T14D!AD31/T14C!AD31,"-")</f>
        <v>32.621627723514834</v>
      </c>
      <c r="AE31" s="170">
        <f>IF(T14C!AE31&gt;0,T14D!AE31/T14C!AE31,"-")</f>
        <v>54.497564711615169</v>
      </c>
      <c r="AF31" s="170">
        <f>IF(T14C!AF31&gt;0,T14D!AF31/T14C!AF31,"-")</f>
        <v>17.903599084703075</v>
      </c>
      <c r="AG31" s="170">
        <f>IF(T14C!AG31&gt;0,T14D!AG31/T14C!AG31,"-")</f>
        <v>44.109678275384425</v>
      </c>
      <c r="AH31" s="170">
        <f>IF(T14C!AH31&gt;0,T14D!AH31/T14C!AH31,"-")</f>
        <v>77.607838851899317</v>
      </c>
      <c r="AI31" s="170">
        <f>IF(T14C!AI31&gt;0,T14D!AI31/T14C!AI31,"-")</f>
        <v>88.558290749675038</v>
      </c>
      <c r="AJ31" s="170">
        <f>IF(T14C!AJ31&gt;0,T14D!AJ31/T14C!AJ31,"-")</f>
        <v>28.512756844407111</v>
      </c>
      <c r="AK31" s="170">
        <f>IF(T14C!AK31&gt;0,T14D!AK31/T14C!AK31,"-")</f>
        <v>42.73814975761556</v>
      </c>
      <c r="AL31" s="170">
        <f>IF(T14C!AL31&gt;0,T14D!AL31/T14C!AL31,"-")</f>
        <v>52.085066439494625</v>
      </c>
      <c r="AM31" s="171">
        <f>IF(T14C!AM31&gt;0,T14D!AM31/T14C!AM31,"-")</f>
        <v>48.667030207135625</v>
      </c>
    </row>
    <row r="32" spans="2:39">
      <c r="B32" s="172" t="s">
        <v>4</v>
      </c>
      <c r="C32" s="169">
        <f>IF(T14C!C32&gt;0,T14D!C32/T14C!C32,"-")</f>
        <v>26.07966094770731</v>
      </c>
      <c r="D32" s="170">
        <f>IF(T14C!D32&gt;0,T14D!D32/T14C!D32,"-")</f>
        <v>24.615028051179316</v>
      </c>
      <c r="E32" s="170">
        <f>IF(T14C!E32&gt;0,T14D!E32/T14C!E32,"-")</f>
        <v>28.284088284495439</v>
      </c>
      <c r="F32" s="170">
        <f>IF(T14C!F32&gt;0,T14D!F32/T14C!F32,"-")</f>
        <v>27.361396068199657</v>
      </c>
      <c r="G32" s="170">
        <f>IF(T14C!G32&gt;0,T14D!G32/T14C!G32,"-")</f>
        <v>40.977896624083982</v>
      </c>
      <c r="H32" s="170">
        <f>IF(T14C!H32&gt;0,T14D!H32/T14C!H32,"-")</f>
        <v>86.461644142297146</v>
      </c>
      <c r="I32" s="170">
        <f>IF(T14C!I32&gt;0,T14D!I32/T14C!I32,"-")</f>
        <v>24.173336984368994</v>
      </c>
      <c r="J32" s="170">
        <f>IF(T14C!J32&gt;0,T14D!J32/T14C!J32,"-")</f>
        <v>44.997845342900284</v>
      </c>
      <c r="K32" s="170">
        <f>IF(T14C!K32&gt;0,T14D!K32/T14C!K32,"-")</f>
        <v>20.703345357832898</v>
      </c>
      <c r="L32" s="170">
        <f>IF(T14C!L32&gt;0,T14D!L32/T14C!L32,"-")</f>
        <v>26.258753968007834</v>
      </c>
      <c r="M32" s="171">
        <f>IF(T14C!M32&gt;0,T14D!M32/T14C!M32,"-")</f>
        <v>58.21508713978362</v>
      </c>
      <c r="O32" s="172" t="s">
        <v>4</v>
      </c>
      <c r="P32" s="169">
        <f>IF(T14C!P32&gt;0,T14D!P32/T14C!P32,"-")</f>
        <v>24.464883137067005</v>
      </c>
      <c r="Q32" s="170">
        <f>IF(T14C!Q32&gt;0,T14D!Q32/T14C!Q32,"-")</f>
        <v>23.424264093691772</v>
      </c>
      <c r="R32" s="170">
        <f>IF(T14C!R32&gt;0,T14D!R32/T14C!R32,"-")</f>
        <v>25.237556807830806</v>
      </c>
      <c r="S32" s="170">
        <f>IF(T14C!S32&gt;0,T14D!S32/T14C!S32,"-")</f>
        <v>24.700942409404639</v>
      </c>
      <c r="T32" s="170">
        <f>IF(T14C!T32&gt;0,T14D!T32/T14C!T32,"-")</f>
        <v>28.939608754587887</v>
      </c>
      <c r="U32" s="170">
        <f>IF(T14C!U32&gt;0,T14D!U32/T14C!U32,"-")</f>
        <v>73.168789412031813</v>
      </c>
      <c r="V32" s="170">
        <f>IF(T14C!V32&gt;0,T14D!V32/T14C!V32,"-")</f>
        <v>20.91005290637338</v>
      </c>
      <c r="W32" s="170">
        <f>IF(T14C!W32&gt;0,T14D!W32/T14C!W32,"-")</f>
        <v>33.036932540401097</v>
      </c>
      <c r="X32" s="170">
        <f>IF(T14C!X32&gt;0,T14D!X32/T14C!X32,"-")</f>
        <v>28.559659186203124</v>
      </c>
      <c r="Y32" s="170">
        <f>IF(T14C!Y32&gt;0,T14D!Y32/T14C!Y32,"-")</f>
        <v>26.85972300096563</v>
      </c>
      <c r="Z32" s="171">
        <f>IF(T14C!Z32&gt;0,T14D!Z32/T14C!Z32,"-")</f>
        <v>18.051165358878787</v>
      </c>
      <c r="AB32" s="172" t="s">
        <v>4</v>
      </c>
      <c r="AC32" s="169">
        <f>IF(T14C!AC32&gt;0,T14D!AC32/T14C!AC32,"-")</f>
        <v>19.445455720836772</v>
      </c>
      <c r="AD32" s="170">
        <f>IF(T14C!AD32&gt;0,T14D!AD32/T14C!AD32,"-")</f>
        <v>19.268442639040398</v>
      </c>
      <c r="AE32" s="170">
        <f>IF(T14C!AE32&gt;0,T14D!AE32/T14C!AE32,"-")</f>
        <v>17.266699019163248</v>
      </c>
      <c r="AF32" s="170">
        <f>IF(T14C!AF32&gt;0,T14D!AF32/T14C!AF32,"-")</f>
        <v>19.958500611110082</v>
      </c>
      <c r="AG32" s="170">
        <f>IF(T14C!AG32&gt;0,T14D!AG32/T14C!AG32,"-")</f>
        <v>26.400732144029124</v>
      </c>
      <c r="AH32" s="170">
        <f>IF(T14C!AH32&gt;0,T14D!AH32/T14C!AH32,"-")</f>
        <v>35.376834462997508</v>
      </c>
      <c r="AI32" s="170">
        <f>IF(T14C!AI32&gt;0,T14D!AI32/T14C!AI32,"-")</f>
        <v>17.91765293082344</v>
      </c>
      <c r="AJ32" s="170">
        <f>IF(T14C!AJ32&gt;0,T14D!AJ32/T14C!AJ32,"-")</f>
        <v>36.09560099585439</v>
      </c>
      <c r="AK32" s="170">
        <f>IF(T14C!AK32&gt;0,T14D!AK32/T14C!AK32,"-")</f>
        <v>19.716938695345952</v>
      </c>
      <c r="AL32" s="170">
        <f>IF(T14C!AL32&gt;0,T14D!AL32/T14C!AL32,"-")</f>
        <v>22.259269524002054</v>
      </c>
      <c r="AM32" s="171">
        <f>IF(T14C!AM32&gt;0,T14D!AM32/T14C!AM32,"-")</f>
        <v>18.940170045198823</v>
      </c>
    </row>
    <row r="33" spans="2:39">
      <c r="B33" s="172" t="s">
        <v>5</v>
      </c>
      <c r="C33" s="169">
        <f>IF(T14C!C33&gt;0,T14D!C33/T14C!C33,"-")</f>
        <v>23.798459643321952</v>
      </c>
      <c r="D33" s="170">
        <f>IF(T14C!D33&gt;0,T14D!D33/T14C!D33,"-")</f>
        <v>18.185878916426596</v>
      </c>
      <c r="E33" s="170">
        <f>IF(T14C!E33&gt;0,T14D!E33/T14C!E33,"-")</f>
        <v>21.533231197299738</v>
      </c>
      <c r="F33" s="170">
        <f>IF(T14C!F33&gt;0,T14D!F33/T14C!F33,"-")</f>
        <v>24.744264743023255</v>
      </c>
      <c r="G33" s="170">
        <f>IF(T14C!G33&gt;0,T14D!G33/T14C!G33,"-")</f>
        <v>22.985505758325665</v>
      </c>
      <c r="H33" s="170">
        <f>IF(T14C!H33&gt;0,T14D!H33/T14C!H33,"-")</f>
        <v>59.250022827881033</v>
      </c>
      <c r="I33" s="170">
        <f>IF(T14C!I33&gt;0,T14D!I33/T14C!I33,"-")</f>
        <v>30.564087980052303</v>
      </c>
      <c r="J33" s="170">
        <f>IF(T14C!J33&gt;0,T14D!J33/T14C!J33,"-")</f>
        <v>27.345862397229201</v>
      </c>
      <c r="K33" s="170">
        <f>IF(T14C!K33&gt;0,T14D!K33/T14C!K33,"-")</f>
        <v>19.640678495555036</v>
      </c>
      <c r="L33" s="170">
        <f>IF(T14C!L33&gt;0,T14D!L33/T14C!L33,"-")</f>
        <v>28.196381731679168</v>
      </c>
      <c r="M33" s="171">
        <f>IF(T14C!M33&gt;0,T14D!M33/T14C!M33,"-")</f>
        <v>33.225714228295068</v>
      </c>
      <c r="O33" s="172" t="s">
        <v>5</v>
      </c>
      <c r="P33" s="169">
        <f>IF(T14C!P33&gt;0,T14D!P33/T14C!P33,"-")</f>
        <v>22.002821994772731</v>
      </c>
      <c r="Q33" s="170">
        <f>IF(T14C!Q33&gt;0,T14D!Q33/T14C!Q33,"-")</f>
        <v>17.487432052326987</v>
      </c>
      <c r="R33" s="170">
        <f>IF(T14C!R33&gt;0,T14D!R33/T14C!R33,"-")</f>
        <v>19.500726472162295</v>
      </c>
      <c r="S33" s="170">
        <f>IF(T14C!S33&gt;0,T14D!S33/T14C!S33,"-")</f>
        <v>22.463638755809235</v>
      </c>
      <c r="T33" s="170">
        <f>IF(T14C!T33&gt;0,T14D!T33/T14C!T33,"-")</f>
        <v>22.852436389481195</v>
      </c>
      <c r="U33" s="170">
        <f>IF(T14C!U33&gt;0,T14D!U33/T14C!U33,"-")</f>
        <v>45.809018112790405</v>
      </c>
      <c r="V33" s="170">
        <f>IF(T14C!V33&gt;0,T14D!V33/T14C!V33,"-")</f>
        <v>23.714743039477387</v>
      </c>
      <c r="W33" s="170">
        <f>IF(T14C!W33&gt;0,T14D!W33/T14C!W33,"-")</f>
        <v>24.003479901408859</v>
      </c>
      <c r="X33" s="170">
        <f>IF(T14C!X33&gt;0,T14D!X33/T14C!X33,"-")</f>
        <v>20.366933617932013</v>
      </c>
      <c r="Y33" s="170">
        <f>IF(T14C!Y33&gt;0,T14D!Y33/T14C!Y33,"-")</f>
        <v>22.813433955207508</v>
      </c>
      <c r="Z33" s="171">
        <f>IF(T14C!Z33&gt;0,T14D!Z33/T14C!Z33,"-")</f>
        <v>27.135422447609411</v>
      </c>
      <c r="AB33" s="172" t="s">
        <v>5</v>
      </c>
      <c r="AC33" s="169">
        <f>IF(T14C!AC33&gt;0,T14D!AC33/T14C!AC33,"-")</f>
        <v>25.328376566572466</v>
      </c>
      <c r="AD33" s="170">
        <f>IF(T14C!AD33&gt;0,T14D!AD33/T14C!AD33,"-")</f>
        <v>19.515406357040174</v>
      </c>
      <c r="AE33" s="170">
        <f>IF(T14C!AE33&gt;0,T14D!AE33/T14C!AE33,"-")</f>
        <v>24.098823944903401</v>
      </c>
      <c r="AF33" s="170">
        <f>IF(T14C!AF33&gt;0,T14D!AF33/T14C!AF33,"-")</f>
        <v>19.560657292401746</v>
      </c>
      <c r="AG33" s="170">
        <f>IF(T14C!AG33&gt;0,T14D!AG33/T14C!AG33,"-")</f>
        <v>25.359943583151104</v>
      </c>
      <c r="AH33" s="170">
        <f>IF(T14C!AH33&gt;0,T14D!AH33/T14C!AH33,"-")</f>
        <v>58.618543415451249</v>
      </c>
      <c r="AI33" s="170">
        <f>IF(T14C!AI33&gt;0,T14D!AI33/T14C!AI33,"-")</f>
        <v>24.800296275659722</v>
      </c>
      <c r="AJ33" s="170">
        <f>IF(T14C!AJ33&gt;0,T14D!AJ33/T14C!AJ33,"-")</f>
        <v>29.803443483313842</v>
      </c>
      <c r="AK33" s="170">
        <f>IF(T14C!AK33&gt;0,T14D!AK33/T14C!AK33,"-")</f>
        <v>19.579773043131333</v>
      </c>
      <c r="AL33" s="170">
        <f>IF(T14C!AL33&gt;0,T14D!AL33/T14C!AL33,"-")</f>
        <v>30.024740955718833</v>
      </c>
      <c r="AM33" s="171">
        <f>IF(T14C!AM33&gt;0,T14D!AM33/T14C!AM33,"-")</f>
        <v>25.051693646007639</v>
      </c>
    </row>
    <row r="34" spans="2:39">
      <c r="B34" s="172" t="s">
        <v>6</v>
      </c>
      <c r="C34" s="169">
        <f>IF(T14C!C34&gt;0,T14D!C34/T14C!C34,"-")</f>
        <v>81.730006346131887</v>
      </c>
      <c r="D34" s="170">
        <f>IF(T14C!D34&gt;0,T14D!D34/T14C!D34,"-")</f>
        <v>39.719995160189022</v>
      </c>
      <c r="E34" s="170">
        <f>IF(T14C!E34&gt;0,T14D!E34/T14C!E34,"-")</f>
        <v>32.253354120211306</v>
      </c>
      <c r="F34" s="170">
        <f>IF(T14C!F34&gt;0,T14D!F34/T14C!F34,"-")</f>
        <v>43.870287097819848</v>
      </c>
      <c r="G34" s="170">
        <f>IF(T14C!G34&gt;0,T14D!G34/T14C!G34,"-")</f>
        <v>233.33721557846243</v>
      </c>
      <c r="H34" s="170">
        <f>IF(T14C!H34&gt;0,T14D!H34/T14C!H34,"-")</f>
        <v>108.71764184456359</v>
      </c>
      <c r="I34" s="170" t="str">
        <f>IF(T14C!I34&gt;0,T14D!I34/T14C!I34,"-")</f>
        <v>-</v>
      </c>
      <c r="J34" s="170">
        <f>IF(T14C!J34&gt;0,T14D!J34/T14C!J34,"-")</f>
        <v>70.32125245615147</v>
      </c>
      <c r="K34" s="170">
        <f>IF(T14C!K34&gt;0,T14D!K34/T14C!K34,"-")</f>
        <v>189.01038055921825</v>
      </c>
      <c r="L34" s="170">
        <f>IF(T14C!L34&gt;0,T14D!L34/T14C!L34,"-")</f>
        <v>89.879828328718148</v>
      </c>
      <c r="M34" s="171">
        <f>IF(T14C!M34&gt;0,T14D!M34/T14C!M34,"-")</f>
        <v>100.56103083721001</v>
      </c>
      <c r="O34" s="172" t="s">
        <v>6</v>
      </c>
      <c r="P34" s="169">
        <f>IF(T14C!P34&gt;0,T14D!P34/T14C!P34,"-")</f>
        <v>71.365689603802608</v>
      </c>
      <c r="Q34" s="170">
        <f>IF(T14C!Q34&gt;0,T14D!Q34/T14C!Q34,"-")</f>
        <v>55.628094509581459</v>
      </c>
      <c r="R34" s="170">
        <f>IF(T14C!R34&gt;0,T14D!R34/T14C!R34,"-")</f>
        <v>35.210366760408689</v>
      </c>
      <c r="S34" s="170">
        <f>IF(T14C!S34&gt;0,T14D!S34/T14C!S34,"-")</f>
        <v>36.369746865216129</v>
      </c>
      <c r="T34" s="170">
        <f>IF(T14C!T34&gt;0,T14D!T34/T14C!T34,"-")</f>
        <v>99.960055770647742</v>
      </c>
      <c r="U34" s="170">
        <f>IF(T14C!U34&gt;0,T14D!U34/T14C!U34,"-")</f>
        <v>93.818926463755929</v>
      </c>
      <c r="V34" s="170" t="str">
        <f>IF(T14C!V34&gt;0,T14D!V34/T14C!V34,"-")</f>
        <v>-</v>
      </c>
      <c r="W34" s="170">
        <f>IF(T14C!W34&gt;0,T14D!W34/T14C!W34,"-")</f>
        <v>80.229981771474769</v>
      </c>
      <c r="X34" s="170">
        <f>IF(T14C!X34&gt;0,T14D!X34/T14C!X34,"-")</f>
        <v>140.70672210628359</v>
      </c>
      <c r="Y34" s="170">
        <f>IF(T14C!Y34&gt;0,T14D!Y34/T14C!Y34,"-")</f>
        <v>89.879828328718148</v>
      </c>
      <c r="Z34" s="171">
        <f>IF(T14C!Z34&gt;0,T14D!Z34/T14C!Z34,"-")</f>
        <v>55.354166287236616</v>
      </c>
      <c r="AB34" s="172" t="s">
        <v>6</v>
      </c>
      <c r="AC34" s="169">
        <f>IF(T14C!AC34&gt;0,T14D!AC34/T14C!AC34,"-")</f>
        <v>66.013519014785984</v>
      </c>
      <c r="AD34" s="170">
        <f>IF(T14C!AD34&gt;0,T14D!AD34/T14C!AD34,"-")</f>
        <v>51.558933778242263</v>
      </c>
      <c r="AE34" s="170">
        <f>IF(T14C!AE34&gt;0,T14D!AE34/T14C!AE34,"-")</f>
        <v>71.854288434362317</v>
      </c>
      <c r="AF34" s="170">
        <f>IF(T14C!AF34&gt;0,T14D!AF34/T14C!AF34,"-")</f>
        <v>52.168833685436589</v>
      </c>
      <c r="AG34" s="170">
        <f>IF(T14C!AG34&gt;0,T14D!AG34/T14C!AG34,"-")</f>
        <v>61.950905177506783</v>
      </c>
      <c r="AH34" s="170">
        <f>IF(T14C!AH34&gt;0,T14D!AH34/T14C!AH34,"-")</f>
        <v>35.102132759605645</v>
      </c>
      <c r="AI34" s="170" t="str">
        <f>IF(T14C!AI34&gt;0,T14D!AI34/T14C!AI34,"-")</f>
        <v>-</v>
      </c>
      <c r="AJ34" s="170">
        <f>IF(T14C!AJ34&gt;0,T14D!AJ34/T14C!AJ34,"-")</f>
        <v>137.64342325027178</v>
      </c>
      <c r="AK34" s="170">
        <f>IF(T14C!AK34&gt;0,T14D!AK34/T14C!AK34,"-")</f>
        <v>136.89293153596162</v>
      </c>
      <c r="AL34" s="170">
        <f>IF(T14C!AL34&gt;0,T14D!AL34/T14C!AL34,"-")</f>
        <v>78.670662354558203</v>
      </c>
      <c r="AM34" s="171">
        <f>IF(T14C!AM34&gt;0,T14D!AM34/T14C!AM34,"-")</f>
        <v>48.506300773422353</v>
      </c>
    </row>
    <row r="35" spans="2:39">
      <c r="B35" s="172" t="s">
        <v>7</v>
      </c>
      <c r="C35" s="169">
        <f>IF(T14C!C35&gt;0,T14D!C35/T14C!C35,"-")</f>
        <v>29.270816652354924</v>
      </c>
      <c r="D35" s="170">
        <f>IF(T14C!D35&gt;0,T14D!D35/T14C!D35,"-")</f>
        <v>21.225768902015709</v>
      </c>
      <c r="E35" s="170">
        <f>IF(T14C!E35&gt;0,T14D!E35/T14C!E35,"-")</f>
        <v>31.215661675425313</v>
      </c>
      <c r="F35" s="170">
        <f>IF(T14C!F35&gt;0,T14D!F35/T14C!F35,"-")</f>
        <v>30.615955821430571</v>
      </c>
      <c r="G35" s="170">
        <f>IF(T14C!G35&gt;0,T14D!G35/T14C!G35,"-")</f>
        <v>24.723394636147365</v>
      </c>
      <c r="H35" s="170">
        <f>IF(T14C!H35&gt;0,T14D!H35/T14C!H35,"-")</f>
        <v>40.033737691700829</v>
      </c>
      <c r="I35" s="170">
        <f>IF(T14C!I35&gt;0,T14D!I35/T14C!I35,"-")</f>
        <v>214.92471253947613</v>
      </c>
      <c r="J35" s="170">
        <f>IF(T14C!J35&gt;0,T14D!J35/T14C!J35,"-")</f>
        <v>73.194415372953188</v>
      </c>
      <c r="K35" s="170">
        <f>IF(T14C!K35&gt;0,T14D!K35/T14C!K35,"-")</f>
        <v>32.295854527059383</v>
      </c>
      <c r="L35" s="170">
        <f>IF(T14C!L35&gt;0,T14D!L35/T14C!L35,"-")</f>
        <v>22.741370174557321</v>
      </c>
      <c r="M35" s="171">
        <f>IF(T14C!M35&gt;0,T14D!M35/T14C!M35,"-")</f>
        <v>42.296761384135749</v>
      </c>
      <c r="O35" s="172" t="s">
        <v>7</v>
      </c>
      <c r="P35" s="169">
        <f>IF(T14C!P35&gt;0,T14D!P35/T14C!P35,"-")</f>
        <v>25.881141565968701</v>
      </c>
      <c r="Q35" s="170">
        <f>IF(T14C!Q35&gt;0,T14D!Q35/T14C!Q35,"-")</f>
        <v>20.880111209341781</v>
      </c>
      <c r="R35" s="170">
        <f>IF(T14C!R35&gt;0,T14D!R35/T14C!R35,"-")</f>
        <v>20.840096058331543</v>
      </c>
      <c r="S35" s="170">
        <f>IF(T14C!S35&gt;0,T14D!S35/T14C!S35,"-")</f>
        <v>27.021812985018986</v>
      </c>
      <c r="T35" s="170">
        <f>IF(T14C!T35&gt;0,T14D!T35/T14C!T35,"-")</f>
        <v>25.055368314675832</v>
      </c>
      <c r="U35" s="170">
        <f>IF(T14C!U35&gt;0,T14D!U35/T14C!U35,"-")</f>
        <v>26.451751857685604</v>
      </c>
      <c r="V35" s="170">
        <f>IF(T14C!V35&gt;0,T14D!V35/T14C!V35,"-")</f>
        <v>20.071939569936589</v>
      </c>
      <c r="W35" s="170">
        <f>IF(T14C!W35&gt;0,T14D!W35/T14C!W35,"-")</f>
        <v>61.231685938136692</v>
      </c>
      <c r="X35" s="170">
        <f>IF(T14C!X35&gt;0,T14D!X35/T14C!X35,"-")</f>
        <v>36.427284499770735</v>
      </c>
      <c r="Y35" s="170">
        <f>IF(T14C!Y35&gt;0,T14D!Y35/T14C!Y35,"-")</f>
        <v>31.978817182939068</v>
      </c>
      <c r="Z35" s="171">
        <f>IF(T14C!Z35&gt;0,T14D!Z35/T14C!Z35,"-")</f>
        <v>33.087053507177295</v>
      </c>
      <c r="AB35" s="172" t="s">
        <v>7</v>
      </c>
      <c r="AC35" s="169">
        <f>IF(T14C!AC35&gt;0,T14D!AC35/T14C!AC35,"-")</f>
        <v>25.150742145816075</v>
      </c>
      <c r="AD35" s="170">
        <f>IF(T14C!AD35&gt;0,T14D!AD35/T14C!AD35,"-")</f>
        <v>18.265483398419644</v>
      </c>
      <c r="AE35" s="170">
        <f>IF(T14C!AE35&gt;0,T14D!AE35/T14C!AE35,"-")</f>
        <v>25.336547474586993</v>
      </c>
      <c r="AF35" s="170">
        <f>IF(T14C!AF35&gt;0,T14D!AF35/T14C!AF35,"-")</f>
        <v>21.625979160319073</v>
      </c>
      <c r="AG35" s="170">
        <f>IF(T14C!AG35&gt;0,T14D!AG35/T14C!AG35,"-")</f>
        <v>24.987536696683307</v>
      </c>
      <c r="AH35" s="170">
        <f>IF(T14C!AH35&gt;0,T14D!AH35/T14C!AH35,"-")</f>
        <v>48.831138748102724</v>
      </c>
      <c r="AI35" s="170">
        <f>IF(T14C!AI35&gt;0,T14D!AI35/T14C!AI35,"-")</f>
        <v>34.681672490587331</v>
      </c>
      <c r="AJ35" s="170">
        <f>IF(T14C!AJ35&gt;0,T14D!AJ35/T14C!AJ35,"-")</f>
        <v>48.459898037191614</v>
      </c>
      <c r="AK35" s="170">
        <f>IF(T14C!AK35&gt;0,T14D!AK35/T14C!AK35,"-")</f>
        <v>25.266976534884797</v>
      </c>
      <c r="AL35" s="170">
        <f>IF(T14C!AL35&gt;0,T14D!AL35/T14C!AL35,"-")</f>
        <v>45.827230148776813</v>
      </c>
      <c r="AM35" s="171">
        <f>IF(T14C!AM35&gt;0,T14D!AM35/T14C!AM35,"-")</f>
        <v>33.584636087843137</v>
      </c>
    </row>
    <row r="36" spans="2:39">
      <c r="B36" s="172" t="s">
        <v>8</v>
      </c>
      <c r="C36" s="169">
        <f>IF(T14C!C36&gt;0,T14D!C36/T14C!C36,"-")</f>
        <v>60.724678827912719</v>
      </c>
      <c r="D36" s="170">
        <f>IF(T14C!D36&gt;0,T14D!D36/T14C!D36,"-")</f>
        <v>54.59116269357343</v>
      </c>
      <c r="E36" s="170">
        <f>IF(T14C!E36&gt;0,T14D!E36/T14C!E36,"-")</f>
        <v>43.372399354919907</v>
      </c>
      <c r="F36" s="170">
        <f>IF(T14C!F36&gt;0,T14D!F36/T14C!F36,"-")</f>
        <v>57.453847014769423</v>
      </c>
      <c r="G36" s="170">
        <f>IF(T14C!G36&gt;0,T14D!G36/T14C!G36,"-")</f>
        <v>104.15160937096115</v>
      </c>
      <c r="H36" s="170">
        <f>IF(T14C!H36&gt;0,T14D!H36/T14C!H36,"-")</f>
        <v>99.824924361464625</v>
      </c>
      <c r="I36" s="170">
        <f>IF(T14C!I36&gt;0,T14D!I36/T14C!I36,"-")</f>
        <v>125.74388194766723</v>
      </c>
      <c r="J36" s="170">
        <f>IF(T14C!J36&gt;0,T14D!J36/T14C!J36,"-")</f>
        <v>68.055364070949878</v>
      </c>
      <c r="K36" s="170">
        <f>IF(T14C!K36&gt;0,T14D!K36/T14C!K36,"-")</f>
        <v>33.516524042067907</v>
      </c>
      <c r="L36" s="170">
        <f>IF(T14C!L36&gt;0,T14D!L36/T14C!L36,"-")</f>
        <v>59.399690525045798</v>
      </c>
      <c r="M36" s="171">
        <f>IF(T14C!M36&gt;0,T14D!M36/T14C!M36,"-")</f>
        <v>63.18871064061365</v>
      </c>
      <c r="O36" s="172" t="s">
        <v>8</v>
      </c>
      <c r="P36" s="169">
        <f>IF(T14C!P36&gt;0,T14D!P36/T14C!P36,"-")</f>
        <v>54.860959084160562</v>
      </c>
      <c r="Q36" s="170">
        <f>IF(T14C!Q36&gt;0,T14D!Q36/T14C!Q36,"-")</f>
        <v>43.875493434314492</v>
      </c>
      <c r="R36" s="170">
        <f>IF(T14C!R36&gt;0,T14D!R36/T14C!R36,"-")</f>
        <v>44.40049466536454</v>
      </c>
      <c r="S36" s="170">
        <f>IF(T14C!S36&gt;0,T14D!S36/T14C!S36,"-")</f>
        <v>75.28881227481105</v>
      </c>
      <c r="T36" s="170">
        <f>IF(T14C!T36&gt;0,T14D!T36/T14C!T36,"-")</f>
        <v>106.9431351986596</v>
      </c>
      <c r="U36" s="170">
        <f>IF(T14C!U36&gt;0,T14D!U36/T14C!U36,"-")</f>
        <v>57.408811310371824</v>
      </c>
      <c r="V36" s="170">
        <f>IF(T14C!V36&gt;0,T14D!V36/T14C!V36,"-")</f>
        <v>105.52952235942034</v>
      </c>
      <c r="W36" s="170">
        <f>IF(T14C!W36&gt;0,T14D!W36/T14C!W36,"-")</f>
        <v>154.60566047471048</v>
      </c>
      <c r="X36" s="170" t="str">
        <f>IF(T14C!X36&gt;0,T14D!X36/T14C!X36,"-")</f>
        <v>-</v>
      </c>
      <c r="Y36" s="170">
        <f>IF(T14C!Y36&gt;0,T14D!Y36/T14C!Y36,"-")</f>
        <v>43.338172045102773</v>
      </c>
      <c r="Z36" s="171">
        <f>IF(T14C!Z36&gt;0,T14D!Z36/T14C!Z36,"-")</f>
        <v>53.619095150036024</v>
      </c>
      <c r="AB36" s="172" t="s">
        <v>8</v>
      </c>
      <c r="AC36" s="169">
        <f>IF(T14C!AC36&gt;0,T14D!AC36/T14C!AC36,"-")</f>
        <v>49.707965205686371</v>
      </c>
      <c r="AD36" s="170">
        <f>IF(T14C!AD36&gt;0,T14D!AD36/T14C!AD36,"-")</f>
        <v>38.134971968122798</v>
      </c>
      <c r="AE36" s="170">
        <f>IF(T14C!AE36&gt;0,T14D!AE36/T14C!AE36,"-")</f>
        <v>38.398386111313705</v>
      </c>
      <c r="AF36" s="170">
        <f>IF(T14C!AF36&gt;0,T14D!AF36/T14C!AF36,"-")</f>
        <v>50.854969870172575</v>
      </c>
      <c r="AG36" s="170">
        <f>IF(T14C!AG36&gt;0,T14D!AG36/T14C!AG36,"-")</f>
        <v>140.98712518064511</v>
      </c>
      <c r="AH36" s="170">
        <f>IF(T14C!AH36&gt;0,T14D!AH36/T14C!AH36,"-")</f>
        <v>65.445716453636535</v>
      </c>
      <c r="AI36" s="170">
        <f>IF(T14C!AI36&gt;0,T14D!AI36/T14C!AI36,"-")</f>
        <v>107.29447005683903</v>
      </c>
      <c r="AJ36" s="170">
        <f>IF(T14C!AJ36&gt;0,T14D!AJ36/T14C!AJ36,"-")</f>
        <v>162.44608839142992</v>
      </c>
      <c r="AK36" s="170">
        <f>IF(T14C!AK36&gt;0,T14D!AK36/T14C!AK36,"-")</f>
        <v>18.211154006698347</v>
      </c>
      <c r="AL36" s="170">
        <f>IF(T14C!AL36&gt;0,T14D!AL36/T14C!AL36,"-")</f>
        <v>70.601396515547137</v>
      </c>
      <c r="AM36" s="171">
        <f>IF(T14C!AM36&gt;0,T14D!AM36/T14C!AM36,"-")</f>
        <v>51.035017172904482</v>
      </c>
    </row>
    <row r="37" spans="2:39">
      <c r="B37" s="172" t="s">
        <v>9</v>
      </c>
      <c r="C37" s="169">
        <f>IF(T14C!C37&gt;0,T14D!C37/T14C!C37,"-")</f>
        <v>52.482770268854601</v>
      </c>
      <c r="D37" s="170">
        <f>IF(T14C!D37&gt;0,T14D!D37/T14C!D37,"-")</f>
        <v>19.947078844533639</v>
      </c>
      <c r="E37" s="170">
        <f>IF(T14C!E37&gt;0,T14D!E37/T14C!E37,"-")</f>
        <v>63.187940168472089</v>
      </c>
      <c r="F37" s="170">
        <f>IF(T14C!F37&gt;0,T14D!F37/T14C!F37,"-")</f>
        <v>24.226773193641879</v>
      </c>
      <c r="G37" s="170">
        <f>IF(T14C!G37&gt;0,T14D!G37/T14C!G37,"-")</f>
        <v>34.100529559757099</v>
      </c>
      <c r="H37" s="170">
        <f>IF(T14C!H37&gt;0,T14D!H37/T14C!H37,"-")</f>
        <v>111.08636530013096</v>
      </c>
      <c r="I37" s="170">
        <f>IF(T14C!I37&gt;0,T14D!I37/T14C!I37,"-")</f>
        <v>148.88888673728951</v>
      </c>
      <c r="J37" s="170">
        <f>IF(T14C!J37&gt;0,T14D!J37/T14C!J37,"-")</f>
        <v>52.863306838068297</v>
      </c>
      <c r="K37" s="170">
        <f>IF(T14C!K37&gt;0,T14D!K37/T14C!K37,"-")</f>
        <v>18.190702987162734</v>
      </c>
      <c r="L37" s="170">
        <f>IF(T14C!L37&gt;0,T14D!L37/T14C!L37,"-")</f>
        <v>30.390773696187832</v>
      </c>
      <c r="M37" s="171">
        <f>IF(T14C!M37&gt;0,T14D!M37/T14C!M37,"-")</f>
        <v>52.300787986186144</v>
      </c>
      <c r="O37" s="172" t="s">
        <v>9</v>
      </c>
      <c r="P37" s="169">
        <f>IF(T14C!P37&gt;0,T14D!P37/T14C!P37,"-")</f>
        <v>48.020078192116252</v>
      </c>
      <c r="Q37" s="170">
        <f>IF(T14C!Q37&gt;0,T14D!Q37/T14C!Q37,"-")</f>
        <v>20.309131332000888</v>
      </c>
      <c r="R37" s="170">
        <f>IF(T14C!R37&gt;0,T14D!R37/T14C!R37,"-")</f>
        <v>72.875640679725635</v>
      </c>
      <c r="S37" s="170">
        <f>IF(T14C!S37&gt;0,T14D!S37/T14C!S37,"-")</f>
        <v>21.025242574261966</v>
      </c>
      <c r="T37" s="170">
        <f>IF(T14C!T37&gt;0,T14D!T37/T14C!T37,"-")</f>
        <v>26.725599242969437</v>
      </c>
      <c r="U37" s="170">
        <f>IF(T14C!U37&gt;0,T14D!U37/T14C!U37,"-")</f>
        <v>80.714789933047996</v>
      </c>
      <c r="V37" s="170">
        <f>IF(T14C!V37&gt;0,T14D!V37/T14C!V37,"-")</f>
        <v>137.27905955283691</v>
      </c>
      <c r="W37" s="170">
        <f>IF(T14C!W37&gt;0,T14D!W37/T14C!W37,"-")</f>
        <v>131.30126741330133</v>
      </c>
      <c r="X37" s="170">
        <f>IF(T14C!X37&gt;0,T14D!X37/T14C!X37,"-")</f>
        <v>31.243706257138328</v>
      </c>
      <c r="Y37" s="170">
        <f>IF(T14C!Y37&gt;0,T14D!Y37/T14C!Y37,"-")</f>
        <v>22.309290709289538</v>
      </c>
      <c r="Z37" s="171">
        <f>IF(T14C!Z37&gt;0,T14D!Z37/T14C!Z37,"-")</f>
        <v>41.835588089555038</v>
      </c>
      <c r="AB37" s="172" t="s">
        <v>9</v>
      </c>
      <c r="AC37" s="169">
        <f>IF(T14C!AC37&gt;0,T14D!AC37/T14C!AC37,"-")</f>
        <v>33.897250786108827</v>
      </c>
      <c r="AD37" s="170">
        <f>IF(T14C!AD37&gt;0,T14D!AD37/T14C!AD37,"-")</f>
        <v>22.008717301023786</v>
      </c>
      <c r="AE37" s="170">
        <f>IF(T14C!AE37&gt;0,T14D!AE37/T14C!AE37,"-")</f>
        <v>21.517193875111715</v>
      </c>
      <c r="AF37" s="170">
        <f>IF(T14C!AF37&gt;0,T14D!AF37/T14C!AF37,"-")</f>
        <v>15.139838934074115</v>
      </c>
      <c r="AG37" s="170">
        <f>IF(T14C!AG37&gt;0,T14D!AG37/T14C!AG37,"-")</f>
        <v>38.090920759255667</v>
      </c>
      <c r="AH37" s="170">
        <f>IF(T14C!AH37&gt;0,T14D!AH37/T14C!AH37,"-")</f>
        <v>81.430505151031454</v>
      </c>
      <c r="AI37" s="170">
        <f>IF(T14C!AI37&gt;0,T14D!AI37/T14C!AI37,"-")</f>
        <v>54.09625529961297</v>
      </c>
      <c r="AJ37" s="170">
        <f>IF(T14C!AJ37&gt;0,T14D!AJ37/T14C!AJ37,"-")</f>
        <v>49.979461962615851</v>
      </c>
      <c r="AK37" s="170">
        <f>IF(T14C!AK37&gt;0,T14D!AK37/T14C!AK37,"-")</f>
        <v>20.210883044494835</v>
      </c>
      <c r="AL37" s="170">
        <f>IF(T14C!AL37&gt;0,T14D!AL37/T14C!AL37,"-")</f>
        <v>26.267695052626518</v>
      </c>
      <c r="AM37" s="171">
        <f>IF(T14C!AM37&gt;0,T14D!AM37/T14C!AM37,"-")</f>
        <v>32.250304219525603</v>
      </c>
    </row>
    <row r="38" spans="2:39">
      <c r="B38" s="172" t="s">
        <v>10</v>
      </c>
      <c r="C38" s="169">
        <f>IF(T14C!C38&gt;0,T14D!C38/T14C!C38,"-")</f>
        <v>30.28110618741557</v>
      </c>
      <c r="D38" s="170">
        <f>IF(T14C!D38&gt;0,T14D!D38/T14C!D38,"-")</f>
        <v>15.915532871382853</v>
      </c>
      <c r="E38" s="170">
        <f>IF(T14C!E38&gt;0,T14D!E38/T14C!E38,"-")</f>
        <v>20.114803615097305</v>
      </c>
      <c r="F38" s="170">
        <f>IF(T14C!F38&gt;0,T14D!F38/T14C!F38,"-")</f>
        <v>16.656378305152661</v>
      </c>
      <c r="G38" s="170">
        <f>IF(T14C!G38&gt;0,T14D!G38/T14C!G38,"-")</f>
        <v>31.582813075646548</v>
      </c>
      <c r="H38" s="170">
        <f>IF(T14C!H38&gt;0,T14D!H38/T14C!H38,"-")</f>
        <v>94.818743627626546</v>
      </c>
      <c r="I38" s="170">
        <f>IF(T14C!I38&gt;0,T14D!I38/T14C!I38,"-")</f>
        <v>28.123401858862181</v>
      </c>
      <c r="J38" s="170">
        <f>IF(T14C!J38&gt;0,T14D!J38/T14C!J38,"-")</f>
        <v>32.630129888286994</v>
      </c>
      <c r="K38" s="170">
        <f>IF(T14C!K38&gt;0,T14D!K38/T14C!K38,"-")</f>
        <v>13.842427800182914</v>
      </c>
      <c r="L38" s="170">
        <f>IF(T14C!L38&gt;0,T14D!L38/T14C!L38,"-")</f>
        <v>63.585642014562573</v>
      </c>
      <c r="M38" s="171">
        <f>IF(T14C!M38&gt;0,T14D!M38/T14C!M38,"-")</f>
        <v>28.297477187657893</v>
      </c>
      <c r="O38" s="172" t="s">
        <v>10</v>
      </c>
      <c r="P38" s="169">
        <f>IF(T14C!P38&gt;0,T14D!P38/T14C!P38,"-")</f>
        <v>33.074224669894363</v>
      </c>
      <c r="Q38" s="170">
        <f>IF(T14C!Q38&gt;0,T14D!Q38/T14C!Q38,"-")</f>
        <v>24.045828447170514</v>
      </c>
      <c r="R38" s="170">
        <f>IF(T14C!R38&gt;0,T14D!R38/T14C!R38,"-")</f>
        <v>18.146519242020901</v>
      </c>
      <c r="S38" s="170">
        <f>IF(T14C!S38&gt;0,T14D!S38/T14C!S38,"-")</f>
        <v>11.039852211014866</v>
      </c>
      <c r="T38" s="170">
        <f>IF(T14C!T38&gt;0,T14D!T38/T14C!T38,"-")</f>
        <v>25.915086373844638</v>
      </c>
      <c r="U38" s="170">
        <f>IF(T14C!U38&gt;0,T14D!U38/T14C!U38,"-")</f>
        <v>83.127215134863022</v>
      </c>
      <c r="V38" s="170">
        <f>IF(T14C!V38&gt;0,T14D!V38/T14C!V38,"-")</f>
        <v>37.147182396772628</v>
      </c>
      <c r="W38" s="170">
        <f>IF(T14C!W38&gt;0,T14D!W38/T14C!W38,"-")</f>
        <v>25.953466304564053</v>
      </c>
      <c r="X38" s="170">
        <f>IF(T14C!X38&gt;0,T14D!X38/T14C!X38,"-")</f>
        <v>17.725273561537392</v>
      </c>
      <c r="Y38" s="170">
        <f>IF(T14C!Y38&gt;0,T14D!Y38/T14C!Y38,"-")</f>
        <v>19.199108932459641</v>
      </c>
      <c r="Z38" s="171">
        <f>IF(T14C!Z38&gt;0,T14D!Z38/T14C!Z38,"-")</f>
        <v>14.764531714272112</v>
      </c>
      <c r="AB38" s="172" t="s">
        <v>10</v>
      </c>
      <c r="AC38" s="169">
        <f>IF(T14C!AC38&gt;0,T14D!AC38/T14C!AC38,"-")</f>
        <v>33.20796340866913</v>
      </c>
      <c r="AD38" s="170">
        <f>IF(T14C!AD38&gt;0,T14D!AD38/T14C!AD38,"-")</f>
        <v>30.089635630371752</v>
      </c>
      <c r="AE38" s="170">
        <f>IF(T14C!AE38&gt;0,T14D!AE38/T14C!AE38,"-")</f>
        <v>25.182078612784561</v>
      </c>
      <c r="AF38" s="170">
        <f>IF(T14C!AF38&gt;0,T14D!AF38/T14C!AF38,"-")</f>
        <v>24.453234796203681</v>
      </c>
      <c r="AG38" s="170">
        <f>IF(T14C!AG38&gt;0,T14D!AG38/T14C!AG38,"-")</f>
        <v>41.062422226608021</v>
      </c>
      <c r="AH38" s="170">
        <f>IF(T14C!AH38&gt;0,T14D!AH38/T14C!AH38,"-")</f>
        <v>59.987506859102574</v>
      </c>
      <c r="AI38" s="170">
        <f>IF(T14C!AI38&gt;0,T14D!AI38/T14C!AI38,"-")</f>
        <v>22.869568196337191</v>
      </c>
      <c r="AJ38" s="170">
        <f>IF(T14C!AJ38&gt;0,T14D!AJ38/T14C!AJ38,"-")</f>
        <v>20.264769206041429</v>
      </c>
      <c r="AK38" s="170">
        <f>IF(T14C!AK38&gt;0,T14D!AK38/T14C!AK38,"-")</f>
        <v>22.361756082243794</v>
      </c>
      <c r="AL38" s="170">
        <f>IF(T14C!AL38&gt;0,T14D!AL38/T14C!AL38,"-")</f>
        <v>22.968868538497748</v>
      </c>
      <c r="AM38" s="171">
        <f>IF(T14C!AM38&gt;0,T14D!AM38/T14C!AM38,"-")</f>
        <v>31.171473995457497</v>
      </c>
    </row>
    <row r="39" spans="2:39">
      <c r="B39" s="172" t="s">
        <v>11</v>
      </c>
      <c r="C39" s="169">
        <f>IF(T14C!C39&gt;0,T14D!C39/T14C!C39,"-")</f>
        <v>97.873233427169879</v>
      </c>
      <c r="D39" s="170">
        <f>IF(T14C!D39&gt;0,T14D!D39/T14C!D39,"-")</f>
        <v>33.038458364498666</v>
      </c>
      <c r="E39" s="170">
        <f>IF(T14C!E39&gt;0,T14D!E39/T14C!E39,"-")</f>
        <v>11.506732036473053</v>
      </c>
      <c r="F39" s="170">
        <f>IF(T14C!F39&gt;0,T14D!F39/T14C!F39,"-")</f>
        <v>38.147667203313226</v>
      </c>
      <c r="G39" s="170">
        <f>IF(T14C!G39&gt;0,T14D!G39/T14C!G39,"-")</f>
        <v>148.77456497242716</v>
      </c>
      <c r="H39" s="170">
        <f>IF(T14C!H39&gt;0,T14D!H39/T14C!H39,"-")</f>
        <v>124.89713657494204</v>
      </c>
      <c r="I39" s="170">
        <f>IF(T14C!I39&gt;0,T14D!I39/T14C!I39,"-")</f>
        <v>67.353149957186019</v>
      </c>
      <c r="J39" s="170">
        <f>IF(T14C!J39&gt;0,T14D!J39/T14C!J39,"-")</f>
        <v>75.694859672678845</v>
      </c>
      <c r="K39" s="170" t="str">
        <f>IF(T14C!K39&gt;0,T14D!K39/T14C!K39,"-")</f>
        <v>-</v>
      </c>
      <c r="L39" s="170">
        <f>IF(T14C!L39&gt;0,T14D!L39/T14C!L39,"-")</f>
        <v>49.969723869963261</v>
      </c>
      <c r="M39" s="171">
        <f>IF(T14C!M39&gt;0,T14D!M39/T14C!M39,"-")</f>
        <v>91.081000412689789</v>
      </c>
      <c r="O39" s="172" t="s">
        <v>11</v>
      </c>
      <c r="P39" s="169">
        <f>IF(T14C!P39&gt;0,T14D!P39/T14C!P39,"-")</f>
        <v>78.912466898441906</v>
      </c>
      <c r="Q39" s="170">
        <f>IF(T14C!Q39&gt;0,T14D!Q39/T14C!Q39,"-")</f>
        <v>35.209098271189809</v>
      </c>
      <c r="R39" s="170">
        <f>IF(T14C!R39&gt;0,T14D!R39/T14C!R39,"-")</f>
        <v>13.777524048353975</v>
      </c>
      <c r="S39" s="170">
        <f>IF(T14C!S39&gt;0,T14D!S39/T14C!S39,"-")</f>
        <v>32.868544408616437</v>
      </c>
      <c r="T39" s="170">
        <f>IF(T14C!T39&gt;0,T14D!T39/T14C!T39,"-")</f>
        <v>107.08022963975699</v>
      </c>
      <c r="U39" s="170">
        <f>IF(T14C!U39&gt;0,T14D!U39/T14C!U39,"-")</f>
        <v>88.063883206276927</v>
      </c>
      <c r="V39" s="170">
        <f>IF(T14C!V39&gt;0,T14D!V39/T14C!V39,"-")</f>
        <v>36.954728045518671</v>
      </c>
      <c r="W39" s="170">
        <f>IF(T14C!W39&gt;0,T14D!W39/T14C!W39,"-")</f>
        <v>83.735370865659334</v>
      </c>
      <c r="X39" s="170" t="str">
        <f>IF(T14C!X39&gt;0,T14D!X39/T14C!X39,"-")</f>
        <v>-</v>
      </c>
      <c r="Y39" s="170">
        <f>IF(T14C!Y39&gt;0,T14D!Y39/T14C!Y39,"-")</f>
        <v>72.360809636213673</v>
      </c>
      <c r="Z39" s="171">
        <f>IF(T14C!Z39&gt;0,T14D!Z39/T14C!Z39,"-")</f>
        <v>87.985306918439846</v>
      </c>
      <c r="AB39" s="172" t="s">
        <v>11</v>
      </c>
      <c r="AC39" s="169">
        <f>IF(T14C!AC39&gt;0,T14D!AC39/T14C!AC39,"-")</f>
        <v>62.396352787407999</v>
      </c>
      <c r="AD39" s="170">
        <f>IF(T14C!AD39&gt;0,T14D!AD39/T14C!AD39,"-")</f>
        <v>24.687691512269947</v>
      </c>
      <c r="AE39" s="170">
        <f>IF(T14C!AE39&gt;0,T14D!AE39/T14C!AE39,"-")</f>
        <v>8.9122255278182276</v>
      </c>
      <c r="AF39" s="170">
        <f>IF(T14C!AF39&gt;0,T14D!AF39/T14C!AF39,"-")</f>
        <v>33.606509870844569</v>
      </c>
      <c r="AG39" s="170">
        <f>IF(T14C!AG39&gt;0,T14D!AG39/T14C!AG39,"-")</f>
        <v>90.569926147027886</v>
      </c>
      <c r="AH39" s="170">
        <f>IF(T14C!AH39&gt;0,T14D!AH39/T14C!AH39,"-")</f>
        <v>75.564106102157581</v>
      </c>
      <c r="AI39" s="170">
        <f>IF(T14C!AI39&gt;0,T14D!AI39/T14C!AI39,"-")</f>
        <v>37.139987161595364</v>
      </c>
      <c r="AJ39" s="170">
        <f>IF(T14C!AJ39&gt;0,T14D!AJ39/T14C!AJ39,"-")</f>
        <v>72.671885735212072</v>
      </c>
      <c r="AK39" s="170" t="str">
        <f>IF(T14C!AK39&gt;0,T14D!AK39/T14C!AK39,"-")</f>
        <v>-</v>
      </c>
      <c r="AL39" s="170">
        <f>IF(T14C!AL39&gt;0,T14D!AL39/T14C!AL39,"-")</f>
        <v>59.535472211509557</v>
      </c>
      <c r="AM39" s="171">
        <f>IF(T14C!AM39&gt;0,T14D!AM39/T14C!AM39,"-")</f>
        <v>59.894502506075597</v>
      </c>
    </row>
    <row r="40" spans="2:39">
      <c r="B40" s="172" t="s">
        <v>12</v>
      </c>
      <c r="C40" s="169">
        <f>IF(T14C!C40&gt;0,T14D!C40/T14C!C40,"-")</f>
        <v>92.05857624780387</v>
      </c>
      <c r="D40" s="170" t="str">
        <f>IF(T14C!D40&gt;0,T14D!D40/T14C!D40,"-")</f>
        <v>-</v>
      </c>
      <c r="E40" s="170" t="str">
        <f>IF(T14C!E40&gt;0,T14D!E40/T14C!E40,"-")</f>
        <v>-</v>
      </c>
      <c r="F40" s="170">
        <f>IF(T14C!F40&gt;0,T14D!F40/T14C!F40,"-")</f>
        <v>47.780544704433368</v>
      </c>
      <c r="G40" s="170">
        <f>IF(T14C!G40&gt;0,T14D!G40/T14C!G40,"-")</f>
        <v>57.205574353777664</v>
      </c>
      <c r="H40" s="170">
        <f>IF(T14C!H40&gt;0,T14D!H40/T14C!H40,"-")</f>
        <v>96.544471326424258</v>
      </c>
      <c r="I40" s="170">
        <f>IF(T14C!I40&gt;0,T14D!I40/T14C!I40,"-")</f>
        <v>38.702691561198677</v>
      </c>
      <c r="J40" s="170">
        <f>IF(T14C!J40&gt;0,T14D!J40/T14C!J40,"-")</f>
        <v>78.420969295850867</v>
      </c>
      <c r="K40" s="170">
        <f>IF(T14C!K40&gt;0,T14D!K40/T14C!K40,"-")</f>
        <v>74.887016727815293</v>
      </c>
      <c r="L40" s="170">
        <f>IF(T14C!L40&gt;0,T14D!L40/T14C!L40,"-")</f>
        <v>125.28802198349635</v>
      </c>
      <c r="M40" s="171">
        <f>IF(T14C!M40&gt;0,T14D!M40/T14C!M40,"-")</f>
        <v>90.179041481009989</v>
      </c>
      <c r="O40" s="172" t="s">
        <v>12</v>
      </c>
      <c r="P40" s="169">
        <f>IF(T14C!P40&gt;0,T14D!P40/T14C!P40,"-")</f>
        <v>90.138106180842428</v>
      </c>
      <c r="Q40" s="170">
        <f>IF(T14C!Q40&gt;0,T14D!Q40/T14C!Q40,"-")</f>
        <v>12.759889978702212</v>
      </c>
      <c r="R40" s="170">
        <f>IF(T14C!R40&gt;0,T14D!R40/T14C!R40,"-")</f>
        <v>26.369303228225082</v>
      </c>
      <c r="S40" s="170">
        <f>IF(T14C!S40&gt;0,T14D!S40/T14C!S40,"-")</f>
        <v>46.757368086844188</v>
      </c>
      <c r="T40" s="170">
        <f>IF(T14C!T40&gt;0,T14D!T40/T14C!T40,"-")</f>
        <v>67.666574971779255</v>
      </c>
      <c r="U40" s="170">
        <f>IF(T14C!U40&gt;0,T14D!U40/T14C!U40,"-")</f>
        <v>104.57932379016792</v>
      </c>
      <c r="V40" s="170">
        <f>IF(T14C!V40&gt;0,T14D!V40/T14C!V40,"-")</f>
        <v>38.702691561198684</v>
      </c>
      <c r="W40" s="170">
        <f>IF(T14C!W40&gt;0,T14D!W40/T14C!W40,"-")</f>
        <v>54.443748718473479</v>
      </c>
      <c r="X40" s="170">
        <f>IF(T14C!X40&gt;0,T14D!X40/T14C!X40,"-")</f>
        <v>93.423792332419168</v>
      </c>
      <c r="Y40" s="170">
        <f>IF(T14C!Y40&gt;0,T14D!Y40/T14C!Y40,"-")</f>
        <v>85.383360776088622</v>
      </c>
      <c r="Z40" s="171">
        <f>IF(T14C!Z40&gt;0,T14D!Z40/T14C!Z40,"-")</f>
        <v>81.909206733209089</v>
      </c>
      <c r="AB40" s="172" t="s">
        <v>12</v>
      </c>
      <c r="AC40" s="169">
        <f>IF(T14C!AC40&gt;0,T14D!AC40/T14C!AC40,"-")</f>
        <v>101.4642914441459</v>
      </c>
      <c r="AD40" s="170">
        <f>IF(T14C!AD40&gt;0,T14D!AD40/T14C!AD40,"-")</f>
        <v>25.124380563060267</v>
      </c>
      <c r="AE40" s="170" t="str">
        <f>IF(T14C!AE40&gt;0,T14D!AE40/T14C!AE40,"-")</f>
        <v>-</v>
      </c>
      <c r="AF40" s="170">
        <f>IF(T14C!AF40&gt;0,T14D!AF40/T14C!AF40,"-")</f>
        <v>35.574609384416355</v>
      </c>
      <c r="AG40" s="170">
        <f>IF(T14C!AG40&gt;0,T14D!AG40/T14C!AG40,"-")</f>
        <v>70.137444539024074</v>
      </c>
      <c r="AH40" s="170">
        <f>IF(T14C!AH40&gt;0,T14D!AH40/T14C!AH40,"-")</f>
        <v>129.43639088147432</v>
      </c>
      <c r="AI40" s="170" t="str">
        <f>IF(T14C!AI40&gt;0,T14D!AI40/T14C!AI40,"-")</f>
        <v>-</v>
      </c>
      <c r="AJ40" s="170">
        <f>IF(T14C!AJ40&gt;0,T14D!AJ40/T14C!AJ40,"-")</f>
        <v>56.533799883318686</v>
      </c>
      <c r="AK40" s="170">
        <f>IF(T14C!AK40&gt;0,T14D!AK40/T14C!AK40,"-")</f>
        <v>99.070309832297568</v>
      </c>
      <c r="AL40" s="170">
        <f>IF(T14C!AL40&gt;0,T14D!AL40/T14C!AL40,"-")</f>
        <v>69.665960566458565</v>
      </c>
      <c r="AM40" s="171">
        <f>IF(T14C!AM40&gt;0,T14D!AM40/T14C!AM40,"-")</f>
        <v>70.334098705471362</v>
      </c>
    </row>
    <row r="41" spans="2:39">
      <c r="B41" s="172" t="s">
        <v>44</v>
      </c>
      <c r="C41" s="169">
        <f>IF(T14C!C41&gt;0,T14D!C41/T14C!C41,"-")</f>
        <v>29.014033452490612</v>
      </c>
      <c r="D41" s="170">
        <f>IF(T14C!D41&gt;0,T14D!D41/T14C!D41,"-")</f>
        <v>28.982639676141265</v>
      </c>
      <c r="E41" s="170">
        <f>IF(T14C!E41&gt;0,T14D!E41/T14C!E41,"-")</f>
        <v>24.632801926765033</v>
      </c>
      <c r="F41" s="170" t="str">
        <f>IF(T14C!F41&gt;0,T14D!F41/T14C!F41,"-")</f>
        <v>-</v>
      </c>
      <c r="G41" s="170" t="str">
        <f>IF(T14C!G41&gt;0,T14D!G41/T14C!G41,"-")</f>
        <v>-</v>
      </c>
      <c r="H41" s="170" t="str">
        <f>IF(T14C!H41&gt;0,T14D!H41/T14C!H41,"-")</f>
        <v>-</v>
      </c>
      <c r="I41" s="170" t="str">
        <f>IF(T14C!I41&gt;0,T14D!I41/T14C!I41,"-")</f>
        <v>-</v>
      </c>
      <c r="J41" s="170" t="str">
        <f>IF(T14C!J41&gt;0,T14D!J41/T14C!J41,"-")</f>
        <v>-</v>
      </c>
      <c r="K41" s="170" t="str">
        <f>IF(T14C!K41&gt;0,T14D!K41/T14C!K41,"-")</f>
        <v>-</v>
      </c>
      <c r="L41" s="170" t="str">
        <f>IF(T14C!L41&gt;0,T14D!L41/T14C!L41,"-")</f>
        <v>-</v>
      </c>
      <c r="M41" s="171">
        <f>IF(T14C!M41&gt;0,T14D!M41/T14C!M41,"-")</f>
        <v>34.55997408077684</v>
      </c>
      <c r="O41" s="172" t="s">
        <v>44</v>
      </c>
      <c r="P41" s="169">
        <f>IF(T14C!P41&gt;0,T14D!P41/T14C!P41,"-")</f>
        <v>25.255322208250664</v>
      </c>
      <c r="Q41" s="170">
        <f>IF(T14C!Q41&gt;0,T14D!Q41/T14C!Q41,"-")</f>
        <v>25.255322208250664</v>
      </c>
      <c r="R41" s="170" t="str">
        <f>IF(T14C!R41&gt;0,T14D!R41/T14C!R41,"-")</f>
        <v>-</v>
      </c>
      <c r="S41" s="170" t="str">
        <f>IF(T14C!S41&gt;0,T14D!S41/T14C!S41,"-")</f>
        <v>-</v>
      </c>
      <c r="T41" s="170" t="str">
        <f>IF(T14C!T41&gt;0,T14D!T41/T14C!T41,"-")</f>
        <v>-</v>
      </c>
      <c r="U41" s="170" t="str">
        <f>IF(T14C!U41&gt;0,T14D!U41/T14C!U41,"-")</f>
        <v>-</v>
      </c>
      <c r="V41" s="170" t="str">
        <f>IF(T14C!V41&gt;0,T14D!V41/T14C!V41,"-")</f>
        <v>-</v>
      </c>
      <c r="W41" s="170" t="str">
        <f>IF(T14C!W41&gt;0,T14D!W41/T14C!W41,"-")</f>
        <v>-</v>
      </c>
      <c r="X41" s="170" t="str">
        <f>IF(T14C!X41&gt;0,T14D!X41/T14C!X41,"-")</f>
        <v>-</v>
      </c>
      <c r="Y41" s="170" t="str">
        <f>IF(T14C!Y41&gt;0,T14D!Y41/T14C!Y41,"-")</f>
        <v>-</v>
      </c>
      <c r="Z41" s="171" t="str">
        <f>IF(T14C!Z41&gt;0,T14D!Z41/T14C!Z41,"-")</f>
        <v>-</v>
      </c>
      <c r="AB41" s="172" t="s">
        <v>44</v>
      </c>
      <c r="AC41" s="169">
        <f>IF(T14C!AC41&gt;0,T14D!AC41/T14C!AC41,"-")</f>
        <v>19.182022007711211</v>
      </c>
      <c r="AD41" s="170">
        <f>IF(T14C!AD41&gt;0,T14D!AD41/T14C!AD41,"-")</f>
        <v>18.773407503447327</v>
      </c>
      <c r="AE41" s="170" t="str">
        <f>IF(T14C!AE41&gt;0,T14D!AE41/T14C!AE41,"-")</f>
        <v>-</v>
      </c>
      <c r="AF41" s="170" t="str">
        <f>IF(T14C!AF41&gt;0,T14D!AF41/T14C!AF41,"-")</f>
        <v>-</v>
      </c>
      <c r="AG41" s="170" t="str">
        <f>IF(T14C!AG41&gt;0,T14D!AG41/T14C!AG41,"-")</f>
        <v>-</v>
      </c>
      <c r="AH41" s="170" t="str">
        <f>IF(T14C!AH41&gt;0,T14D!AH41/T14C!AH41,"-")</f>
        <v>-</v>
      </c>
      <c r="AI41" s="170" t="str">
        <f>IF(T14C!AI41&gt;0,T14D!AI41/T14C!AI41,"-")</f>
        <v>-</v>
      </c>
      <c r="AJ41" s="170" t="str">
        <f>IF(T14C!AJ41&gt;0,T14D!AJ41/T14C!AJ41,"-")</f>
        <v>-</v>
      </c>
      <c r="AK41" s="170">
        <f>IF(T14C!AK41&gt;0,T14D!AK41/T14C!AK41,"-")</f>
        <v>32.421131945861084</v>
      </c>
      <c r="AL41" s="170" t="str">
        <f>IF(T14C!AL41&gt;0,T14D!AL41/T14C!AL41,"-")</f>
        <v>-</v>
      </c>
      <c r="AM41" s="171" t="str">
        <f>IF(T14C!AM41&gt;0,T14D!AM41/T14C!AM41,"-")</f>
        <v>-</v>
      </c>
    </row>
    <row r="42" spans="2:39">
      <c r="B42" s="172" t="s">
        <v>14</v>
      </c>
      <c r="C42" s="169">
        <f>IF(T14C!C42&gt;0,T14D!C42/T14C!C42,"-")</f>
        <v>25.860609253504993</v>
      </c>
      <c r="D42" s="170">
        <f>IF(T14C!D42&gt;0,T14D!D42/T14C!D42,"-")</f>
        <v>22.254315845373974</v>
      </c>
      <c r="E42" s="170">
        <f>IF(T14C!E42&gt;0,T14D!E42/T14C!E42,"-")</f>
        <v>21.02943076715389</v>
      </c>
      <c r="F42" s="170">
        <f>IF(T14C!F42&gt;0,T14D!F42/T14C!F42,"-")</f>
        <v>27.899032924733902</v>
      </c>
      <c r="G42" s="170">
        <f>IF(T14C!G42&gt;0,T14D!G42/T14C!G42,"-")</f>
        <v>45.820245693823644</v>
      </c>
      <c r="H42" s="170">
        <f>IF(T14C!H42&gt;0,T14D!H42/T14C!H42,"-")</f>
        <v>50.08102670832811</v>
      </c>
      <c r="I42" s="170">
        <f>IF(T14C!I42&gt;0,T14D!I42/T14C!I42,"-")</f>
        <v>35.101976739060198</v>
      </c>
      <c r="J42" s="170">
        <f>IF(T14C!J42&gt;0,T14D!J42/T14C!J42,"-")</f>
        <v>63.063452732280844</v>
      </c>
      <c r="K42" s="170">
        <f>IF(T14C!K42&gt;0,T14D!K42/T14C!K42,"-")</f>
        <v>22.211185843629437</v>
      </c>
      <c r="L42" s="170">
        <f>IF(T14C!L42&gt;0,T14D!L42/T14C!L42,"-")</f>
        <v>30.149302414980113</v>
      </c>
      <c r="M42" s="171">
        <f>IF(T14C!M42&gt;0,T14D!M42/T14C!M42,"-")</f>
        <v>49.091203205383671</v>
      </c>
      <c r="O42" s="172" t="s">
        <v>14</v>
      </c>
      <c r="P42" s="169">
        <f>IF(T14C!P42&gt;0,T14D!P42/T14C!P42,"-")</f>
        <v>24.713685873307657</v>
      </c>
      <c r="Q42" s="170">
        <f>IF(T14C!Q42&gt;0,T14D!Q42/T14C!Q42,"-")</f>
        <v>22.855543692431471</v>
      </c>
      <c r="R42" s="170">
        <f>IF(T14C!R42&gt;0,T14D!R42/T14C!R42,"-")</f>
        <v>21.481657640124165</v>
      </c>
      <c r="S42" s="170">
        <f>IF(T14C!S42&gt;0,T14D!S42/T14C!S42,"-")</f>
        <v>19.108476865840963</v>
      </c>
      <c r="T42" s="170">
        <f>IF(T14C!T42&gt;0,T14D!T42/T14C!T42,"-")</f>
        <v>30.102518853673274</v>
      </c>
      <c r="U42" s="170">
        <f>IF(T14C!U42&gt;0,T14D!U42/T14C!U42,"-")</f>
        <v>44.24967096463363</v>
      </c>
      <c r="V42" s="170">
        <f>IF(T14C!V42&gt;0,T14D!V42/T14C!V42,"-")</f>
        <v>23.080578092036589</v>
      </c>
      <c r="W42" s="170">
        <f>IF(T14C!W42&gt;0,T14D!W42/T14C!W42,"-")</f>
        <v>57.35838212101774</v>
      </c>
      <c r="X42" s="170">
        <f>IF(T14C!X42&gt;0,T14D!X42/T14C!X42,"-")</f>
        <v>23.794346014913167</v>
      </c>
      <c r="Y42" s="170">
        <f>IF(T14C!Y42&gt;0,T14D!Y42/T14C!Y42,"-")</f>
        <v>25.076329857858926</v>
      </c>
      <c r="Z42" s="171">
        <f>IF(T14C!Z42&gt;0,T14D!Z42/T14C!Z42,"-")</f>
        <v>45.969075011550594</v>
      </c>
      <c r="AB42" s="172" t="s">
        <v>14</v>
      </c>
      <c r="AC42" s="169">
        <f>IF(T14C!AC42&gt;0,T14D!AC42/T14C!AC42,"-")</f>
        <v>20.187707428207961</v>
      </c>
      <c r="AD42" s="170">
        <f>IF(T14C!AD42&gt;0,T14D!AD42/T14C!AD42,"-")</f>
        <v>18.021192632257829</v>
      </c>
      <c r="AE42" s="170">
        <f>IF(T14C!AE42&gt;0,T14D!AE42/T14C!AE42,"-")</f>
        <v>15.779143744762811</v>
      </c>
      <c r="AF42" s="170">
        <f>IF(T14C!AF42&gt;0,T14D!AF42/T14C!AF42,"-")</f>
        <v>16.813477511123956</v>
      </c>
      <c r="AG42" s="170">
        <f>IF(T14C!AG42&gt;0,T14D!AG42/T14C!AG42,"-")</f>
        <v>21.471013844052415</v>
      </c>
      <c r="AH42" s="170">
        <f>IF(T14C!AH42&gt;0,T14D!AH42/T14C!AH42,"-")</f>
        <v>48.190991467752241</v>
      </c>
      <c r="AI42" s="170">
        <f>IF(T14C!AI42&gt;0,T14D!AI42/T14C!AI42,"-")</f>
        <v>20.490372770983868</v>
      </c>
      <c r="AJ42" s="170">
        <f>IF(T14C!AJ42&gt;0,T14D!AJ42/T14C!AJ42,"-")</f>
        <v>38.37463774257364</v>
      </c>
      <c r="AK42" s="170">
        <f>IF(T14C!AK42&gt;0,T14D!AK42/T14C!AK42,"-")</f>
        <v>22.547416544251977</v>
      </c>
      <c r="AL42" s="170">
        <f>IF(T14C!AL42&gt;0,T14D!AL42/T14C!AL42,"-")</f>
        <v>23.250341357493255</v>
      </c>
      <c r="AM42" s="171">
        <f>IF(T14C!AM42&gt;0,T14D!AM42/T14C!AM42,"-")</f>
        <v>22.628666079082283</v>
      </c>
    </row>
    <row r="43" spans="2:39">
      <c r="B43" s="172" t="s">
        <v>15</v>
      </c>
      <c r="C43" s="169">
        <f>IF(T14C!C43&gt;0,T14D!C43/T14C!C43,"-")</f>
        <v>37.991687388119736</v>
      </c>
      <c r="D43" s="170">
        <f>IF(T14C!D43&gt;0,T14D!D43/T14C!D43,"-")</f>
        <v>26.708001495253782</v>
      </c>
      <c r="E43" s="170">
        <f>IF(T14C!E43&gt;0,T14D!E43/T14C!E43,"-")</f>
        <v>19.108568495439894</v>
      </c>
      <c r="F43" s="170">
        <f>IF(T14C!F43&gt;0,T14D!F43/T14C!F43,"-")</f>
        <v>24.944790318779969</v>
      </c>
      <c r="G43" s="170">
        <f>IF(T14C!G43&gt;0,T14D!G43/T14C!G43,"-")</f>
        <v>39.989382949160067</v>
      </c>
      <c r="H43" s="170">
        <f>IF(T14C!H43&gt;0,T14D!H43/T14C!H43,"-")</f>
        <v>81.931617623419072</v>
      </c>
      <c r="I43" s="170">
        <f>IF(T14C!I43&gt;0,T14D!I43/T14C!I43,"-")</f>
        <v>42.941546733970711</v>
      </c>
      <c r="J43" s="170">
        <f>IF(T14C!J43&gt;0,T14D!J43/T14C!J43,"-")</f>
        <v>27.425637460258688</v>
      </c>
      <c r="K43" s="170">
        <f>IF(T14C!K43&gt;0,T14D!K43/T14C!K43,"-")</f>
        <v>21.300895423834703</v>
      </c>
      <c r="L43" s="170">
        <f>IF(T14C!L43&gt;0,T14D!L43/T14C!L43,"-")</f>
        <v>21.280702824063475</v>
      </c>
      <c r="M43" s="171">
        <f>IF(T14C!M43&gt;0,T14D!M43/T14C!M43,"-")</f>
        <v>243.33520157398638</v>
      </c>
      <c r="O43" s="172" t="s">
        <v>15</v>
      </c>
      <c r="P43" s="169">
        <f>IF(T14C!P43&gt;0,T14D!P43/T14C!P43,"-")</f>
        <v>34.189050912111831</v>
      </c>
      <c r="Q43" s="170">
        <f>IF(T14C!Q43&gt;0,T14D!Q43/T14C!Q43,"-")</f>
        <v>25.181061846198432</v>
      </c>
      <c r="R43" s="170">
        <f>IF(T14C!R43&gt;0,T14D!R43/T14C!R43,"-")</f>
        <v>17.286931198928734</v>
      </c>
      <c r="S43" s="170">
        <f>IF(T14C!S43&gt;0,T14D!S43/T14C!S43,"-")</f>
        <v>24.984997951202185</v>
      </c>
      <c r="T43" s="170">
        <f>IF(T14C!T43&gt;0,T14D!T43/T14C!T43,"-")</f>
        <v>42.735142273798267</v>
      </c>
      <c r="U43" s="170">
        <f>IF(T14C!U43&gt;0,T14D!U43/T14C!U43,"-")</f>
        <v>82.42203304641771</v>
      </c>
      <c r="V43" s="170">
        <f>IF(T14C!V43&gt;0,T14D!V43/T14C!V43,"-")</f>
        <v>44.641411546482828</v>
      </c>
      <c r="W43" s="170">
        <f>IF(T14C!W43&gt;0,T14D!W43/T14C!W43,"-")</f>
        <v>29.446496387509995</v>
      </c>
      <c r="X43" s="170">
        <f>IF(T14C!X43&gt;0,T14D!X43/T14C!X43,"-")</f>
        <v>20.409320784127353</v>
      </c>
      <c r="Y43" s="170">
        <f>IF(T14C!Y43&gt;0,T14D!Y43/T14C!Y43,"-")</f>
        <v>16.463618226252859</v>
      </c>
      <c r="Z43" s="171">
        <f>IF(T14C!Z43&gt;0,T14D!Z43/T14C!Z43,"-")</f>
        <v>69.705385549339141</v>
      </c>
      <c r="AB43" s="172" t="s">
        <v>15</v>
      </c>
      <c r="AC43" s="169">
        <f>IF(T14C!AC43&gt;0,T14D!AC43/T14C!AC43,"-")</f>
        <v>27.654875340869829</v>
      </c>
      <c r="AD43" s="170">
        <f>IF(T14C!AD43&gt;0,T14D!AD43/T14C!AD43,"-")</f>
        <v>24.62781178835079</v>
      </c>
      <c r="AE43" s="170">
        <f>IF(T14C!AE43&gt;0,T14D!AE43/T14C!AE43,"-")</f>
        <v>21.524870786936951</v>
      </c>
      <c r="AF43" s="170">
        <f>IF(T14C!AF43&gt;0,T14D!AF43/T14C!AF43,"-")</f>
        <v>25.15074504541365</v>
      </c>
      <c r="AG43" s="170">
        <f>IF(T14C!AG43&gt;0,T14D!AG43/T14C!AG43,"-")</f>
        <v>28.915919749613966</v>
      </c>
      <c r="AH43" s="170">
        <f>IF(T14C!AH43&gt;0,T14D!AH43/T14C!AH43,"-")</f>
        <v>41.380319853951676</v>
      </c>
      <c r="AI43" s="170">
        <f>IF(T14C!AI43&gt;0,T14D!AI43/T14C!AI43,"-")</f>
        <v>28.746173332577087</v>
      </c>
      <c r="AJ43" s="170">
        <f>IF(T14C!AJ43&gt;0,T14D!AJ43/T14C!AJ43,"-")</f>
        <v>85.108367571367879</v>
      </c>
      <c r="AK43" s="170">
        <f>IF(T14C!AK43&gt;0,T14D!AK43/T14C!AK43,"-")</f>
        <v>19.773047246138525</v>
      </c>
      <c r="AL43" s="170">
        <f>IF(T14C!AL43&gt;0,T14D!AL43/T14C!AL43,"-")</f>
        <v>15.710851608050138</v>
      </c>
      <c r="AM43" s="171">
        <f>IF(T14C!AM43&gt;0,T14D!AM43/T14C!AM43,"-")</f>
        <v>30.722354171813585</v>
      </c>
    </row>
    <row r="44" spans="2:39">
      <c r="B44" s="172" t="s">
        <v>16</v>
      </c>
      <c r="C44" s="169">
        <f>IF(T14C!C44&gt;0,T14D!C44/T14C!C44,"-")</f>
        <v>42.792581198775835</v>
      </c>
      <c r="D44" s="170">
        <f>IF(T14C!D44&gt;0,T14D!D44/T14C!D44,"-")</f>
        <v>28.864854390768471</v>
      </c>
      <c r="E44" s="170">
        <f>IF(T14C!E44&gt;0,T14D!E44/T14C!E44,"-")</f>
        <v>24.672409350406813</v>
      </c>
      <c r="F44" s="170">
        <f>IF(T14C!F44&gt;0,T14D!F44/T14C!F44,"-")</f>
        <v>63.18906930599406</v>
      </c>
      <c r="G44" s="170">
        <f>IF(T14C!G44&gt;0,T14D!G44/T14C!G44,"-")</f>
        <v>51.142602608526602</v>
      </c>
      <c r="H44" s="170">
        <f>IF(T14C!H44&gt;0,T14D!H44/T14C!H44,"-")</f>
        <v>123.71777505147533</v>
      </c>
      <c r="I44" s="170">
        <f>IF(T14C!I44&gt;0,T14D!I44/T14C!I44,"-")</f>
        <v>65.471147091314933</v>
      </c>
      <c r="J44" s="170">
        <f>IF(T14C!J44&gt;0,T14D!J44/T14C!J44,"-")</f>
        <v>78.416137523931837</v>
      </c>
      <c r="K44" s="170">
        <f>IF(T14C!K44&gt;0,T14D!K44/T14C!K44,"-")</f>
        <v>32.588090503375199</v>
      </c>
      <c r="L44" s="170">
        <f>IF(T14C!L44&gt;0,T14D!L44/T14C!L44,"-")</f>
        <v>40.272373930961976</v>
      </c>
      <c r="M44" s="171">
        <f>IF(T14C!M44&gt;0,T14D!M44/T14C!M44,"-")</f>
        <v>43.465614345698334</v>
      </c>
      <c r="O44" s="172" t="s">
        <v>16</v>
      </c>
      <c r="P44" s="169">
        <f>IF(T14C!P44&gt;0,T14D!P44/T14C!P44,"-")</f>
        <v>42.388979397788979</v>
      </c>
      <c r="Q44" s="170">
        <f>IF(T14C!Q44&gt;0,T14D!Q44/T14C!Q44,"-")</f>
        <v>28.348113287781889</v>
      </c>
      <c r="R44" s="170">
        <f>IF(T14C!R44&gt;0,T14D!R44/T14C!R44,"-")</f>
        <v>22.422796020692473</v>
      </c>
      <c r="S44" s="170">
        <f>IF(T14C!S44&gt;0,T14D!S44/T14C!S44,"-")</f>
        <v>54.847118378912327</v>
      </c>
      <c r="T44" s="170">
        <f>IF(T14C!T44&gt;0,T14D!T44/T14C!T44,"-")</f>
        <v>49.160226429858142</v>
      </c>
      <c r="U44" s="170">
        <f>IF(T14C!U44&gt;0,T14D!U44/T14C!U44,"-")</f>
        <v>112.05193741271886</v>
      </c>
      <c r="V44" s="170">
        <f>IF(T14C!V44&gt;0,T14D!V44/T14C!V44,"-")</f>
        <v>44.552405018406411</v>
      </c>
      <c r="W44" s="170">
        <f>IF(T14C!W44&gt;0,T14D!W44/T14C!W44,"-")</f>
        <v>57.163546607157137</v>
      </c>
      <c r="X44" s="170">
        <f>IF(T14C!X44&gt;0,T14D!X44/T14C!X44,"-")</f>
        <v>29.23910522386754</v>
      </c>
      <c r="Y44" s="170">
        <f>IF(T14C!Y44&gt;0,T14D!Y44/T14C!Y44,"-")</f>
        <v>40.300882432612113</v>
      </c>
      <c r="Z44" s="171">
        <f>IF(T14C!Z44&gt;0,T14D!Z44/T14C!Z44,"-")</f>
        <v>54.370215307376718</v>
      </c>
      <c r="AB44" s="172" t="s">
        <v>16</v>
      </c>
      <c r="AC44" s="169">
        <f>IF(T14C!AC44&gt;0,T14D!AC44/T14C!AC44,"-")</f>
        <v>50.940005747992679</v>
      </c>
      <c r="AD44" s="170">
        <f>IF(T14C!AD44&gt;0,T14D!AD44/T14C!AD44,"-")</f>
        <v>36.206161060279932</v>
      </c>
      <c r="AE44" s="170">
        <f>IF(T14C!AE44&gt;0,T14D!AE44/T14C!AE44,"-")</f>
        <v>22.689713645083042</v>
      </c>
      <c r="AF44" s="170">
        <f>IF(T14C!AF44&gt;0,T14D!AF44/T14C!AF44,"-")</f>
        <v>43.667931260773948</v>
      </c>
      <c r="AG44" s="170">
        <f>IF(T14C!AG44&gt;0,T14D!AG44/T14C!AG44,"-")</f>
        <v>43.835717866059269</v>
      </c>
      <c r="AH44" s="170">
        <f>IF(T14C!AH44&gt;0,T14D!AH44/T14C!AH44,"-")</f>
        <v>112.36170491930739</v>
      </c>
      <c r="AI44" s="170">
        <f>IF(T14C!AI44&gt;0,T14D!AI44/T14C!AI44,"-")</f>
        <v>43.435246346426275</v>
      </c>
      <c r="AJ44" s="170">
        <f>IF(T14C!AJ44&gt;0,T14D!AJ44/T14C!AJ44,"-")</f>
        <v>70.89832277459692</v>
      </c>
      <c r="AK44" s="170">
        <f>IF(T14C!AK44&gt;0,T14D!AK44/T14C!AK44,"-")</f>
        <v>24.306212233495824</v>
      </c>
      <c r="AL44" s="170">
        <f>IF(T14C!AL44&gt;0,T14D!AL44/T14C!AL44,"-")</f>
        <v>32.572775561627843</v>
      </c>
      <c r="AM44" s="171">
        <f>IF(T14C!AM44&gt;0,T14D!AM44/T14C!AM44,"-")</f>
        <v>51.815430891825329</v>
      </c>
    </row>
    <row r="45" spans="2:39">
      <c r="B45" s="172" t="s">
        <v>17</v>
      </c>
      <c r="C45" s="169">
        <f>IF(T14C!C45&gt;0,T14D!C45/T14C!C45,"-")</f>
        <v>58.171660882946981</v>
      </c>
      <c r="D45" s="170">
        <f>IF(T14C!D45&gt;0,T14D!D45/T14C!D45,"-")</f>
        <v>60.971595812299761</v>
      </c>
      <c r="E45" s="170">
        <f>IF(T14C!E45&gt;0,T14D!E45/T14C!E45,"-")</f>
        <v>75.726367482363258</v>
      </c>
      <c r="F45" s="170">
        <f>IF(T14C!F45&gt;0,T14D!F45/T14C!F45,"-")</f>
        <v>63.671317268335521</v>
      </c>
      <c r="G45" s="170">
        <f>IF(T14C!G45&gt;0,T14D!G45/T14C!G45,"-")</f>
        <v>37.894258223487284</v>
      </c>
      <c r="H45" s="170">
        <f>IF(T14C!H45&gt;0,T14D!H45/T14C!H45,"-")</f>
        <v>52.387070630626262</v>
      </c>
      <c r="I45" s="170">
        <f>IF(T14C!I45&gt;0,T14D!I45/T14C!I45,"-")</f>
        <v>53.165252724515206</v>
      </c>
      <c r="J45" s="170">
        <f>IF(T14C!J45&gt;0,T14D!J45/T14C!J45,"-")</f>
        <v>75.460323958083279</v>
      </c>
      <c r="K45" s="170">
        <f>IF(T14C!K45&gt;0,T14D!K45/T14C!K45,"-")</f>
        <v>52.995281550167412</v>
      </c>
      <c r="L45" s="170">
        <f>IF(T14C!L45&gt;0,T14D!L45/T14C!L45,"-")</f>
        <v>42.685591041184999</v>
      </c>
      <c r="M45" s="171">
        <f>IF(T14C!M45&gt;0,T14D!M45/T14C!M45,"-")</f>
        <v>50.720737686416186</v>
      </c>
      <c r="O45" s="172" t="s">
        <v>17</v>
      </c>
      <c r="P45" s="169">
        <f>IF(T14C!P45&gt;0,T14D!P45/T14C!P45,"-")</f>
        <v>53.911094035627258</v>
      </c>
      <c r="Q45" s="170">
        <f>IF(T14C!Q45&gt;0,T14D!Q45/T14C!Q45,"-")</f>
        <v>66.81205835813391</v>
      </c>
      <c r="R45" s="170">
        <f>IF(T14C!R45&gt;0,T14D!R45/T14C!R45,"-")</f>
        <v>53.466063667110973</v>
      </c>
      <c r="S45" s="170">
        <f>IF(T14C!S45&gt;0,T14D!S45/T14C!S45,"-")</f>
        <v>46.190976049111285</v>
      </c>
      <c r="T45" s="170">
        <f>IF(T14C!T45&gt;0,T14D!T45/T14C!T45,"-")</f>
        <v>58.204513901885541</v>
      </c>
      <c r="U45" s="170">
        <f>IF(T14C!U45&gt;0,T14D!U45/T14C!U45,"-")</f>
        <v>67.071680800051581</v>
      </c>
      <c r="V45" s="170">
        <f>IF(T14C!V45&gt;0,T14D!V45/T14C!V45,"-")</f>
        <v>44.130595988938481</v>
      </c>
      <c r="W45" s="170">
        <f>IF(T14C!W45&gt;0,T14D!W45/T14C!W45,"-")</f>
        <v>50.962190356812705</v>
      </c>
      <c r="X45" s="170">
        <f>IF(T14C!X45&gt;0,T14D!X45/T14C!X45,"-")</f>
        <v>36.02545931918683</v>
      </c>
      <c r="Y45" s="170">
        <f>IF(T14C!Y45&gt;0,T14D!Y45/T14C!Y45,"-")</f>
        <v>45.033243593559099</v>
      </c>
      <c r="Z45" s="171">
        <f>IF(T14C!Z45&gt;0,T14D!Z45/T14C!Z45,"-")</f>
        <v>49.289186276604632</v>
      </c>
      <c r="AB45" s="172" t="s">
        <v>17</v>
      </c>
      <c r="AC45" s="169">
        <f>IF(T14C!AC45&gt;0,T14D!AC45/T14C!AC45,"-")</f>
        <v>59.940007368086022</v>
      </c>
      <c r="AD45" s="170">
        <f>IF(T14C!AD45&gt;0,T14D!AD45/T14C!AD45,"-")</f>
        <v>59.72480456816514</v>
      </c>
      <c r="AE45" s="170">
        <f>IF(T14C!AE45&gt;0,T14D!AE45/T14C!AE45,"-")</f>
        <v>62.668461164786159</v>
      </c>
      <c r="AF45" s="170">
        <f>IF(T14C!AF45&gt;0,T14D!AF45/T14C!AF45,"-")</f>
        <v>69.768617424196336</v>
      </c>
      <c r="AG45" s="170">
        <f>IF(T14C!AG45&gt;0,T14D!AG45/T14C!AG45,"-")</f>
        <v>64.280671746169233</v>
      </c>
      <c r="AH45" s="170">
        <f>IF(T14C!AH45&gt;0,T14D!AH45/T14C!AH45,"-")</f>
        <v>50.202485893056867</v>
      </c>
      <c r="AI45" s="170">
        <f>IF(T14C!AI45&gt;0,T14D!AI45/T14C!AI45,"-")</f>
        <v>51.883662146606589</v>
      </c>
      <c r="AJ45" s="170">
        <f>IF(T14C!AJ45&gt;0,T14D!AJ45/T14C!AJ45,"-")</f>
        <v>69.925770748258245</v>
      </c>
      <c r="AK45" s="170">
        <f>IF(T14C!AK45&gt;0,T14D!AK45/T14C!AK45,"-")</f>
        <v>39.892523570985908</v>
      </c>
      <c r="AL45" s="170">
        <f>IF(T14C!AL45&gt;0,T14D!AL45/T14C!AL45,"-")</f>
        <v>67.46286764706683</v>
      </c>
      <c r="AM45" s="171">
        <f>IF(T14C!AM45&gt;0,T14D!AM45/T14C!AM45,"-")</f>
        <v>56.030774597940898</v>
      </c>
    </row>
    <row r="46" spans="2:39">
      <c r="B46" s="172" t="s">
        <v>18</v>
      </c>
      <c r="C46" s="169">
        <f>IF(T14C!C46&gt;0,T14D!C46/T14C!C46,"-")</f>
        <v>99.725032642740715</v>
      </c>
      <c r="D46" s="170">
        <f>IF(T14C!D46&gt;0,T14D!D46/T14C!D46,"-")</f>
        <v>53.272231723545659</v>
      </c>
      <c r="E46" s="170">
        <f>IF(T14C!E46&gt;0,T14D!E46/T14C!E46,"-")</f>
        <v>129.92844852853383</v>
      </c>
      <c r="F46" s="170">
        <f>IF(T14C!F46&gt;0,T14D!F46/T14C!F46,"-")</f>
        <v>127.59408287548725</v>
      </c>
      <c r="G46" s="170">
        <f>IF(T14C!G46&gt;0,T14D!G46/T14C!G46,"-")</f>
        <v>73.942706614736835</v>
      </c>
      <c r="H46" s="170">
        <f>IF(T14C!H46&gt;0,T14D!H46/T14C!H46,"-")</f>
        <v>130.70315598465055</v>
      </c>
      <c r="I46" s="170">
        <f>IF(T14C!I46&gt;0,T14D!I46/T14C!I46,"-")</f>
        <v>335.4203884999398</v>
      </c>
      <c r="J46" s="170">
        <f>IF(T14C!J46&gt;0,T14D!J46/T14C!J46,"-")</f>
        <v>97.1010191471089</v>
      </c>
      <c r="K46" s="170">
        <f>IF(T14C!K46&gt;0,T14D!K46/T14C!K46,"-")</f>
        <v>127.39740647736923</v>
      </c>
      <c r="L46" s="170">
        <f>IF(T14C!L46&gt;0,T14D!L46/T14C!L46,"-")</f>
        <v>76.34239093142844</v>
      </c>
      <c r="M46" s="171">
        <f>IF(T14C!M46&gt;0,T14D!M46/T14C!M46,"-")</f>
        <v>116.15506015600454</v>
      </c>
      <c r="O46" s="172" t="s">
        <v>18</v>
      </c>
      <c r="P46" s="169">
        <f>IF(T14C!P46&gt;0,T14D!P46/T14C!P46,"-")</f>
        <v>101.6342871593075</v>
      </c>
      <c r="Q46" s="170">
        <f>IF(T14C!Q46&gt;0,T14D!Q46/T14C!Q46,"-")</f>
        <v>65.448181692955572</v>
      </c>
      <c r="R46" s="170">
        <f>IF(T14C!R46&gt;0,T14D!R46/T14C!R46,"-")</f>
        <v>128.4761763135314</v>
      </c>
      <c r="S46" s="170">
        <f>IF(T14C!S46&gt;0,T14D!S46/T14C!S46,"-")</f>
        <v>117.58675243728024</v>
      </c>
      <c r="T46" s="170">
        <f>IF(T14C!T46&gt;0,T14D!T46/T14C!T46,"-")</f>
        <v>59.689902471473403</v>
      </c>
      <c r="U46" s="170">
        <f>IF(T14C!U46&gt;0,T14D!U46/T14C!U46,"-")</f>
        <v>73.645456400039492</v>
      </c>
      <c r="V46" s="170">
        <f>IF(T14C!V46&gt;0,T14D!V46/T14C!V46,"-")</f>
        <v>306.93112033748815</v>
      </c>
      <c r="W46" s="170">
        <f>IF(T14C!W46&gt;0,T14D!W46/T14C!W46,"-")</f>
        <v>93.345298756058298</v>
      </c>
      <c r="X46" s="170">
        <f>IF(T14C!X46&gt;0,T14D!X46/T14C!X46,"-")</f>
        <v>121.56492349462867</v>
      </c>
      <c r="Y46" s="170">
        <f>IF(T14C!Y46&gt;0,T14D!Y46/T14C!Y46,"-")</f>
        <v>75.575655712663604</v>
      </c>
      <c r="Z46" s="171">
        <f>IF(T14C!Z46&gt;0,T14D!Z46/T14C!Z46,"-")</f>
        <v>115.00523715588022</v>
      </c>
      <c r="AB46" s="172" t="s">
        <v>18</v>
      </c>
      <c r="AC46" s="169">
        <f>IF(T14C!AC46&gt;0,T14D!AC46/T14C!AC46,"-")</f>
        <v>113.98817516919546</v>
      </c>
      <c r="AD46" s="170">
        <f>IF(T14C!AD46&gt;0,T14D!AD46/T14C!AD46,"-")</f>
        <v>80.405677013818661</v>
      </c>
      <c r="AE46" s="170">
        <f>IF(T14C!AE46&gt;0,T14D!AE46/T14C!AE46,"-")</f>
        <v>138.44141221480086</v>
      </c>
      <c r="AF46" s="170">
        <f>IF(T14C!AF46&gt;0,T14D!AF46/T14C!AF46,"-")</f>
        <v>80.615388065892191</v>
      </c>
      <c r="AG46" s="170">
        <f>IF(T14C!AG46&gt;0,T14D!AG46/T14C!AG46,"-")</f>
        <v>195.16673772949841</v>
      </c>
      <c r="AH46" s="170">
        <f>IF(T14C!AH46&gt;0,T14D!AH46/T14C!AH46,"-")</f>
        <v>194.46570021232799</v>
      </c>
      <c r="AI46" s="170">
        <f>IF(T14C!AI46&gt;0,T14D!AI46/T14C!AI46,"-")</f>
        <v>231.44352418862184</v>
      </c>
      <c r="AJ46" s="170">
        <f>IF(T14C!AJ46&gt;0,T14D!AJ46/T14C!AJ46,"-")</f>
        <v>71.891603263072255</v>
      </c>
      <c r="AK46" s="170">
        <f>IF(T14C!AK46&gt;0,T14D!AK46/T14C!AK46,"-")</f>
        <v>124.63192375304173</v>
      </c>
      <c r="AL46" s="170">
        <f>IF(T14C!AL46&gt;0,T14D!AL46/T14C!AL46,"-")</f>
        <v>113.78330147564031</v>
      </c>
      <c r="AM46" s="171">
        <f>IF(T14C!AM46&gt;0,T14D!AM46/T14C!AM46,"-")</f>
        <v>101.0177056807936</v>
      </c>
    </row>
    <row r="47" spans="2:39">
      <c r="B47" s="172" t="s">
        <v>19</v>
      </c>
      <c r="C47" s="169">
        <f>IF(T14C!C47&gt;0,T14D!C47/T14C!C47,"-")</f>
        <v>174.2744343196793</v>
      </c>
      <c r="D47" s="170">
        <f>IF(T14C!D47&gt;0,T14D!D47/T14C!D47,"-")</f>
        <v>172.77372205570089</v>
      </c>
      <c r="E47" s="170">
        <f>IF(T14C!E47&gt;0,T14D!E47/T14C!E47,"-")</f>
        <v>164.809373123645</v>
      </c>
      <c r="F47" s="170">
        <f>IF(T14C!F47&gt;0,T14D!F47/T14C!F47,"-")</f>
        <v>45.938698675824362</v>
      </c>
      <c r="G47" s="170">
        <f>IF(T14C!G47&gt;0,T14D!G47/T14C!G47,"-")</f>
        <v>111.33007414626229</v>
      </c>
      <c r="H47" s="170">
        <f>IF(T14C!H47&gt;0,T14D!H47/T14C!H47,"-")</f>
        <v>159.427385680729</v>
      </c>
      <c r="I47" s="170">
        <f>IF(T14C!I47&gt;0,T14D!I47/T14C!I47,"-")</f>
        <v>75.564796914832172</v>
      </c>
      <c r="J47" s="170">
        <f>IF(T14C!J47&gt;0,T14D!J47/T14C!J47,"-")</f>
        <v>237.78277570085442</v>
      </c>
      <c r="K47" s="170">
        <f>IF(T14C!K47&gt;0,T14D!K47/T14C!K47,"-")</f>
        <v>145.75770680505337</v>
      </c>
      <c r="L47" s="170">
        <f>IF(T14C!L47&gt;0,T14D!L47/T14C!L47,"-")</f>
        <v>1065.9430653768293</v>
      </c>
      <c r="M47" s="171">
        <f>IF(T14C!M47&gt;0,T14D!M47/T14C!M47,"-")</f>
        <v>216.08469457744584</v>
      </c>
      <c r="O47" s="172" t="s">
        <v>19</v>
      </c>
      <c r="P47" s="169">
        <f>IF(T14C!P47&gt;0,T14D!P47/T14C!P47,"-")</f>
        <v>191.06805760866018</v>
      </c>
      <c r="Q47" s="170">
        <f>IF(T14C!Q47&gt;0,T14D!Q47/T14C!Q47,"-")</f>
        <v>234.01206588822134</v>
      </c>
      <c r="R47" s="170">
        <f>IF(T14C!R47&gt;0,T14D!R47/T14C!R47,"-")</f>
        <v>399.59895391403154</v>
      </c>
      <c r="S47" s="170">
        <f>IF(T14C!S47&gt;0,T14D!S47/T14C!S47,"-")</f>
        <v>47.22465697876396</v>
      </c>
      <c r="T47" s="170">
        <f>IF(T14C!T47&gt;0,T14D!T47/T14C!T47,"-")</f>
        <v>153.21096734413243</v>
      </c>
      <c r="U47" s="170">
        <f>IF(T14C!U47&gt;0,T14D!U47/T14C!U47,"-")</f>
        <v>157.47291110227349</v>
      </c>
      <c r="V47" s="170">
        <f>IF(T14C!V47&gt;0,T14D!V47/T14C!V47,"-")</f>
        <v>221.15307972771154</v>
      </c>
      <c r="W47" s="170">
        <f>IF(T14C!W47&gt;0,T14D!W47/T14C!W47,"-")</f>
        <v>121.13374023700476</v>
      </c>
      <c r="X47" s="170">
        <f>IF(T14C!X47&gt;0,T14D!X47/T14C!X47,"-")</f>
        <v>183.29262489677564</v>
      </c>
      <c r="Y47" s="170">
        <f>IF(T14C!Y47&gt;0,T14D!Y47/T14C!Y47,"-")</f>
        <v>857.27198967571985</v>
      </c>
      <c r="Z47" s="171">
        <f>IF(T14C!Z47&gt;0,T14D!Z47/T14C!Z47,"-")</f>
        <v>130.99702659613064</v>
      </c>
      <c r="AB47" s="172" t="s">
        <v>19</v>
      </c>
      <c r="AC47" s="169">
        <f>IF(T14C!AC47&gt;0,T14D!AC47/T14C!AC47,"-")</f>
        <v>172.56744324196976</v>
      </c>
      <c r="AD47" s="170">
        <f>IF(T14C!AD47&gt;0,T14D!AD47/T14C!AD47,"-")</f>
        <v>270.81176687437204</v>
      </c>
      <c r="AE47" s="170">
        <f>IF(T14C!AE47&gt;0,T14D!AE47/T14C!AE47,"-")</f>
        <v>237.08089013893306</v>
      </c>
      <c r="AF47" s="170">
        <f>IF(T14C!AF47&gt;0,T14D!AF47/T14C!AF47,"-")</f>
        <v>38.641073903317867</v>
      </c>
      <c r="AG47" s="170">
        <f>IF(T14C!AG47&gt;0,T14D!AG47/T14C!AG47,"-")</f>
        <v>73.321337527744731</v>
      </c>
      <c r="AH47" s="170">
        <f>IF(T14C!AH47&gt;0,T14D!AH47/T14C!AH47,"-")</f>
        <v>172.62743339495304</v>
      </c>
      <c r="AI47" s="170">
        <f>IF(T14C!AI47&gt;0,T14D!AI47/T14C!AI47,"-")</f>
        <v>36.792971568262359</v>
      </c>
      <c r="AJ47" s="170">
        <f>IF(T14C!AJ47&gt;0,T14D!AJ47/T14C!AJ47,"-")</f>
        <v>455.07714741119275</v>
      </c>
      <c r="AK47" s="170">
        <f>IF(T14C!AK47&gt;0,T14D!AK47/T14C!AK47,"-")</f>
        <v>111.47022056226545</v>
      </c>
      <c r="AL47" s="170">
        <f>IF(T14C!AL47&gt;0,T14D!AL47/T14C!AL47,"-")</f>
        <v>34.219582200014401</v>
      </c>
      <c r="AM47" s="171">
        <f>IF(T14C!AM47&gt;0,T14D!AM47/T14C!AM47,"-")</f>
        <v>128.78792615031537</v>
      </c>
    </row>
    <row r="48" spans="2:39">
      <c r="B48" s="177" t="s">
        <v>20</v>
      </c>
      <c r="C48" s="174">
        <f>IF(T14C!C48&gt;0,T14D!C48/T14C!C48,"-")</f>
        <v>179.04310693185957</v>
      </c>
      <c r="D48" s="175">
        <f>IF(T14C!D48&gt;0,T14D!D48/T14C!D48,"-")</f>
        <v>214.40937338933182</v>
      </c>
      <c r="E48" s="175" t="str">
        <f>IF(T14C!E48&gt;0,T14D!E48/T14C!E48,"-")</f>
        <v>-</v>
      </c>
      <c r="F48" s="175" t="str">
        <f>IF(T14C!F48&gt;0,T14D!F48/T14C!F48,"-")</f>
        <v>-</v>
      </c>
      <c r="G48" s="175" t="str">
        <f>IF(T14C!G48&gt;0,T14D!G48/T14C!G48,"-")</f>
        <v>-</v>
      </c>
      <c r="H48" s="175">
        <f>IF(T14C!H48&gt;0,T14D!H48/T14C!H48,"-")</f>
        <v>117.8061345546645</v>
      </c>
      <c r="I48" s="175">
        <f>IF(T14C!I48&gt;0,T14D!I48/T14C!I48,"-")</f>
        <v>120.23663229083701</v>
      </c>
      <c r="J48" s="175" t="str">
        <f>IF(T14C!J48&gt;0,T14D!J48/T14C!J48,"-")</f>
        <v>-</v>
      </c>
      <c r="K48" s="175" t="str">
        <f>IF(T14C!K48&gt;0,T14D!K48/T14C!K48,"-")</f>
        <v>-</v>
      </c>
      <c r="L48" s="175" t="str">
        <f>IF(T14C!L48&gt;0,T14D!L48/T14C!L48,"-")</f>
        <v>-</v>
      </c>
      <c r="M48" s="176" t="str">
        <f>IF(T14C!M48&gt;0,T14D!M48/T14C!M48,"-")</f>
        <v>-</v>
      </c>
      <c r="O48" s="177" t="s">
        <v>20</v>
      </c>
      <c r="P48" s="174">
        <f>IF(T14C!P48&gt;0,T14D!P48/T14C!P48,"-")</f>
        <v>151.06090452382935</v>
      </c>
      <c r="Q48" s="175">
        <f>IF(T14C!Q48&gt;0,T14D!Q48/T14C!Q48,"-")</f>
        <v>284.8767026474838</v>
      </c>
      <c r="R48" s="175" t="str">
        <f>IF(T14C!R48&gt;0,T14D!R48/T14C!R48,"-")</f>
        <v>-</v>
      </c>
      <c r="S48" s="175" t="str">
        <f>IF(T14C!S48&gt;0,T14D!S48/T14C!S48,"-")</f>
        <v>-</v>
      </c>
      <c r="T48" s="175" t="str">
        <f>IF(T14C!T48&gt;0,T14D!T48/T14C!T48,"-")</f>
        <v>-</v>
      </c>
      <c r="U48" s="175" t="str">
        <f>IF(T14C!U48&gt;0,T14D!U48/T14C!U48,"-")</f>
        <v>-</v>
      </c>
      <c r="V48" s="175">
        <f>IF(T14C!V48&gt;0,T14D!V48/T14C!V48,"-")</f>
        <v>60.436357340692759</v>
      </c>
      <c r="W48" s="175">
        <f>IF(T14C!W48&gt;0,T14D!W48/T14C!W48,"-")</f>
        <v>153.04430998602231</v>
      </c>
      <c r="X48" s="175" t="str">
        <f>IF(T14C!X48&gt;0,T14D!X48/T14C!X48,"-")</f>
        <v>-</v>
      </c>
      <c r="Y48" s="175">
        <f>IF(T14C!Y48&gt;0,T14D!Y48/T14C!Y48,"-")</f>
        <v>5.8963024437266149</v>
      </c>
      <c r="Z48" s="176" t="str">
        <f>IF(T14C!Z48&gt;0,T14D!Z48/T14C!Z48,"-")</f>
        <v>-</v>
      </c>
      <c r="AB48" s="177" t="s">
        <v>20</v>
      </c>
      <c r="AC48" s="174">
        <f>IF(T14C!AC48&gt;0,T14D!AC48/T14C!AC48,"-")</f>
        <v>64.69541764703348</v>
      </c>
      <c r="AD48" s="175">
        <f>IF(T14C!AD48&gt;0,T14D!AD48/T14C!AD48,"-")</f>
        <v>72.64474767801461</v>
      </c>
      <c r="AE48" s="175" t="str">
        <f>IF(T14C!AE48&gt;0,T14D!AE48/T14C!AE48,"-")</f>
        <v>-</v>
      </c>
      <c r="AF48" s="175">
        <f>IF(T14C!AF48&gt;0,T14D!AF48/T14C!AF48,"-")</f>
        <v>7.0137403406372618</v>
      </c>
      <c r="AG48" s="175" t="str">
        <f>IF(T14C!AG48&gt;0,T14D!AG48/T14C!AG48,"-")</f>
        <v>-</v>
      </c>
      <c r="AH48" s="175">
        <f>IF(T14C!AH48&gt;0,T14D!AH48/T14C!AH48,"-")</f>
        <v>42.604369964216239</v>
      </c>
      <c r="AI48" s="175">
        <f>IF(T14C!AI48&gt;0,T14D!AI48/T14C!AI48,"-")</f>
        <v>91.309789597413612</v>
      </c>
      <c r="AJ48" s="175" t="str">
        <f>IF(T14C!AJ48&gt;0,T14D!AJ48/T14C!AJ48,"-")</f>
        <v>-</v>
      </c>
      <c r="AK48" s="175">
        <f>IF(T14C!AK48&gt;0,T14D!AK48/T14C!AK48,"-")</f>
        <v>16.8126803529501</v>
      </c>
      <c r="AL48" s="175" t="str">
        <f>IF(T14C!AL48&gt;0,T14D!AL48/T14C!AL48,"-")</f>
        <v>-</v>
      </c>
      <c r="AM48" s="176" t="str">
        <f>IF(T14C!AM48&gt;0,T14D!AM48/T14C!AM48,"-")</f>
        <v>-</v>
      </c>
    </row>
    <row r="49" spans="2:39">
      <c r="B49" s="182" t="s">
        <v>21</v>
      </c>
      <c r="C49" s="179">
        <f>IF(T14C!C49&gt;0,T14D!C49/T14C!C49,"-")</f>
        <v>52.423654570280959</v>
      </c>
      <c r="D49" s="180">
        <f>IF(T14C!D49&gt;0,T14D!D49/T14C!D49,"-")</f>
        <v>33.165486513705318</v>
      </c>
      <c r="E49" s="180">
        <f>IF(T14C!E49&gt;0,T14D!E49/T14C!E49,"-")</f>
        <v>41.026218945277996</v>
      </c>
      <c r="F49" s="180">
        <f>IF(T14C!F49&gt;0,T14D!F49/T14C!F49,"-")</f>
        <v>43.651614630429201</v>
      </c>
      <c r="G49" s="180">
        <f>IF(T14C!G49&gt;0,T14D!G49/T14C!G49,"-")</f>
        <v>54.040516454627216</v>
      </c>
      <c r="H49" s="180">
        <f>IF(T14C!H49&gt;0,T14D!H49/T14C!H49,"-")</f>
        <v>114.827319554676</v>
      </c>
      <c r="I49" s="180">
        <f>IF(T14C!I49&gt;0,T14D!I49/T14C!I49,"-")</f>
        <v>80.233126346380089</v>
      </c>
      <c r="J49" s="180">
        <f>IF(T14C!J49&gt;0,T14D!J49/T14C!J49,"-")</f>
        <v>69.791912057753478</v>
      </c>
      <c r="K49" s="180">
        <f>IF(T14C!K49&gt;0,T14D!K49/T14C!K49,"-")</f>
        <v>53.975486264246385</v>
      </c>
      <c r="L49" s="180">
        <f>IF(T14C!L49&gt;0,T14D!L49/T14C!L49,"-")</f>
        <v>66.186817083966645</v>
      </c>
      <c r="M49" s="181">
        <f>IF(T14C!M49&gt;0,T14D!M49/T14C!M49,"-")</f>
        <v>86.76458479879463</v>
      </c>
      <c r="O49" s="182" t="s">
        <v>21</v>
      </c>
      <c r="P49" s="179">
        <f>IF(T14C!P49&gt;0,T14D!P49/T14C!P49,"-")</f>
        <v>47.422212252454734</v>
      </c>
      <c r="Q49" s="180">
        <f>IF(T14C!Q49&gt;0,T14D!Q49/T14C!Q49,"-")</f>
        <v>32.500750099759749</v>
      </c>
      <c r="R49" s="180">
        <f>IF(T14C!R49&gt;0,T14D!R49/T14C!R49,"-")</f>
        <v>43.935467248242794</v>
      </c>
      <c r="S49" s="180">
        <f>IF(T14C!S49&gt;0,T14D!S49/T14C!S49,"-")</f>
        <v>36.32359796023627</v>
      </c>
      <c r="T49" s="180">
        <f>IF(T14C!T49&gt;0,T14D!T49/T14C!T49,"-")</f>
        <v>45.648565167816116</v>
      </c>
      <c r="U49" s="180">
        <f>IF(T14C!U49&gt;0,T14D!U49/T14C!U49,"-")</f>
        <v>94.610914227043779</v>
      </c>
      <c r="V49" s="180">
        <f>IF(T14C!V49&gt;0,T14D!V49/T14C!V49,"-")</f>
        <v>64.619998907380889</v>
      </c>
      <c r="W49" s="180">
        <f>IF(T14C!W49&gt;0,T14D!W49/T14C!W49,"-")</f>
        <v>60.712548687164826</v>
      </c>
      <c r="X49" s="180">
        <f>IF(T14C!X49&gt;0,T14D!X49/T14C!X49,"-")</f>
        <v>54.93998209736484</v>
      </c>
      <c r="Y49" s="180">
        <f>IF(T14C!Y49&gt;0,T14D!Y49/T14C!Y49,"-")</f>
        <v>56.647446775281516</v>
      </c>
      <c r="Z49" s="181">
        <f>IF(T14C!Z49&gt;0,T14D!Z49/T14C!Z49,"-")</f>
        <v>64.214269083927732</v>
      </c>
      <c r="AB49" s="182" t="s">
        <v>21</v>
      </c>
      <c r="AC49" s="179">
        <f>IF(T14C!AC49&gt;0,T14D!AC49/T14C!AC49,"-")</f>
        <v>42.863387975258277</v>
      </c>
      <c r="AD49" s="180">
        <f>IF(T14C!AD49&gt;0,T14D!AD49/T14C!AD49,"-")</f>
        <v>30.123692641062505</v>
      </c>
      <c r="AE49" s="180">
        <f>IF(T14C!AE49&gt;0,T14D!AE49/T14C!AE49,"-")</f>
        <v>40.116666859635572</v>
      </c>
      <c r="AF49" s="180">
        <f>IF(T14C!AF49&gt;0,T14D!AF49/T14C!AF49,"-")</f>
        <v>29.058680129240351</v>
      </c>
      <c r="AG49" s="180">
        <f>IF(T14C!AG49&gt;0,T14D!AG49/T14C!AG49,"-")</f>
        <v>52.51563081482194</v>
      </c>
      <c r="AH49" s="180">
        <f>IF(T14C!AH49&gt;0,T14D!AH49/T14C!AH49,"-")</f>
        <v>92.164409522139067</v>
      </c>
      <c r="AI49" s="180">
        <f>IF(T14C!AI49&gt;0,T14D!AI49/T14C!AI49,"-")</f>
        <v>54.143152251988674</v>
      </c>
      <c r="AJ49" s="180">
        <f>IF(T14C!AJ49&gt;0,T14D!AJ49/T14C!AJ49,"-")</f>
        <v>63.032805912516636</v>
      </c>
      <c r="AK49" s="180">
        <f>IF(T14C!AK49&gt;0,T14D!AK49/T14C!AK49,"-")</f>
        <v>47.939665337644016</v>
      </c>
      <c r="AL49" s="180">
        <f>IF(T14C!AL49&gt;0,T14D!AL49/T14C!AL49,"-")</f>
        <v>51.283227497597686</v>
      </c>
      <c r="AM49" s="181">
        <f>IF(T14C!AM49&gt;0,T14D!AM49/T14C!AM49,"-")</f>
        <v>48.814866868722667</v>
      </c>
    </row>
    <row r="50" spans="2:39"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</row>
    <row r="51" spans="2:39">
      <c r="B51" s="183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184"/>
      <c r="O51" s="183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184"/>
      <c r="AB51" s="183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</row>
    <row r="53" spans="2:39">
      <c r="B53" s="4" t="s">
        <v>178</v>
      </c>
      <c r="M53" s="424" t="s">
        <v>324</v>
      </c>
      <c r="O53" s="4" t="s">
        <v>178</v>
      </c>
      <c r="Z53" s="424" t="s">
        <v>324</v>
      </c>
      <c r="AB53" s="4" t="s">
        <v>178</v>
      </c>
      <c r="AM53" s="424" t="s">
        <v>324</v>
      </c>
    </row>
    <row r="55" spans="2:39" ht="15">
      <c r="B55" s="5" t="s">
        <v>297</v>
      </c>
      <c r="O55" s="5" t="s">
        <v>302</v>
      </c>
      <c r="AB55" s="5" t="s">
        <v>307</v>
      </c>
    </row>
    <row r="56" spans="2:39" ht="71.25">
      <c r="B56" s="151" t="s">
        <v>92</v>
      </c>
      <c r="C56" s="152" t="s">
        <v>38</v>
      </c>
      <c r="D56" s="153" t="s">
        <v>45</v>
      </c>
      <c r="E56" s="154" t="s">
        <v>46</v>
      </c>
      <c r="F56" s="155" t="s">
        <v>47</v>
      </c>
      <c r="G56" s="156" t="s">
        <v>39</v>
      </c>
      <c r="H56" s="157" t="s">
        <v>48</v>
      </c>
      <c r="I56" s="158" t="s">
        <v>40</v>
      </c>
      <c r="J56" s="159" t="s">
        <v>41</v>
      </c>
      <c r="K56" s="160" t="s">
        <v>49</v>
      </c>
      <c r="L56" s="161" t="s">
        <v>42</v>
      </c>
      <c r="M56" s="162" t="s">
        <v>43</v>
      </c>
      <c r="O56" s="151" t="s">
        <v>92</v>
      </c>
      <c r="P56" s="152" t="s">
        <v>38</v>
      </c>
      <c r="Q56" s="153" t="s">
        <v>45</v>
      </c>
      <c r="R56" s="154" t="s">
        <v>46</v>
      </c>
      <c r="S56" s="155" t="s">
        <v>47</v>
      </c>
      <c r="T56" s="156" t="s">
        <v>39</v>
      </c>
      <c r="U56" s="157" t="s">
        <v>48</v>
      </c>
      <c r="V56" s="158" t="s">
        <v>40</v>
      </c>
      <c r="W56" s="159" t="s">
        <v>41</v>
      </c>
      <c r="X56" s="160" t="s">
        <v>49</v>
      </c>
      <c r="Y56" s="161" t="s">
        <v>42</v>
      </c>
      <c r="Z56" s="162" t="s">
        <v>43</v>
      </c>
      <c r="AB56" s="151" t="s">
        <v>92</v>
      </c>
      <c r="AC56" s="152" t="s">
        <v>38</v>
      </c>
      <c r="AD56" s="153" t="s">
        <v>45</v>
      </c>
      <c r="AE56" s="154" t="s">
        <v>46</v>
      </c>
      <c r="AF56" s="155" t="s">
        <v>47</v>
      </c>
      <c r="AG56" s="156" t="s">
        <v>39</v>
      </c>
      <c r="AH56" s="157" t="s">
        <v>48</v>
      </c>
      <c r="AI56" s="158" t="s">
        <v>40</v>
      </c>
      <c r="AJ56" s="159" t="s">
        <v>41</v>
      </c>
      <c r="AK56" s="160" t="s">
        <v>49</v>
      </c>
      <c r="AL56" s="161" t="s">
        <v>42</v>
      </c>
      <c r="AM56" s="162" t="s">
        <v>43</v>
      </c>
    </row>
    <row r="57" spans="2:39">
      <c r="B57" s="167" t="s">
        <v>2</v>
      </c>
      <c r="C57" s="164">
        <f>IF(T14C!C57&gt;0,T14D!C57/T14C!C57,"-")</f>
        <v>78.742577108537134</v>
      </c>
      <c r="D57" s="165">
        <f>IF(T14C!D57&gt;0,T14D!D57/T14C!D57,"-")</f>
        <v>83.663627920631669</v>
      </c>
      <c r="E57" s="165" t="str">
        <f>IF(T14C!E57&gt;0,T14D!E57/T14C!E57,"-")</f>
        <v>-</v>
      </c>
      <c r="F57" s="165">
        <f>IF(T14C!F57&gt;0,T14D!F57/T14C!F57,"-")</f>
        <v>96.035573014776205</v>
      </c>
      <c r="G57" s="165">
        <f>IF(T14C!G57&gt;0,T14D!G57/T14C!G57,"-")</f>
        <v>53.950562786842859</v>
      </c>
      <c r="H57" s="165">
        <f>IF(T14C!H57&gt;0,T14D!H57/T14C!H57,"-")</f>
        <v>93.547330107966985</v>
      </c>
      <c r="I57" s="165" t="str">
        <f>IF(T14C!I57&gt;0,T14D!I57/T14C!I57,"-")</f>
        <v>-</v>
      </c>
      <c r="J57" s="165">
        <f>IF(T14C!J57&gt;0,T14D!J57/T14C!J57,"-")</f>
        <v>106.73381821082167</v>
      </c>
      <c r="K57" s="165">
        <f>IF(T14C!K57&gt;0,T14D!K57/T14C!K57,"-")</f>
        <v>63.275929002568162</v>
      </c>
      <c r="L57" s="165">
        <f>IF(T14C!L57&gt;0,T14D!L57/T14C!L57,"-")</f>
        <v>80.903095491888777</v>
      </c>
      <c r="M57" s="166">
        <f>IF(T14C!M57&gt;0,T14D!M57/T14C!M57,"-")</f>
        <v>78.812925661828899</v>
      </c>
      <c r="O57" s="167" t="s">
        <v>2</v>
      </c>
      <c r="P57" s="164">
        <f>IF(T14C!P57&gt;0,T14D!P57/T14C!P57,"-")</f>
        <v>75.824871140828719</v>
      </c>
      <c r="Q57" s="165">
        <f>IF(T14C!Q57&gt;0,T14D!Q57/T14C!Q57,"-")</f>
        <v>60.200428242893196</v>
      </c>
      <c r="R57" s="165">
        <f>IF(T14C!R57&gt;0,T14D!R57/T14C!R57,"-")</f>
        <v>23.950067533028637</v>
      </c>
      <c r="S57" s="165">
        <f>IF(T14C!S57&gt;0,T14D!S57/T14C!S57,"-")</f>
        <v>88.176420671287758</v>
      </c>
      <c r="T57" s="165">
        <f>IF(T14C!T57&gt;0,T14D!T57/T14C!T57,"-")</f>
        <v>148.73769524579569</v>
      </c>
      <c r="U57" s="165">
        <f>IF(T14C!U57&gt;0,T14D!U57/T14C!U57,"-")</f>
        <v>93.174043549880253</v>
      </c>
      <c r="V57" s="165">
        <f>IF(T14C!V57&gt;0,T14D!V57/T14C!V57,"-")</f>
        <v>67.378510684789944</v>
      </c>
      <c r="W57" s="165">
        <f>IF(T14C!W57&gt;0,T14D!W57/T14C!W57,"-")</f>
        <v>102.49896019500149</v>
      </c>
      <c r="X57" s="165">
        <f>IF(T14C!X57&gt;0,T14D!X57/T14C!X57,"-")</f>
        <v>54.553269370517036</v>
      </c>
      <c r="Y57" s="165">
        <f>IF(T14C!Y57&gt;0,T14D!Y57/T14C!Y57,"-")</f>
        <v>77.16695770566389</v>
      </c>
      <c r="Z57" s="166">
        <f>IF(T14C!Z57&gt;0,T14D!Z57/T14C!Z57,"-")</f>
        <v>69.918086997005645</v>
      </c>
      <c r="AB57" s="167" t="s">
        <v>2</v>
      </c>
      <c r="AC57" s="164">
        <f>IF(T14C!AC57&gt;0,T14D!AC57/T14C!AC57,"-")</f>
        <v>102.06216646292083</v>
      </c>
      <c r="AD57" s="165">
        <f>IF(T14C!AD57&gt;0,T14D!AD57/T14C!AD57,"-")</f>
        <v>90.141076771638552</v>
      </c>
      <c r="AE57" s="165">
        <f>IF(T14C!AE57&gt;0,T14D!AE57/T14C!AE57,"-")</f>
        <v>108.95393190087638</v>
      </c>
      <c r="AF57" s="165">
        <f>IF(T14C!AF57&gt;0,T14D!AF57/T14C!AF57,"-")</f>
        <v>107.90767187056102</v>
      </c>
      <c r="AG57" s="165">
        <f>IF(T14C!AG57&gt;0,T14D!AG57/T14C!AG57,"-")</f>
        <v>125.80938727811112</v>
      </c>
      <c r="AH57" s="165">
        <f>IF(T14C!AH57&gt;0,T14D!AH57/T14C!AH57,"-")</f>
        <v>142.7429829603266</v>
      </c>
      <c r="AI57" s="165" t="str">
        <f>IF(T14C!AI57&gt;0,T14D!AI57/T14C!AI57,"-")</f>
        <v>-</v>
      </c>
      <c r="AJ57" s="165">
        <f>IF(T14C!AJ57&gt;0,T14D!AJ57/T14C!AJ57,"-")</f>
        <v>118.82863066163105</v>
      </c>
      <c r="AK57" s="165">
        <f>IF(T14C!AK57&gt;0,T14D!AK57/T14C!AK57,"-")</f>
        <v>73.381941439269553</v>
      </c>
      <c r="AL57" s="165">
        <f>IF(T14C!AL57&gt;0,T14D!AL57/T14C!AL57,"-")</f>
        <v>94.169113419626086</v>
      </c>
      <c r="AM57" s="166">
        <f>IF(T14C!AM57&gt;0,T14D!AM57/T14C!AM57,"-")</f>
        <v>73.968540858811451</v>
      </c>
    </row>
    <row r="58" spans="2:39">
      <c r="B58" s="172" t="s">
        <v>3</v>
      </c>
      <c r="C58" s="169">
        <f>IF(T14C!C58&gt;0,T14D!C58/T14C!C58,"-")</f>
        <v>35.425216228871982</v>
      </c>
      <c r="D58" s="170">
        <f>IF(T14C!D58&gt;0,T14D!D58/T14C!D58,"-")</f>
        <v>21.906384270523176</v>
      </c>
      <c r="E58" s="170">
        <f>IF(T14C!E58&gt;0,T14D!E58/T14C!E58,"-")</f>
        <v>99.216721519619838</v>
      </c>
      <c r="F58" s="170">
        <f>IF(T14C!F58&gt;0,T14D!F58/T14C!F58,"-")</f>
        <v>21.259781694889931</v>
      </c>
      <c r="G58" s="170">
        <f>IF(T14C!G58&gt;0,T14D!G58/T14C!G58,"-")</f>
        <v>32.847152104506826</v>
      </c>
      <c r="H58" s="170">
        <f>IF(T14C!H58&gt;0,T14D!H58/T14C!H58,"-")</f>
        <v>65.899624186781978</v>
      </c>
      <c r="I58" s="170">
        <f>IF(T14C!I58&gt;0,T14D!I58/T14C!I58,"-")</f>
        <v>28.796137406705832</v>
      </c>
      <c r="J58" s="170">
        <f>IF(T14C!J58&gt;0,T14D!J58/T14C!J58,"-")</f>
        <v>29.700253648019117</v>
      </c>
      <c r="K58" s="170">
        <f>IF(T14C!K58&gt;0,T14D!K58/T14C!K58,"-")</f>
        <v>24.311707538161684</v>
      </c>
      <c r="L58" s="170">
        <f>IF(T14C!L58&gt;0,T14D!L58/T14C!L58,"-")</f>
        <v>35.614680113662352</v>
      </c>
      <c r="M58" s="171">
        <f>IF(T14C!M58&gt;0,T14D!M58/T14C!M58,"-")</f>
        <v>39.344184131300985</v>
      </c>
      <c r="O58" s="172" t="s">
        <v>3</v>
      </c>
      <c r="P58" s="169">
        <f>IF(T14C!P58&gt;0,T14D!P58/T14C!P58,"-")</f>
        <v>35.249888273442828</v>
      </c>
      <c r="Q58" s="170">
        <f>IF(T14C!Q58&gt;0,T14D!Q58/T14C!Q58,"-")</f>
        <v>25.801606530808566</v>
      </c>
      <c r="R58" s="170">
        <f>IF(T14C!R58&gt;0,T14D!R58/T14C!R58,"-")</f>
        <v>118.80225907719635</v>
      </c>
      <c r="S58" s="170">
        <f>IF(T14C!S58&gt;0,T14D!S58/T14C!S58,"-")</f>
        <v>21.179722790721925</v>
      </c>
      <c r="T58" s="170">
        <f>IF(T14C!T58&gt;0,T14D!T58/T14C!T58,"-")</f>
        <v>19.359599104693729</v>
      </c>
      <c r="U58" s="170">
        <f>IF(T14C!U58&gt;0,T14D!U58/T14C!U58,"-")</f>
        <v>71.505288447653214</v>
      </c>
      <c r="V58" s="170">
        <f>IF(T14C!V58&gt;0,T14D!V58/T14C!V58,"-")</f>
        <v>23.853511527217488</v>
      </c>
      <c r="W58" s="170">
        <f>IF(T14C!W58&gt;0,T14D!W58/T14C!W58,"-")</f>
        <v>31.992849313212769</v>
      </c>
      <c r="X58" s="170">
        <f>IF(T14C!X58&gt;0,T14D!X58/T14C!X58,"-")</f>
        <v>31.700944652256741</v>
      </c>
      <c r="Y58" s="170">
        <f>IF(T14C!Y58&gt;0,T14D!Y58/T14C!Y58,"-")</f>
        <v>24.836345089965842</v>
      </c>
      <c r="Z58" s="171">
        <f>IF(T14C!Z58&gt;0,T14D!Z58/T14C!Z58,"-")</f>
        <v>39.263882579953375</v>
      </c>
      <c r="AB58" s="172" t="s">
        <v>3</v>
      </c>
      <c r="AC58" s="169">
        <f>IF(T14C!AC58&gt;0,T14D!AC58/T14C!AC58,"-")</f>
        <v>30.120998744697236</v>
      </c>
      <c r="AD58" s="170">
        <f>IF(T14C!AD58&gt;0,T14D!AD58/T14C!AD58,"-")</f>
        <v>29.255521737760432</v>
      </c>
      <c r="AE58" s="170">
        <f>IF(T14C!AE58&gt;0,T14D!AE58/T14C!AE58,"-")</f>
        <v>86.904332983191154</v>
      </c>
      <c r="AF58" s="170">
        <f>IF(T14C!AF58&gt;0,T14D!AF58/T14C!AF58,"-")</f>
        <v>14.892405666847223</v>
      </c>
      <c r="AG58" s="170">
        <f>IF(T14C!AG58&gt;0,T14D!AG58/T14C!AG58,"-")</f>
        <v>26.183518444403585</v>
      </c>
      <c r="AH58" s="170">
        <f>IF(T14C!AH58&gt;0,T14D!AH58/T14C!AH58,"-")</f>
        <v>61.751072997526535</v>
      </c>
      <c r="AI58" s="170">
        <f>IF(T14C!AI58&gt;0,T14D!AI58/T14C!AI58,"-")</f>
        <v>20.433261128982885</v>
      </c>
      <c r="AJ58" s="170">
        <f>IF(T14C!AJ58&gt;0,T14D!AJ58/T14C!AJ58,"-")</f>
        <v>12.044611348169255</v>
      </c>
      <c r="AK58" s="170">
        <f>IF(T14C!AK58&gt;0,T14D!AK58/T14C!AK58,"-")</f>
        <v>21.933457387274185</v>
      </c>
      <c r="AL58" s="170">
        <f>IF(T14C!AL58&gt;0,T14D!AL58/T14C!AL58,"-")</f>
        <v>27.644885711806907</v>
      </c>
      <c r="AM58" s="171">
        <f>IF(T14C!AM58&gt;0,T14D!AM58/T14C!AM58,"-")</f>
        <v>51.326422758828052</v>
      </c>
    </row>
    <row r="59" spans="2:39">
      <c r="B59" s="172" t="s">
        <v>4</v>
      </c>
      <c r="C59" s="169">
        <f>IF(T14C!C59&gt;0,T14D!C59/T14C!C59,"-")</f>
        <v>19.688238717790131</v>
      </c>
      <c r="D59" s="170">
        <f>IF(T14C!D59&gt;0,T14D!D59/T14C!D59,"-")</f>
        <v>19.334010697778908</v>
      </c>
      <c r="E59" s="170">
        <f>IF(T14C!E59&gt;0,T14D!E59/T14C!E59,"-")</f>
        <v>20.246720113499691</v>
      </c>
      <c r="F59" s="170">
        <f>IF(T14C!F59&gt;0,T14D!F59/T14C!F59,"-")</f>
        <v>26.777008860526792</v>
      </c>
      <c r="G59" s="170">
        <f>IF(T14C!G59&gt;0,T14D!G59/T14C!G59,"-")</f>
        <v>39.901526462299657</v>
      </c>
      <c r="H59" s="170">
        <f>IF(T14C!H59&gt;0,T14D!H59/T14C!H59,"-")</f>
        <v>54.13334187495996</v>
      </c>
      <c r="I59" s="170">
        <f>IF(T14C!I59&gt;0,T14D!I59/T14C!I59,"-")</f>
        <v>18.439873637243846</v>
      </c>
      <c r="J59" s="170">
        <f>IF(T14C!J59&gt;0,T14D!J59/T14C!J59,"-")</f>
        <v>12.843114776816881</v>
      </c>
      <c r="K59" s="170">
        <f>IF(T14C!K59&gt;0,T14D!K59/T14C!K59,"-")</f>
        <v>15.287630366031228</v>
      </c>
      <c r="L59" s="170">
        <f>IF(T14C!L59&gt;0,T14D!L59/T14C!L59,"-")</f>
        <v>14.723197078894273</v>
      </c>
      <c r="M59" s="171">
        <f>IF(T14C!M59&gt;0,T14D!M59/T14C!M59,"-")</f>
        <v>11.634204693187522</v>
      </c>
      <c r="O59" s="172" t="s">
        <v>4</v>
      </c>
      <c r="P59" s="169">
        <f>IF(T14C!P59&gt;0,T14D!P59/T14C!P59,"-")</f>
        <v>21.544891466775024</v>
      </c>
      <c r="Q59" s="170">
        <f>IF(T14C!Q59&gt;0,T14D!Q59/T14C!Q59,"-")</f>
        <v>21.105540848822578</v>
      </c>
      <c r="R59" s="170">
        <f>IF(T14C!R59&gt;0,T14D!R59/T14C!R59,"-")</f>
        <v>24.557658696530542</v>
      </c>
      <c r="S59" s="170">
        <f>IF(T14C!S59&gt;0,T14D!S59/T14C!S59,"-")</f>
        <v>26.967742390562631</v>
      </c>
      <c r="T59" s="170" t="str">
        <f>IF(T14C!T59&gt;0,T14D!T59/T14C!T59,"-")</f>
        <v>-</v>
      </c>
      <c r="U59" s="170">
        <f>IF(T14C!U59&gt;0,T14D!U59/T14C!U59,"-")</f>
        <v>47.470813037733173</v>
      </c>
      <c r="V59" s="170" t="str">
        <f>IF(T14C!V59&gt;0,T14D!V59/T14C!V59,"-")</f>
        <v>-</v>
      </c>
      <c r="W59" s="170" t="str">
        <f>IF(T14C!W59&gt;0,T14D!W59/T14C!W59,"-")</f>
        <v>-</v>
      </c>
      <c r="X59" s="170">
        <f>IF(T14C!X59&gt;0,T14D!X59/T14C!X59,"-")</f>
        <v>8.1599090708767186</v>
      </c>
      <c r="Y59" s="170">
        <f>IF(T14C!Y59&gt;0,T14D!Y59/T14C!Y59,"-")</f>
        <v>15.698768085799772</v>
      </c>
      <c r="Z59" s="171" t="str">
        <f>IF(T14C!Z59&gt;0,T14D!Z59/T14C!Z59,"-")</f>
        <v>-</v>
      </c>
      <c r="AB59" s="172" t="s">
        <v>4</v>
      </c>
      <c r="AC59" s="169">
        <f>IF(T14C!AC59&gt;0,T14D!AC59/T14C!AC59,"-")</f>
        <v>16.188334702883278</v>
      </c>
      <c r="AD59" s="170">
        <f>IF(T14C!AD59&gt;0,T14D!AD59/T14C!AD59,"-")</f>
        <v>16.137298075731582</v>
      </c>
      <c r="AE59" s="170">
        <f>IF(T14C!AE59&gt;0,T14D!AE59/T14C!AE59,"-")</f>
        <v>15.447179720780628</v>
      </c>
      <c r="AF59" s="170">
        <f>IF(T14C!AF59&gt;0,T14D!AF59/T14C!AF59,"-")</f>
        <v>16.898433265258134</v>
      </c>
      <c r="AG59" s="170">
        <f>IF(T14C!AG59&gt;0,T14D!AG59/T14C!AG59,"-")</f>
        <v>11.03490282111137</v>
      </c>
      <c r="AH59" s="170">
        <f>IF(T14C!AH59&gt;0,T14D!AH59/T14C!AH59,"-")</f>
        <v>27.903437091463122</v>
      </c>
      <c r="AI59" s="170">
        <f>IF(T14C!AI59&gt;0,T14D!AI59/T14C!AI59,"-")</f>
        <v>11.387144401438659</v>
      </c>
      <c r="AJ59" s="170" t="str">
        <f>IF(T14C!AJ59&gt;0,T14D!AJ59/T14C!AJ59,"-")</f>
        <v>-</v>
      </c>
      <c r="AK59" s="170">
        <f>IF(T14C!AK59&gt;0,T14D!AK59/T14C!AK59,"-")</f>
        <v>15.457179175175012</v>
      </c>
      <c r="AL59" s="170">
        <f>IF(T14C!AL59&gt;0,T14D!AL59/T14C!AL59,"-")</f>
        <v>33.288476210135244</v>
      </c>
      <c r="AM59" s="171">
        <f>IF(T14C!AM59&gt;0,T14D!AM59/T14C!AM59,"-")</f>
        <v>13.566227374113669</v>
      </c>
    </row>
    <row r="60" spans="2:39">
      <c r="B60" s="172" t="s">
        <v>5</v>
      </c>
      <c r="C60" s="169">
        <f>IF(T14C!C60&gt;0,T14D!C60/T14C!C60,"-")</f>
        <v>24.446764265691531</v>
      </c>
      <c r="D60" s="170">
        <f>IF(T14C!D60&gt;0,T14D!D60/T14C!D60,"-")</f>
        <v>16.529635031299687</v>
      </c>
      <c r="E60" s="170">
        <f>IF(T14C!E60&gt;0,T14D!E60/T14C!E60,"-")</f>
        <v>16.584784409063516</v>
      </c>
      <c r="F60" s="170">
        <f>IF(T14C!F60&gt;0,T14D!F60/T14C!F60,"-")</f>
        <v>11.14656879846493</v>
      </c>
      <c r="G60" s="170">
        <f>IF(T14C!G60&gt;0,T14D!G60/T14C!G60,"-")</f>
        <v>19.838484948725924</v>
      </c>
      <c r="H60" s="170">
        <f>IF(T14C!H60&gt;0,T14D!H60/T14C!H60,"-")</f>
        <v>87.184521312711809</v>
      </c>
      <c r="I60" s="170">
        <f>IF(T14C!I60&gt;0,T14D!I60/T14C!I60,"-")</f>
        <v>45.467970947849331</v>
      </c>
      <c r="J60" s="170">
        <f>IF(T14C!J60&gt;0,T14D!J60/T14C!J60,"-")</f>
        <v>20.831646252389241</v>
      </c>
      <c r="K60" s="170">
        <f>IF(T14C!K60&gt;0,T14D!K60/T14C!K60,"-")</f>
        <v>21.347615872209225</v>
      </c>
      <c r="L60" s="170">
        <f>IF(T14C!L60&gt;0,T14D!L60/T14C!L60,"-")</f>
        <v>19.022964159705669</v>
      </c>
      <c r="M60" s="171">
        <f>IF(T14C!M60&gt;0,T14D!M60/T14C!M60,"-")</f>
        <v>18.995226472732448</v>
      </c>
      <c r="O60" s="172" t="s">
        <v>5</v>
      </c>
      <c r="P60" s="169">
        <f>IF(T14C!P60&gt;0,T14D!P60/T14C!P60,"-")</f>
        <v>21.709023999125343</v>
      </c>
      <c r="Q60" s="170">
        <f>IF(T14C!Q60&gt;0,T14D!Q60/T14C!Q60,"-")</f>
        <v>18.248221912089605</v>
      </c>
      <c r="R60" s="170">
        <f>IF(T14C!R60&gt;0,T14D!R60/T14C!R60,"-")</f>
        <v>14.811971468730688</v>
      </c>
      <c r="S60" s="170">
        <f>IF(T14C!S60&gt;0,T14D!S60/T14C!S60,"-")</f>
        <v>10.855810441601562</v>
      </c>
      <c r="T60" s="170">
        <f>IF(T14C!T60&gt;0,T14D!T60/T14C!T60,"-")</f>
        <v>31.12787712177018</v>
      </c>
      <c r="U60" s="170">
        <f>IF(T14C!U60&gt;0,T14D!U60/T14C!U60,"-")</f>
        <v>82.330836402543369</v>
      </c>
      <c r="V60" s="170">
        <f>IF(T14C!V60&gt;0,T14D!V60/T14C!V60,"-")</f>
        <v>24.923151023924941</v>
      </c>
      <c r="W60" s="170">
        <f>IF(T14C!W60&gt;0,T14D!W60/T14C!W60,"-")</f>
        <v>28.163734687079774</v>
      </c>
      <c r="X60" s="170">
        <f>IF(T14C!X60&gt;0,T14D!X60/T14C!X60,"-")</f>
        <v>25.161391994061905</v>
      </c>
      <c r="Y60" s="170">
        <f>IF(T14C!Y60&gt;0,T14D!Y60/T14C!Y60,"-")</f>
        <v>19.60122683568305</v>
      </c>
      <c r="Z60" s="171">
        <f>IF(T14C!Z60&gt;0,T14D!Z60/T14C!Z60,"-")</f>
        <v>13.777339332384841</v>
      </c>
      <c r="AB60" s="172" t="s">
        <v>5</v>
      </c>
      <c r="AC60" s="169">
        <f>IF(T14C!AC60&gt;0,T14D!AC60/T14C!AC60,"-")</f>
        <v>28.608373681843567</v>
      </c>
      <c r="AD60" s="170">
        <f>IF(T14C!AD60&gt;0,T14D!AD60/T14C!AD60,"-")</f>
        <v>20.338486453725139</v>
      </c>
      <c r="AE60" s="170">
        <f>IF(T14C!AE60&gt;0,T14D!AE60/T14C!AE60,"-")</f>
        <v>26.329077684470949</v>
      </c>
      <c r="AF60" s="170">
        <f>IF(T14C!AF60&gt;0,T14D!AF60/T14C!AF60,"-")</f>
        <v>22.998286891110507</v>
      </c>
      <c r="AG60" s="170">
        <f>IF(T14C!AG60&gt;0,T14D!AG60/T14C!AG60,"-")</f>
        <v>40.492400377524625</v>
      </c>
      <c r="AH60" s="170">
        <f>IF(T14C!AH60&gt;0,T14D!AH60/T14C!AH60,"-")</f>
        <v>62.637576062524644</v>
      </c>
      <c r="AI60" s="170">
        <f>IF(T14C!AI60&gt;0,T14D!AI60/T14C!AI60,"-")</f>
        <v>27.613733612468923</v>
      </c>
      <c r="AJ60" s="170">
        <f>IF(T14C!AJ60&gt;0,T14D!AJ60/T14C!AJ60,"-")</f>
        <v>59.481215623300649</v>
      </c>
      <c r="AK60" s="170">
        <f>IF(T14C!AK60&gt;0,T14D!AK60/T14C!AK60,"-")</f>
        <v>23.886154113673655</v>
      </c>
      <c r="AL60" s="170">
        <f>IF(T14C!AL60&gt;0,T14D!AL60/T14C!AL60,"-")</f>
        <v>28.365272603678427</v>
      </c>
      <c r="AM60" s="171">
        <f>IF(T14C!AM60&gt;0,T14D!AM60/T14C!AM60,"-")</f>
        <v>30.260655196806113</v>
      </c>
    </row>
    <row r="61" spans="2:39">
      <c r="B61" s="172" t="s">
        <v>6</v>
      </c>
      <c r="C61" s="169">
        <f>IF(T14C!C61&gt;0,T14D!C61/T14C!C61,"-")</f>
        <v>40.372262558734462</v>
      </c>
      <c r="D61" s="170">
        <f>IF(T14C!D61&gt;0,T14D!D61/T14C!D61,"-")</f>
        <v>32.904396986373442</v>
      </c>
      <c r="E61" s="170">
        <f>IF(T14C!E61&gt;0,T14D!E61/T14C!E61,"-")</f>
        <v>34.331406826278034</v>
      </c>
      <c r="F61" s="170">
        <f>IF(T14C!F61&gt;0,T14D!F61/T14C!F61,"-")</f>
        <v>21.982807068509029</v>
      </c>
      <c r="G61" s="170">
        <f>IF(T14C!G61&gt;0,T14D!G61/T14C!G61,"-")</f>
        <v>43.755957717844275</v>
      </c>
      <c r="H61" s="170">
        <f>IF(T14C!H61&gt;0,T14D!H61/T14C!H61,"-")</f>
        <v>134.73083018792948</v>
      </c>
      <c r="I61" s="170">
        <f>IF(T14C!I61&gt;0,T14D!I61/T14C!I61,"-")</f>
        <v>90.353048218482812</v>
      </c>
      <c r="J61" s="170">
        <f>IF(T14C!J61&gt;0,T14D!J61/T14C!J61,"-")</f>
        <v>36.15632917043429</v>
      </c>
      <c r="K61" s="170">
        <f>IF(T14C!K61&gt;0,T14D!K61/T14C!K61,"-")</f>
        <v>65.268097173917738</v>
      </c>
      <c r="L61" s="170">
        <f>IF(T14C!L61&gt;0,T14D!L61/T14C!L61,"-")</f>
        <v>48.392978203294305</v>
      </c>
      <c r="M61" s="171">
        <f>IF(T14C!M61&gt;0,T14D!M61/T14C!M61,"-")</f>
        <v>17.467250808158887</v>
      </c>
      <c r="O61" s="172" t="s">
        <v>6</v>
      </c>
      <c r="P61" s="169">
        <f>IF(T14C!P61&gt;0,T14D!P61/T14C!P61,"-")</f>
        <v>43.071941861887112</v>
      </c>
      <c r="Q61" s="170">
        <f>IF(T14C!Q61&gt;0,T14D!Q61/T14C!Q61,"-")</f>
        <v>36.049349461245733</v>
      </c>
      <c r="R61" s="170">
        <f>IF(T14C!R61&gt;0,T14D!R61/T14C!R61,"-")</f>
        <v>21.874517385940816</v>
      </c>
      <c r="S61" s="170">
        <f>IF(T14C!S61&gt;0,T14D!S61/T14C!S61,"-")</f>
        <v>27.012963979052103</v>
      </c>
      <c r="T61" s="170">
        <f>IF(T14C!T61&gt;0,T14D!T61/T14C!T61,"-")</f>
        <v>49.176769318311663</v>
      </c>
      <c r="U61" s="170">
        <f>IF(T14C!U61&gt;0,T14D!U61/T14C!U61,"-")</f>
        <v>116.53805581954171</v>
      </c>
      <c r="V61" s="170">
        <f>IF(T14C!V61&gt;0,T14D!V61/T14C!V61,"-")</f>
        <v>90.353048218482854</v>
      </c>
      <c r="W61" s="170">
        <f>IF(T14C!W61&gt;0,T14D!W61/T14C!W61,"-")</f>
        <v>36.1558263188778</v>
      </c>
      <c r="X61" s="170">
        <f>IF(T14C!X61&gt;0,T14D!X61/T14C!X61,"-")</f>
        <v>90.974335536628914</v>
      </c>
      <c r="Y61" s="170">
        <f>IF(T14C!Y61&gt;0,T14D!Y61/T14C!Y61,"-")</f>
        <v>35.090347851898734</v>
      </c>
      <c r="Z61" s="171">
        <f>IF(T14C!Z61&gt;0,T14D!Z61/T14C!Z61,"-")</f>
        <v>21.35716362871414</v>
      </c>
      <c r="AB61" s="172" t="s">
        <v>6</v>
      </c>
      <c r="AC61" s="169">
        <f>IF(T14C!AC61&gt;0,T14D!AC61/T14C!AC61,"-")</f>
        <v>33.875228066130589</v>
      </c>
      <c r="AD61" s="170">
        <f>IF(T14C!AD61&gt;0,T14D!AD61/T14C!AD61,"-")</f>
        <v>27.616998626752984</v>
      </c>
      <c r="AE61" s="170">
        <f>IF(T14C!AE61&gt;0,T14D!AE61/T14C!AE61,"-")</f>
        <v>21.361618240447243</v>
      </c>
      <c r="AF61" s="170">
        <f>IF(T14C!AF61&gt;0,T14D!AF61/T14C!AF61,"-")</f>
        <v>25.238068340824054</v>
      </c>
      <c r="AG61" s="170">
        <f>IF(T14C!AG61&gt;0,T14D!AG61/T14C!AG61,"-")</f>
        <v>69.610067224530127</v>
      </c>
      <c r="AH61" s="170">
        <f>IF(T14C!AH61&gt;0,T14D!AH61/T14C!AH61,"-")</f>
        <v>97.706197631467376</v>
      </c>
      <c r="AI61" s="170" t="str">
        <f>IF(T14C!AI61&gt;0,T14D!AI61/T14C!AI61,"-")</f>
        <v>-</v>
      </c>
      <c r="AJ61" s="170" t="str">
        <f>IF(T14C!AJ61&gt;0,T14D!AJ61/T14C!AJ61,"-")</f>
        <v>-</v>
      </c>
      <c r="AK61" s="170">
        <f>IF(T14C!AK61&gt;0,T14D!AK61/T14C!AK61,"-")</f>
        <v>74.379232207149059</v>
      </c>
      <c r="AL61" s="170">
        <f>IF(T14C!AL61&gt;0,T14D!AL61/T14C!AL61,"-")</f>
        <v>48.261376975355013</v>
      </c>
      <c r="AM61" s="171">
        <f>IF(T14C!AM61&gt;0,T14D!AM61/T14C!AM61,"-")</f>
        <v>17.516717791021495</v>
      </c>
    </row>
    <row r="62" spans="2:39">
      <c r="B62" s="172" t="s">
        <v>7</v>
      </c>
      <c r="C62" s="169">
        <f>IF(T14C!C62&gt;0,T14D!C62/T14C!C62,"-")</f>
        <v>44.418422942182943</v>
      </c>
      <c r="D62" s="170">
        <f>IF(T14C!D62&gt;0,T14D!D62/T14C!D62,"-")</f>
        <v>42.107471487476076</v>
      </c>
      <c r="E62" s="170">
        <f>IF(T14C!E62&gt;0,T14D!E62/T14C!E62,"-")</f>
        <v>13.907832725076783</v>
      </c>
      <c r="F62" s="170">
        <f>IF(T14C!F62&gt;0,T14D!F62/T14C!F62,"-")</f>
        <v>32.833409594279061</v>
      </c>
      <c r="G62" s="170">
        <f>IF(T14C!G62&gt;0,T14D!G62/T14C!G62,"-")</f>
        <v>28.079806315927218</v>
      </c>
      <c r="H62" s="170">
        <f>IF(T14C!H62&gt;0,T14D!H62/T14C!H62,"-")</f>
        <v>60.078615319767131</v>
      </c>
      <c r="I62" s="170">
        <f>IF(T14C!I62&gt;0,T14D!I62/T14C!I62,"-")</f>
        <v>16.443056275598849</v>
      </c>
      <c r="J62" s="170">
        <f>IF(T14C!J62&gt;0,T14D!J62/T14C!J62,"-")</f>
        <v>86.914621017195699</v>
      </c>
      <c r="K62" s="170">
        <f>IF(T14C!K62&gt;0,T14D!K62/T14C!K62,"-")</f>
        <v>32.336180590872111</v>
      </c>
      <c r="L62" s="170">
        <f>IF(T14C!L62&gt;0,T14D!L62/T14C!L62,"-")</f>
        <v>56.149880233508853</v>
      </c>
      <c r="M62" s="171">
        <f>IF(T14C!M62&gt;0,T14D!M62/T14C!M62,"-")</f>
        <v>52.581947883491566</v>
      </c>
      <c r="O62" s="172" t="s">
        <v>7</v>
      </c>
      <c r="P62" s="169">
        <f>IF(T14C!P62&gt;0,T14D!P62/T14C!P62,"-")</f>
        <v>42.907910559084897</v>
      </c>
      <c r="Q62" s="170">
        <f>IF(T14C!Q62&gt;0,T14D!Q62/T14C!Q62,"-")</f>
        <v>25.461479653279525</v>
      </c>
      <c r="R62" s="170">
        <f>IF(T14C!R62&gt;0,T14D!R62/T14C!R62,"-")</f>
        <v>15.810249803231528</v>
      </c>
      <c r="S62" s="170">
        <f>IF(T14C!S62&gt;0,T14D!S62/T14C!S62,"-")</f>
        <v>28.042752541498103</v>
      </c>
      <c r="T62" s="170">
        <f>IF(T14C!T62&gt;0,T14D!T62/T14C!T62,"-")</f>
        <v>69.974607115086854</v>
      </c>
      <c r="U62" s="170">
        <f>IF(T14C!U62&gt;0,T14D!U62/T14C!U62,"-")</f>
        <v>41.825790807761237</v>
      </c>
      <c r="V62" s="170" t="str">
        <f>IF(T14C!V62&gt;0,T14D!V62/T14C!V62,"-")</f>
        <v>-</v>
      </c>
      <c r="W62" s="170">
        <f>IF(T14C!W62&gt;0,T14D!W62/T14C!W62,"-")</f>
        <v>133.8227726154833</v>
      </c>
      <c r="X62" s="170">
        <f>IF(T14C!X62&gt;0,T14D!X62/T14C!X62,"-")</f>
        <v>26.796789894364661</v>
      </c>
      <c r="Y62" s="170">
        <f>IF(T14C!Y62&gt;0,T14D!Y62/T14C!Y62,"-")</f>
        <v>37.987589322988235</v>
      </c>
      <c r="Z62" s="171">
        <f>IF(T14C!Z62&gt;0,T14D!Z62/T14C!Z62,"-")</f>
        <v>71.670076111776794</v>
      </c>
      <c r="AB62" s="172" t="s">
        <v>7</v>
      </c>
      <c r="AC62" s="169">
        <f>IF(T14C!AC62&gt;0,T14D!AC62/T14C!AC62,"-")</f>
        <v>34.806591438408226</v>
      </c>
      <c r="AD62" s="170">
        <f>IF(T14C!AD62&gt;0,T14D!AD62/T14C!AD62,"-")</f>
        <v>18.404155270012065</v>
      </c>
      <c r="AE62" s="170">
        <f>IF(T14C!AE62&gt;0,T14D!AE62/T14C!AE62,"-")</f>
        <v>20.46124598823603</v>
      </c>
      <c r="AF62" s="170">
        <f>IF(T14C!AF62&gt;0,T14D!AF62/T14C!AF62,"-")</f>
        <v>23.656852201381689</v>
      </c>
      <c r="AG62" s="170">
        <f>IF(T14C!AG62&gt;0,T14D!AG62/T14C!AG62,"-")</f>
        <v>42.443596895909728</v>
      </c>
      <c r="AH62" s="170">
        <f>IF(T14C!AH62&gt;0,T14D!AH62/T14C!AH62,"-")</f>
        <v>31.591169920245793</v>
      </c>
      <c r="AI62" s="170" t="str">
        <f>IF(T14C!AI62&gt;0,T14D!AI62/T14C!AI62,"-")</f>
        <v>-</v>
      </c>
      <c r="AJ62" s="170">
        <f>IF(T14C!AJ62&gt;0,T14D!AJ62/T14C!AJ62,"-")</f>
        <v>85.217153294562877</v>
      </c>
      <c r="AK62" s="170">
        <f>IF(T14C!AK62&gt;0,T14D!AK62/T14C!AK62,"-")</f>
        <v>79.644660110453941</v>
      </c>
      <c r="AL62" s="170">
        <f>IF(T14C!AL62&gt;0,T14D!AL62/T14C!AL62,"-")</f>
        <v>43.074898037777494</v>
      </c>
      <c r="AM62" s="171">
        <f>IF(T14C!AM62&gt;0,T14D!AM62/T14C!AM62,"-")</f>
        <v>44.044055079098186</v>
      </c>
    </row>
    <row r="63" spans="2:39">
      <c r="B63" s="172" t="s">
        <v>8</v>
      </c>
      <c r="C63" s="169">
        <f>IF(T14C!C63&gt;0,T14D!C63/T14C!C63,"-")</f>
        <v>62.606625895955574</v>
      </c>
      <c r="D63" s="170">
        <f>IF(T14C!D63&gt;0,T14D!D63/T14C!D63,"-")</f>
        <v>64.772265474101317</v>
      </c>
      <c r="E63" s="170">
        <f>IF(T14C!E63&gt;0,T14D!E63/T14C!E63,"-")</f>
        <v>39.883928433684076</v>
      </c>
      <c r="F63" s="170">
        <f>IF(T14C!F63&gt;0,T14D!F63/T14C!F63,"-")</f>
        <v>53.624760205400754</v>
      </c>
      <c r="G63" s="170">
        <f>IF(T14C!G63&gt;0,T14D!G63/T14C!G63,"-")</f>
        <v>53.122741395874399</v>
      </c>
      <c r="H63" s="170">
        <f>IF(T14C!H63&gt;0,T14D!H63/T14C!H63,"-")</f>
        <v>75.261336066026189</v>
      </c>
      <c r="I63" s="170">
        <f>IF(T14C!I63&gt;0,T14D!I63/T14C!I63,"-")</f>
        <v>92.328450738242623</v>
      </c>
      <c r="J63" s="170">
        <f>IF(T14C!J63&gt;0,T14D!J63/T14C!J63,"-")</f>
        <v>64.242106645598923</v>
      </c>
      <c r="K63" s="170" t="str">
        <f>IF(T14C!K63&gt;0,T14D!K63/T14C!K63,"-")</f>
        <v>-</v>
      </c>
      <c r="L63" s="170">
        <f>IF(T14C!L63&gt;0,T14D!L63/T14C!L63,"-")</f>
        <v>70.398462754486573</v>
      </c>
      <c r="M63" s="171">
        <f>IF(T14C!M63&gt;0,T14D!M63/T14C!M63,"-")</f>
        <v>60.452076135342701</v>
      </c>
      <c r="O63" s="172" t="s">
        <v>8</v>
      </c>
      <c r="P63" s="169">
        <f>IF(T14C!P63&gt;0,T14D!P63/T14C!P63,"-")</f>
        <v>55.748735686013006</v>
      </c>
      <c r="Q63" s="170">
        <f>IF(T14C!Q63&gt;0,T14D!Q63/T14C!Q63,"-")</f>
        <v>59.209427836316983</v>
      </c>
      <c r="R63" s="170">
        <f>IF(T14C!R63&gt;0,T14D!R63/T14C!R63,"-")</f>
        <v>37.412225467092853</v>
      </c>
      <c r="S63" s="170">
        <f>IF(T14C!S63&gt;0,T14D!S63/T14C!S63,"-")</f>
        <v>55.003679408565517</v>
      </c>
      <c r="T63" s="170">
        <f>IF(T14C!T63&gt;0,T14D!T63/T14C!T63,"-")</f>
        <v>57.654067174252091</v>
      </c>
      <c r="U63" s="170">
        <f>IF(T14C!U63&gt;0,T14D!U63/T14C!U63,"-")</f>
        <v>82.839171498516038</v>
      </c>
      <c r="V63" s="170">
        <f>IF(T14C!V63&gt;0,T14D!V63/T14C!V63,"-")</f>
        <v>75.045895334719461</v>
      </c>
      <c r="W63" s="170">
        <f>IF(T14C!W63&gt;0,T14D!W63/T14C!W63,"-")</f>
        <v>59.40420295388504</v>
      </c>
      <c r="X63" s="170" t="str">
        <f>IF(T14C!X63&gt;0,T14D!X63/T14C!X63,"-")</f>
        <v>-</v>
      </c>
      <c r="Y63" s="170">
        <f>IF(T14C!Y63&gt;0,T14D!Y63/T14C!Y63,"-")</f>
        <v>36.247789937759514</v>
      </c>
      <c r="Z63" s="171">
        <f>IF(T14C!Z63&gt;0,T14D!Z63/T14C!Z63,"-")</f>
        <v>80.44997560379916</v>
      </c>
      <c r="AB63" s="172" t="s">
        <v>8</v>
      </c>
      <c r="AC63" s="169">
        <f>IF(T14C!AC63&gt;0,T14D!AC63/T14C!AC63,"-")</f>
        <v>49.729094361256827</v>
      </c>
      <c r="AD63" s="170">
        <f>IF(T14C!AD63&gt;0,T14D!AD63/T14C!AD63,"-")</f>
        <v>35.155350054275445</v>
      </c>
      <c r="AE63" s="170">
        <f>IF(T14C!AE63&gt;0,T14D!AE63/T14C!AE63,"-")</f>
        <v>48.272970719501799</v>
      </c>
      <c r="AF63" s="170">
        <f>IF(T14C!AF63&gt;0,T14D!AF63/T14C!AF63,"-")</f>
        <v>41.780772967545808</v>
      </c>
      <c r="AG63" s="170">
        <f>IF(T14C!AG63&gt;0,T14D!AG63/T14C!AG63,"-")</f>
        <v>40.52201805128459</v>
      </c>
      <c r="AH63" s="170">
        <f>IF(T14C!AH63&gt;0,T14D!AH63/T14C!AH63,"-")</f>
        <v>47.444774853120123</v>
      </c>
      <c r="AI63" s="170">
        <f>IF(T14C!AI63&gt;0,T14D!AI63/T14C!AI63,"-")</f>
        <v>48.043901923249429</v>
      </c>
      <c r="AJ63" s="170">
        <f>IF(T14C!AJ63&gt;0,T14D!AJ63/T14C!AJ63,"-")</f>
        <v>56.224381070328249</v>
      </c>
      <c r="AK63" s="170" t="str">
        <f>IF(T14C!AK63&gt;0,T14D!AK63/T14C!AK63,"-")</f>
        <v>-</v>
      </c>
      <c r="AL63" s="170">
        <f>IF(T14C!AL63&gt;0,T14D!AL63/T14C!AL63,"-")</f>
        <v>87.8728841613013</v>
      </c>
      <c r="AM63" s="171">
        <f>IF(T14C!AM63&gt;0,T14D!AM63/T14C!AM63,"-")</f>
        <v>78.475928777655611</v>
      </c>
    </row>
    <row r="64" spans="2:39">
      <c r="B64" s="172" t="s">
        <v>9</v>
      </c>
      <c r="C64" s="169">
        <f>IF(T14C!C64&gt;0,T14D!C64/T14C!C64,"-")</f>
        <v>33.300520131777375</v>
      </c>
      <c r="D64" s="170">
        <f>IF(T14C!D64&gt;0,T14D!D64/T14C!D64,"-")</f>
        <v>23.757930086681746</v>
      </c>
      <c r="E64" s="170">
        <f>IF(T14C!E64&gt;0,T14D!E64/T14C!E64,"-")</f>
        <v>68.964867063638508</v>
      </c>
      <c r="F64" s="170">
        <f>IF(T14C!F64&gt;0,T14D!F64/T14C!F64,"-")</f>
        <v>17.807094319276988</v>
      </c>
      <c r="G64" s="170">
        <f>IF(T14C!G64&gt;0,T14D!G64/T14C!G64,"-")</f>
        <v>31.769877956118783</v>
      </c>
      <c r="H64" s="170">
        <f>IF(T14C!H64&gt;0,T14D!H64/T14C!H64,"-")</f>
        <v>55.361579724402716</v>
      </c>
      <c r="I64" s="170">
        <f>IF(T14C!I64&gt;0,T14D!I64/T14C!I64,"-")</f>
        <v>91.746982519455443</v>
      </c>
      <c r="J64" s="170" t="str">
        <f>IF(T14C!J64&gt;0,T14D!J64/T14C!J64,"-")</f>
        <v>-</v>
      </c>
      <c r="K64" s="170" t="str">
        <f>IF(T14C!K64&gt;0,T14D!K64/T14C!K64,"-")</f>
        <v>-</v>
      </c>
      <c r="L64" s="170">
        <f>IF(T14C!L64&gt;0,T14D!L64/T14C!L64,"-")</f>
        <v>9.810638737989553</v>
      </c>
      <c r="M64" s="171">
        <f>IF(T14C!M64&gt;0,T14D!M64/T14C!M64,"-")</f>
        <v>35.023271963487083</v>
      </c>
      <c r="O64" s="172" t="s">
        <v>9</v>
      </c>
      <c r="P64" s="169">
        <f>IF(T14C!P64&gt;0,T14D!P64/T14C!P64,"-")</f>
        <v>32.052606948848322</v>
      </c>
      <c r="Q64" s="170">
        <f>IF(T14C!Q64&gt;0,T14D!Q64/T14C!Q64,"-")</f>
        <v>25.949252408653823</v>
      </c>
      <c r="R64" s="170">
        <f>IF(T14C!R64&gt;0,T14D!R64/T14C!R64,"-")</f>
        <v>111.84910509779928</v>
      </c>
      <c r="S64" s="170">
        <f>IF(T14C!S64&gt;0,T14D!S64/T14C!S64,"-")</f>
        <v>12.115770849869524</v>
      </c>
      <c r="T64" s="170">
        <f>IF(T14C!T64&gt;0,T14D!T64/T14C!T64,"-")</f>
        <v>11.961622107348292</v>
      </c>
      <c r="U64" s="170">
        <f>IF(T14C!U64&gt;0,T14D!U64/T14C!U64,"-")</f>
        <v>47.250833612449298</v>
      </c>
      <c r="V64" s="170">
        <f>IF(T14C!V64&gt;0,T14D!V64/T14C!V64,"-")</f>
        <v>29.972707526008747</v>
      </c>
      <c r="W64" s="170" t="str">
        <f>IF(T14C!W64&gt;0,T14D!W64/T14C!W64,"-")</f>
        <v>-</v>
      </c>
      <c r="X64" s="170">
        <f>IF(T14C!X64&gt;0,T14D!X64/T14C!X64,"-")</f>
        <v>16.834431154215249</v>
      </c>
      <c r="Y64" s="170">
        <f>IF(T14C!Y64&gt;0,T14D!Y64/T14C!Y64,"-")</f>
        <v>13.71635890714626</v>
      </c>
      <c r="Z64" s="171">
        <f>IF(T14C!Z64&gt;0,T14D!Z64/T14C!Z64,"-")</f>
        <v>19.263170429663813</v>
      </c>
      <c r="AB64" s="172" t="s">
        <v>9</v>
      </c>
      <c r="AC64" s="169">
        <f>IF(T14C!AC64&gt;0,T14D!AC64/T14C!AC64,"-")</f>
        <v>32.173992869075079</v>
      </c>
      <c r="AD64" s="170">
        <f>IF(T14C!AD64&gt;0,T14D!AD64/T14C!AD64,"-")</f>
        <v>19.95514193714347</v>
      </c>
      <c r="AE64" s="170">
        <f>IF(T14C!AE64&gt;0,T14D!AE64/T14C!AE64,"-")</f>
        <v>43.112843936199305</v>
      </c>
      <c r="AF64" s="170">
        <f>IF(T14C!AF64&gt;0,T14D!AF64/T14C!AF64,"-")</f>
        <v>11.822124044813933</v>
      </c>
      <c r="AG64" s="170">
        <f>IF(T14C!AG64&gt;0,T14D!AG64/T14C!AG64,"-")</f>
        <v>14.426097919014847</v>
      </c>
      <c r="AH64" s="170">
        <f>IF(T14C!AH64&gt;0,T14D!AH64/T14C!AH64,"-")</f>
        <v>91.782843203139407</v>
      </c>
      <c r="AI64" s="170">
        <f>IF(T14C!AI64&gt;0,T14D!AI64/T14C!AI64,"-")</f>
        <v>118.27208572985325</v>
      </c>
      <c r="AJ64" s="170" t="str">
        <f>IF(T14C!AJ64&gt;0,T14D!AJ64/T14C!AJ64,"-")</f>
        <v>-</v>
      </c>
      <c r="AK64" s="170">
        <f>IF(T14C!AK64&gt;0,T14D!AK64/T14C!AK64,"-")</f>
        <v>15.071495785709706</v>
      </c>
      <c r="AL64" s="170">
        <f>IF(T14C!AL64&gt;0,T14D!AL64/T14C!AL64,"-")</f>
        <v>12.768858640043833</v>
      </c>
      <c r="AM64" s="171">
        <f>IF(T14C!AM64&gt;0,T14D!AM64/T14C!AM64,"-")</f>
        <v>31.983983729733175</v>
      </c>
    </row>
    <row r="65" spans="2:39">
      <c r="B65" s="172" t="s">
        <v>10</v>
      </c>
      <c r="C65" s="169">
        <f>IF(T14C!C65&gt;0,T14D!C65/T14C!C65,"-")</f>
        <v>38.273004438422639</v>
      </c>
      <c r="D65" s="170">
        <f>IF(T14C!D65&gt;0,T14D!D65/T14C!D65,"-")</f>
        <v>22.018939535696791</v>
      </c>
      <c r="E65" s="170" t="str">
        <f>IF(T14C!E65&gt;0,T14D!E65/T14C!E65,"-")</f>
        <v>-</v>
      </c>
      <c r="F65" s="170" t="str">
        <f>IF(T14C!F65&gt;0,T14D!F65/T14C!F65,"-")</f>
        <v>-</v>
      </c>
      <c r="G65" s="170">
        <f>IF(T14C!G65&gt;0,T14D!G65/T14C!G65,"-")</f>
        <v>10.257336743964936</v>
      </c>
      <c r="H65" s="170">
        <f>IF(T14C!H65&gt;0,T14D!H65/T14C!H65,"-")</f>
        <v>80.286877570048219</v>
      </c>
      <c r="I65" s="170">
        <f>IF(T14C!I65&gt;0,T14D!I65/T14C!I65,"-")</f>
        <v>26.464829374572552</v>
      </c>
      <c r="J65" s="170" t="str">
        <f>IF(T14C!J65&gt;0,T14D!J65/T14C!J65,"-")</f>
        <v>-</v>
      </c>
      <c r="K65" s="170" t="str">
        <f>IF(T14C!K65&gt;0,T14D!K65/T14C!K65,"-")</f>
        <v>-</v>
      </c>
      <c r="L65" s="170" t="str">
        <f>IF(T14C!L65&gt;0,T14D!L65/T14C!L65,"-")</f>
        <v>-</v>
      </c>
      <c r="M65" s="171">
        <f>IF(T14C!M65&gt;0,T14D!M65/T14C!M65,"-")</f>
        <v>28.422778367897354</v>
      </c>
      <c r="O65" s="172" t="s">
        <v>10</v>
      </c>
      <c r="P65" s="169">
        <f>IF(T14C!P65&gt;0,T14D!P65/T14C!P65,"-")</f>
        <v>43.510650772550683</v>
      </c>
      <c r="Q65" s="170">
        <f>IF(T14C!Q65&gt;0,T14D!Q65/T14C!Q65,"-")</f>
        <v>15.161323959096309</v>
      </c>
      <c r="R65" s="170">
        <f>IF(T14C!R65&gt;0,T14D!R65/T14C!R65,"-")</f>
        <v>18.996668133038664</v>
      </c>
      <c r="S65" s="170" t="str">
        <f>IF(T14C!S65&gt;0,T14D!S65/T14C!S65,"-")</f>
        <v>-</v>
      </c>
      <c r="T65" s="170">
        <f>IF(T14C!T65&gt;0,T14D!T65/T14C!T65,"-")</f>
        <v>25.466209504563714</v>
      </c>
      <c r="U65" s="170">
        <f>IF(T14C!U65&gt;0,T14D!U65/T14C!U65,"-")</f>
        <v>80.324322039907358</v>
      </c>
      <c r="V65" s="170">
        <f>IF(T14C!V65&gt;0,T14D!V65/T14C!V65,"-")</f>
        <v>26.464829374572552</v>
      </c>
      <c r="W65" s="170" t="str">
        <f>IF(T14C!W65&gt;0,T14D!W65/T14C!W65,"-")</f>
        <v>-</v>
      </c>
      <c r="X65" s="170" t="str">
        <f>IF(T14C!X65&gt;0,T14D!X65/T14C!X65,"-")</f>
        <v>-</v>
      </c>
      <c r="Y65" s="170" t="str">
        <f>IF(T14C!Y65&gt;0,T14D!Y65/T14C!Y65,"-")</f>
        <v>-</v>
      </c>
      <c r="Z65" s="171">
        <f>IF(T14C!Z65&gt;0,T14D!Z65/T14C!Z65,"-")</f>
        <v>9.9557442326321084</v>
      </c>
      <c r="AB65" s="172" t="s">
        <v>10</v>
      </c>
      <c r="AC65" s="169">
        <f>IF(T14C!AC65&gt;0,T14D!AC65/T14C!AC65,"-")</f>
        <v>39.543790048280236</v>
      </c>
      <c r="AD65" s="170">
        <f>IF(T14C!AD65&gt;0,T14D!AD65/T14C!AD65,"-")</f>
        <v>15.732057498342114</v>
      </c>
      <c r="AE65" s="170">
        <f>IF(T14C!AE65&gt;0,T14D!AE65/T14C!AE65,"-")</f>
        <v>22.261664164557118</v>
      </c>
      <c r="AF65" s="170" t="str">
        <f>IF(T14C!AF65&gt;0,T14D!AF65/T14C!AF65,"-")</f>
        <v>-</v>
      </c>
      <c r="AG65" s="170" t="str">
        <f>IF(T14C!AG65&gt;0,T14D!AG65/T14C!AG65,"-")</f>
        <v>-</v>
      </c>
      <c r="AH65" s="170">
        <f>IF(T14C!AH65&gt;0,T14D!AH65/T14C!AH65,"-")</f>
        <v>72.850369983113538</v>
      </c>
      <c r="AI65" s="170">
        <f>IF(T14C!AI65&gt;0,T14D!AI65/T14C!AI65,"-")</f>
        <v>26.464829374572552</v>
      </c>
      <c r="AJ65" s="170" t="str">
        <f>IF(T14C!AJ65&gt;0,T14D!AJ65/T14C!AJ65,"-")</f>
        <v>-</v>
      </c>
      <c r="AK65" s="170" t="str">
        <f>IF(T14C!AK65&gt;0,T14D!AK65/T14C!AK65,"-")</f>
        <v>-</v>
      </c>
      <c r="AL65" s="170">
        <f>IF(T14C!AL65&gt;0,T14D!AL65/T14C!AL65,"-")</f>
        <v>5.8272979026639717</v>
      </c>
      <c r="AM65" s="171" t="str">
        <f>IF(T14C!AM65&gt;0,T14D!AM65/T14C!AM65,"-")</f>
        <v>-</v>
      </c>
    </row>
    <row r="66" spans="2:39">
      <c r="B66" s="172" t="s">
        <v>11</v>
      </c>
      <c r="C66" s="169">
        <f>IF(T14C!C66&gt;0,T14D!C66/T14C!C66,"-")</f>
        <v>105.98482562325819</v>
      </c>
      <c r="D66" s="170">
        <f>IF(T14C!D66&gt;0,T14D!D66/T14C!D66,"-")</f>
        <v>21.639282423049327</v>
      </c>
      <c r="E66" s="170">
        <f>IF(T14C!E66&gt;0,T14D!E66/T14C!E66,"-")</f>
        <v>19.35835325461931</v>
      </c>
      <c r="F66" s="170">
        <f>IF(T14C!F66&gt;0,T14D!F66/T14C!F66,"-")</f>
        <v>79.514766256382089</v>
      </c>
      <c r="G66" s="170">
        <f>IF(T14C!G66&gt;0,T14D!G66/T14C!G66,"-")</f>
        <v>40.979750344143298</v>
      </c>
      <c r="H66" s="170">
        <f>IF(T14C!H66&gt;0,T14D!H66/T14C!H66,"-")</f>
        <v>144.34474200941168</v>
      </c>
      <c r="I66" s="170" t="str">
        <f>IF(T14C!I66&gt;0,T14D!I66/T14C!I66,"-")</f>
        <v>-</v>
      </c>
      <c r="J66" s="170">
        <f>IF(T14C!J66&gt;0,T14D!J66/T14C!J66,"-")</f>
        <v>73.349707481787505</v>
      </c>
      <c r="K66" s="170" t="str">
        <f>IF(T14C!K66&gt;0,T14D!K66/T14C!K66,"-")</f>
        <v>-</v>
      </c>
      <c r="L66" s="170">
        <f>IF(T14C!L66&gt;0,T14D!L66/T14C!L66,"-")</f>
        <v>24.876756329568419</v>
      </c>
      <c r="M66" s="171">
        <f>IF(T14C!M66&gt;0,T14D!M66/T14C!M66,"-")</f>
        <v>29.831473683453332</v>
      </c>
      <c r="O66" s="172" t="s">
        <v>11</v>
      </c>
      <c r="P66" s="169">
        <f>IF(T14C!P66&gt;0,T14D!P66/T14C!P66,"-")</f>
        <v>66.138174263503274</v>
      </c>
      <c r="Q66" s="170">
        <f>IF(T14C!Q66&gt;0,T14D!Q66/T14C!Q66,"-")</f>
        <v>14.979590305586104</v>
      </c>
      <c r="R66" s="170" t="str">
        <f>IF(T14C!R66&gt;0,T14D!R66/T14C!R66,"-")</f>
        <v>-</v>
      </c>
      <c r="S66" s="170" t="str">
        <f>IF(T14C!S66&gt;0,T14D!S66/T14C!S66,"-")</f>
        <v>-</v>
      </c>
      <c r="T66" s="170" t="str">
        <f>IF(T14C!T66&gt;0,T14D!T66/T14C!T66,"-")</f>
        <v>-</v>
      </c>
      <c r="U66" s="170">
        <f>IF(T14C!U66&gt;0,T14D!U66/T14C!U66,"-")</f>
        <v>80.973319050137022</v>
      </c>
      <c r="V66" s="170">
        <f>IF(T14C!V66&gt;0,T14D!V66/T14C!V66,"-")</f>
        <v>31.263235051526689</v>
      </c>
      <c r="W66" s="170">
        <f>IF(T14C!W66&gt;0,T14D!W66/T14C!W66,"-")</f>
        <v>39.182130690662852</v>
      </c>
      <c r="X66" s="170" t="str">
        <f>IF(T14C!X66&gt;0,T14D!X66/T14C!X66,"-")</f>
        <v>-</v>
      </c>
      <c r="Y66" s="170" t="str">
        <f>IF(T14C!Y66&gt;0,T14D!Y66/T14C!Y66,"-")</f>
        <v>-</v>
      </c>
      <c r="Z66" s="171">
        <f>IF(T14C!Z66&gt;0,T14D!Z66/T14C!Z66,"-")</f>
        <v>18.782659297354556</v>
      </c>
      <c r="AB66" s="172" t="s">
        <v>11</v>
      </c>
      <c r="AC66" s="169">
        <f>IF(T14C!AC66&gt;0,T14D!AC66/T14C!AC66,"-")</f>
        <v>60.418086945608529</v>
      </c>
      <c r="AD66" s="170">
        <f>IF(T14C!AD66&gt;0,T14D!AD66/T14C!AD66,"-")</f>
        <v>15.113716331941397</v>
      </c>
      <c r="AE66" s="170" t="str">
        <f>IF(T14C!AE66&gt;0,T14D!AE66/T14C!AE66,"-")</f>
        <v>-</v>
      </c>
      <c r="AF66" s="170" t="str">
        <f>IF(T14C!AF66&gt;0,T14D!AF66/T14C!AF66,"-")</f>
        <v>-</v>
      </c>
      <c r="AG66" s="170" t="str">
        <f>IF(T14C!AG66&gt;0,T14D!AG66/T14C!AG66,"-")</f>
        <v>-</v>
      </c>
      <c r="AH66" s="170">
        <f>IF(T14C!AH66&gt;0,T14D!AH66/T14C!AH66,"-")</f>
        <v>75.023951605876519</v>
      </c>
      <c r="AI66" s="170">
        <f>IF(T14C!AI66&gt;0,T14D!AI66/T14C!AI66,"-")</f>
        <v>34.524594019036734</v>
      </c>
      <c r="AJ66" s="170" t="str">
        <f>IF(T14C!AJ66&gt;0,T14D!AJ66/T14C!AJ66,"-")</f>
        <v>-</v>
      </c>
      <c r="AK66" s="170" t="str">
        <f>IF(T14C!AK66&gt;0,T14D!AK66/T14C!AK66,"-")</f>
        <v>-</v>
      </c>
      <c r="AL66" s="170">
        <f>IF(T14C!AL66&gt;0,T14D!AL66/T14C!AL66,"-")</f>
        <v>29.530416953617156</v>
      </c>
      <c r="AM66" s="171">
        <f>IF(T14C!AM66&gt;0,T14D!AM66/T14C!AM66,"-")</f>
        <v>62.880679248249436</v>
      </c>
    </row>
    <row r="67" spans="2:39">
      <c r="B67" s="172" t="s">
        <v>12</v>
      </c>
      <c r="C67" s="169">
        <f>IF(T14C!C67&gt;0,T14D!C67/T14C!C67,"-")</f>
        <v>115.19313603487002</v>
      </c>
      <c r="D67" s="170" t="str">
        <f>IF(T14C!D67&gt;0,T14D!D67/T14C!D67,"-")</f>
        <v>-</v>
      </c>
      <c r="E67" s="170" t="str">
        <f>IF(T14C!E67&gt;0,T14D!E67/T14C!E67,"-")</f>
        <v>-</v>
      </c>
      <c r="F67" s="170" t="str">
        <f>IF(T14C!F67&gt;0,T14D!F67/T14C!F67,"-")</f>
        <v>-</v>
      </c>
      <c r="G67" s="170">
        <f>IF(T14C!G67&gt;0,T14D!G67/T14C!G67,"-")</f>
        <v>97.315802513106689</v>
      </c>
      <c r="H67" s="170">
        <f>IF(T14C!H67&gt;0,T14D!H67/T14C!H67,"-")</f>
        <v>110.86501514917461</v>
      </c>
      <c r="I67" s="170" t="str">
        <f>IF(T14C!I67&gt;0,T14D!I67/T14C!I67,"-")</f>
        <v>-</v>
      </c>
      <c r="J67" s="170" t="str">
        <f>IF(T14C!J67&gt;0,T14D!J67/T14C!J67,"-")</f>
        <v>-</v>
      </c>
      <c r="K67" s="170">
        <f>IF(T14C!K67&gt;0,T14D!K67/T14C!K67,"-")</f>
        <v>143.19112068182537</v>
      </c>
      <c r="L67" s="170">
        <f>IF(T14C!L67&gt;0,T14D!L67/T14C!L67,"-")</f>
        <v>149.24076003357374</v>
      </c>
      <c r="M67" s="171">
        <f>IF(T14C!M67&gt;0,T14D!M67/T14C!M67,"-")</f>
        <v>39.861177251394849</v>
      </c>
      <c r="O67" s="172" t="s">
        <v>12</v>
      </c>
      <c r="P67" s="169">
        <f>IF(T14C!P67&gt;0,T14D!P67/T14C!P67,"-")</f>
        <v>101.17254517900645</v>
      </c>
      <c r="Q67" s="170">
        <f>IF(T14C!Q67&gt;0,T14D!Q67/T14C!Q67,"-")</f>
        <v>14.572706917977181</v>
      </c>
      <c r="R67" s="170" t="str">
        <f>IF(T14C!R67&gt;0,T14D!R67/T14C!R67,"-")</f>
        <v>-</v>
      </c>
      <c r="S67" s="170" t="str">
        <f>IF(T14C!S67&gt;0,T14D!S67/T14C!S67,"-")</f>
        <v>-</v>
      </c>
      <c r="T67" s="170">
        <f>IF(T14C!T67&gt;0,T14D!T67/T14C!T67,"-")</f>
        <v>67.849722344702244</v>
      </c>
      <c r="U67" s="170">
        <f>IF(T14C!U67&gt;0,T14D!U67/T14C!U67,"-")</f>
        <v>118.62427811075545</v>
      </c>
      <c r="V67" s="170" t="str">
        <f>IF(T14C!V67&gt;0,T14D!V67/T14C!V67,"-")</f>
        <v>-</v>
      </c>
      <c r="W67" s="170" t="str">
        <f>IF(T14C!W67&gt;0,T14D!W67/T14C!W67,"-")</f>
        <v>-</v>
      </c>
      <c r="X67" s="170">
        <f>IF(T14C!X67&gt;0,T14D!X67/T14C!X67,"-")</f>
        <v>9.2444570026092183</v>
      </c>
      <c r="Y67" s="170">
        <f>IF(T14C!Y67&gt;0,T14D!Y67/T14C!Y67,"-")</f>
        <v>119.74261890979494</v>
      </c>
      <c r="Z67" s="171">
        <f>IF(T14C!Z67&gt;0,T14D!Z67/T14C!Z67,"-")</f>
        <v>39.861177251394864</v>
      </c>
      <c r="AB67" s="172" t="s">
        <v>12</v>
      </c>
      <c r="AC67" s="169">
        <f>IF(T14C!AC67&gt;0,T14D!AC67/T14C!AC67,"-")</f>
        <v>118.20501005352496</v>
      </c>
      <c r="AD67" s="170">
        <f>IF(T14C!AD67&gt;0,T14D!AD67/T14C!AD67,"-")</f>
        <v>11.578542533352053</v>
      </c>
      <c r="AE67" s="170" t="str">
        <f>IF(T14C!AE67&gt;0,T14D!AE67/T14C!AE67,"-")</f>
        <v>-</v>
      </c>
      <c r="AF67" s="170">
        <f>IF(T14C!AF67&gt;0,T14D!AF67/T14C!AF67,"-")</f>
        <v>18.391795746606761</v>
      </c>
      <c r="AG67" s="170">
        <f>IF(T14C!AG67&gt;0,T14D!AG67/T14C!AG67,"-")</f>
        <v>162.14861821263898</v>
      </c>
      <c r="AH67" s="170">
        <f>IF(T14C!AH67&gt;0,T14D!AH67/T14C!AH67,"-")</f>
        <v>123.48261233853039</v>
      </c>
      <c r="AI67" s="170" t="str">
        <f>IF(T14C!AI67&gt;0,T14D!AI67/T14C!AI67,"-")</f>
        <v>-</v>
      </c>
      <c r="AJ67" s="170" t="str">
        <f>IF(T14C!AJ67&gt;0,T14D!AJ67/T14C!AJ67,"-")</f>
        <v>-</v>
      </c>
      <c r="AK67" s="170">
        <f>IF(T14C!AK67&gt;0,T14D!AK67/T14C!AK67,"-")</f>
        <v>39.500261765734017</v>
      </c>
      <c r="AL67" s="170">
        <f>IF(T14C!AL67&gt;0,T14D!AL67/T14C!AL67,"-")</f>
        <v>129.56161511275079</v>
      </c>
      <c r="AM67" s="171" t="str">
        <f>IF(T14C!AM67&gt;0,T14D!AM67/T14C!AM67,"-")</f>
        <v>-</v>
      </c>
    </row>
    <row r="68" spans="2:39">
      <c r="B68" s="172" t="s">
        <v>44</v>
      </c>
      <c r="C68" s="169">
        <f>IF(T14C!C68&gt;0,T14D!C68/T14C!C68,"-")</f>
        <v>29.196623679097748</v>
      </c>
      <c r="D68" s="170">
        <f>IF(T14C!D68&gt;0,T14D!D68/T14C!D68,"-")</f>
        <v>29.196623679097748</v>
      </c>
      <c r="E68" s="170" t="str">
        <f>IF(T14C!E68&gt;0,T14D!E68/T14C!E68,"-")</f>
        <v>-</v>
      </c>
      <c r="F68" s="170" t="str">
        <f>IF(T14C!F68&gt;0,T14D!F68/T14C!F68,"-")</f>
        <v>-</v>
      </c>
      <c r="G68" s="170" t="str">
        <f>IF(T14C!G68&gt;0,T14D!G68/T14C!G68,"-")</f>
        <v>-</v>
      </c>
      <c r="H68" s="170" t="str">
        <f>IF(T14C!H68&gt;0,T14D!H68/T14C!H68,"-")</f>
        <v>-</v>
      </c>
      <c r="I68" s="170" t="str">
        <f>IF(T14C!I68&gt;0,T14D!I68/T14C!I68,"-")</f>
        <v>-</v>
      </c>
      <c r="J68" s="170" t="str">
        <f>IF(T14C!J68&gt;0,T14D!J68/T14C!J68,"-")</f>
        <v>-</v>
      </c>
      <c r="K68" s="170" t="str">
        <f>IF(T14C!K68&gt;0,T14D!K68/T14C!K68,"-")</f>
        <v>-</v>
      </c>
      <c r="L68" s="170" t="str">
        <f>IF(T14C!L68&gt;0,T14D!L68/T14C!L68,"-")</f>
        <v>-</v>
      </c>
      <c r="M68" s="171" t="str">
        <f>IF(T14C!M68&gt;0,T14D!M68/T14C!M68,"-")</f>
        <v>-</v>
      </c>
      <c r="O68" s="172" t="s">
        <v>44</v>
      </c>
      <c r="P68" s="169">
        <f>IF(T14C!P68&gt;0,T14D!P68/T14C!P68,"-")</f>
        <v>21.294064204151567</v>
      </c>
      <c r="Q68" s="170">
        <f>IF(T14C!Q68&gt;0,T14D!Q68/T14C!Q68,"-")</f>
        <v>21.294064204151567</v>
      </c>
      <c r="R68" s="170" t="str">
        <f>IF(T14C!R68&gt;0,T14D!R68/T14C!R68,"-")</f>
        <v>-</v>
      </c>
      <c r="S68" s="170" t="str">
        <f>IF(T14C!S68&gt;0,T14D!S68/T14C!S68,"-")</f>
        <v>-</v>
      </c>
      <c r="T68" s="170" t="str">
        <f>IF(T14C!T68&gt;0,T14D!T68/T14C!T68,"-")</f>
        <v>-</v>
      </c>
      <c r="U68" s="170" t="str">
        <f>IF(T14C!U68&gt;0,T14D!U68/T14C!U68,"-")</f>
        <v>-</v>
      </c>
      <c r="V68" s="170" t="str">
        <f>IF(T14C!V68&gt;0,T14D!V68/T14C!V68,"-")</f>
        <v>-</v>
      </c>
      <c r="W68" s="170" t="str">
        <f>IF(T14C!W68&gt;0,T14D!W68/T14C!W68,"-")</f>
        <v>-</v>
      </c>
      <c r="X68" s="170" t="str">
        <f>IF(T14C!X68&gt;0,T14D!X68/T14C!X68,"-")</f>
        <v>-</v>
      </c>
      <c r="Y68" s="170" t="str">
        <f>IF(T14C!Y68&gt;0,T14D!Y68/T14C!Y68,"-")</f>
        <v>-</v>
      </c>
      <c r="Z68" s="171" t="str">
        <f>IF(T14C!Z68&gt;0,T14D!Z68/T14C!Z68,"-")</f>
        <v>-</v>
      </c>
      <c r="AB68" s="172" t="s">
        <v>44</v>
      </c>
      <c r="AC68" s="169">
        <f>IF(T14C!AC68&gt;0,T14D!AC68/T14C!AC68,"-")</f>
        <v>14.580879200151127</v>
      </c>
      <c r="AD68" s="170">
        <f>IF(T14C!AD68&gt;0,T14D!AD68/T14C!AD68,"-")</f>
        <v>15.942073166537156</v>
      </c>
      <c r="AE68" s="170">
        <f>IF(T14C!AE68&gt;0,T14D!AE68/T14C!AE68,"-")</f>
        <v>15.361921987525276</v>
      </c>
      <c r="AF68" s="170" t="str">
        <f>IF(T14C!AF68&gt;0,T14D!AF68/T14C!AF68,"-")</f>
        <v>-</v>
      </c>
      <c r="AG68" s="170" t="str">
        <f>IF(T14C!AG68&gt;0,T14D!AG68/T14C!AG68,"-")</f>
        <v>-</v>
      </c>
      <c r="AH68" s="170" t="str">
        <f>IF(T14C!AH68&gt;0,T14D!AH68/T14C!AH68,"-")</f>
        <v>-</v>
      </c>
      <c r="AI68" s="170">
        <f>IF(T14C!AI68&gt;0,T14D!AI68/T14C!AI68,"-")</f>
        <v>4.0998495819745315</v>
      </c>
      <c r="AJ68" s="170" t="str">
        <f>IF(T14C!AJ68&gt;0,T14D!AJ68/T14C!AJ68,"-")</f>
        <v>-</v>
      </c>
      <c r="AK68" s="170" t="str">
        <f>IF(T14C!AK68&gt;0,T14D!AK68/T14C!AK68,"-")</f>
        <v>-</v>
      </c>
      <c r="AL68" s="170" t="str">
        <f>IF(T14C!AL68&gt;0,T14D!AL68/T14C!AL68,"-")</f>
        <v>-</v>
      </c>
      <c r="AM68" s="171" t="str">
        <f>IF(T14C!AM68&gt;0,T14D!AM68/T14C!AM68,"-")</f>
        <v>-</v>
      </c>
    </row>
    <row r="69" spans="2:39">
      <c r="B69" s="172" t="s">
        <v>14</v>
      </c>
      <c r="C69" s="169">
        <f>IF(T14C!C69&gt;0,T14D!C69/T14C!C69,"-")</f>
        <v>23.535900543981548</v>
      </c>
      <c r="D69" s="170">
        <f>IF(T14C!D69&gt;0,T14D!D69/T14C!D69,"-")</f>
        <v>19.334496485392879</v>
      </c>
      <c r="E69" s="170">
        <f>IF(T14C!E69&gt;0,T14D!E69/T14C!E69,"-")</f>
        <v>20.067967704479774</v>
      </c>
      <c r="F69" s="170">
        <f>IF(T14C!F69&gt;0,T14D!F69/T14C!F69,"-")</f>
        <v>17.569220988050827</v>
      </c>
      <c r="G69" s="170">
        <f>IF(T14C!G69&gt;0,T14D!G69/T14C!G69,"-")</f>
        <v>44.37448595172642</v>
      </c>
      <c r="H69" s="170">
        <f>IF(T14C!H69&gt;0,T14D!H69/T14C!H69,"-")</f>
        <v>42.805569835261068</v>
      </c>
      <c r="I69" s="170">
        <f>IF(T14C!I69&gt;0,T14D!I69/T14C!I69,"-")</f>
        <v>29.63506469402606</v>
      </c>
      <c r="J69" s="170">
        <f>IF(T14C!J69&gt;0,T14D!J69/T14C!J69,"-")</f>
        <v>56.633411952889929</v>
      </c>
      <c r="K69" s="170">
        <f>IF(T14C!K69&gt;0,T14D!K69/T14C!K69,"-")</f>
        <v>33.329558582393005</v>
      </c>
      <c r="L69" s="170">
        <f>IF(T14C!L69&gt;0,T14D!L69/T14C!L69,"-")</f>
        <v>28.656530440825588</v>
      </c>
      <c r="M69" s="171">
        <f>IF(T14C!M69&gt;0,T14D!M69/T14C!M69,"-")</f>
        <v>64.764397924603841</v>
      </c>
      <c r="O69" s="172" t="s">
        <v>14</v>
      </c>
      <c r="P69" s="169">
        <f>IF(T14C!P69&gt;0,T14D!P69/T14C!P69,"-")</f>
        <v>20.543377640816367</v>
      </c>
      <c r="Q69" s="170">
        <f>IF(T14C!Q69&gt;0,T14D!Q69/T14C!Q69,"-")</f>
        <v>18.20391858803066</v>
      </c>
      <c r="R69" s="170">
        <f>IF(T14C!R69&gt;0,T14D!R69/T14C!R69,"-")</f>
        <v>19.849800114901818</v>
      </c>
      <c r="S69" s="170">
        <f>IF(T14C!S69&gt;0,T14D!S69/T14C!S69,"-")</f>
        <v>20.705973030854672</v>
      </c>
      <c r="T69" s="170">
        <f>IF(T14C!T69&gt;0,T14D!T69/T14C!T69,"-")</f>
        <v>27.907107136524566</v>
      </c>
      <c r="U69" s="170">
        <f>IF(T14C!U69&gt;0,T14D!U69/T14C!U69,"-")</f>
        <v>40.774294219696223</v>
      </c>
      <c r="V69" s="170">
        <f>IF(T14C!V69&gt;0,T14D!V69/T14C!V69,"-")</f>
        <v>26.452374820664662</v>
      </c>
      <c r="W69" s="170">
        <f>IF(T14C!W69&gt;0,T14D!W69/T14C!W69,"-")</f>
        <v>16.654086924488762</v>
      </c>
      <c r="X69" s="170">
        <f>IF(T14C!X69&gt;0,T14D!X69/T14C!X69,"-")</f>
        <v>19.44156179173681</v>
      </c>
      <c r="Y69" s="170">
        <f>IF(T14C!Y69&gt;0,T14D!Y69/T14C!Y69,"-")</f>
        <v>25.378232702953309</v>
      </c>
      <c r="Z69" s="171">
        <f>IF(T14C!Z69&gt;0,T14D!Z69/T14C!Z69,"-")</f>
        <v>23.083950587980297</v>
      </c>
      <c r="AB69" s="172" t="s">
        <v>14</v>
      </c>
      <c r="AC69" s="169">
        <f>IF(T14C!AC69&gt;0,T14D!AC69/T14C!AC69,"-")</f>
        <v>18.118156556816281</v>
      </c>
      <c r="AD69" s="170">
        <f>IF(T14C!AD69&gt;0,T14D!AD69/T14C!AD69,"-")</f>
        <v>16.290567180577398</v>
      </c>
      <c r="AE69" s="170">
        <f>IF(T14C!AE69&gt;0,T14D!AE69/T14C!AE69,"-")</f>
        <v>16.575989295980158</v>
      </c>
      <c r="AF69" s="170">
        <f>IF(T14C!AF69&gt;0,T14D!AF69/T14C!AF69,"-")</f>
        <v>13.087564002285488</v>
      </c>
      <c r="AG69" s="170">
        <f>IF(T14C!AG69&gt;0,T14D!AG69/T14C!AG69,"-")</f>
        <v>25.894428921726572</v>
      </c>
      <c r="AH69" s="170">
        <f>IF(T14C!AH69&gt;0,T14D!AH69/T14C!AH69,"-")</f>
        <v>48.135668671421627</v>
      </c>
      <c r="AI69" s="170">
        <f>IF(T14C!AI69&gt;0,T14D!AI69/T14C!AI69,"-")</f>
        <v>26.178516178879214</v>
      </c>
      <c r="AJ69" s="170">
        <f>IF(T14C!AJ69&gt;0,T14D!AJ69/T14C!AJ69,"-")</f>
        <v>35.53562437325504</v>
      </c>
      <c r="AK69" s="170">
        <f>IF(T14C!AK69&gt;0,T14D!AK69/T14C!AK69,"-")</f>
        <v>17.680815826045805</v>
      </c>
      <c r="AL69" s="170">
        <f>IF(T14C!AL69&gt;0,T14D!AL69/T14C!AL69,"-")</f>
        <v>22.707129765352466</v>
      </c>
      <c r="AM69" s="171">
        <f>IF(T14C!AM69&gt;0,T14D!AM69/T14C!AM69,"-")</f>
        <v>22.324492122812007</v>
      </c>
    </row>
    <row r="70" spans="2:39">
      <c r="B70" s="172" t="s">
        <v>15</v>
      </c>
      <c r="C70" s="169">
        <f>IF(T14C!C70&gt;0,T14D!C70/T14C!C70,"-")</f>
        <v>27.226375041354302</v>
      </c>
      <c r="D70" s="170">
        <f>IF(T14C!D70&gt;0,T14D!D70/T14C!D70,"-")</f>
        <v>20.38174683835118</v>
      </c>
      <c r="E70" s="170">
        <f>IF(T14C!E70&gt;0,T14D!E70/T14C!E70,"-")</f>
        <v>19.408715419901579</v>
      </c>
      <c r="F70" s="170">
        <f>IF(T14C!F70&gt;0,T14D!F70/T14C!F70,"-")</f>
        <v>36.871424862953219</v>
      </c>
      <c r="G70" s="170">
        <f>IF(T14C!G70&gt;0,T14D!G70/T14C!G70,"-")</f>
        <v>18.954365900859408</v>
      </c>
      <c r="H70" s="170">
        <f>IF(T14C!H70&gt;0,T14D!H70/T14C!H70,"-")</f>
        <v>57.929518715443812</v>
      </c>
      <c r="I70" s="170">
        <f>IF(T14C!I70&gt;0,T14D!I70/T14C!I70,"-")</f>
        <v>39.322963198486136</v>
      </c>
      <c r="J70" s="170">
        <f>IF(T14C!J70&gt;0,T14D!J70/T14C!J70,"-")</f>
        <v>52.9248065259643</v>
      </c>
      <c r="K70" s="170" t="str">
        <f>IF(T14C!K70&gt;0,T14D!K70/T14C!K70,"-")</f>
        <v>-</v>
      </c>
      <c r="L70" s="170">
        <f>IF(T14C!L70&gt;0,T14D!L70/T14C!L70,"-")</f>
        <v>15.255480484137603</v>
      </c>
      <c r="M70" s="171">
        <f>IF(T14C!M70&gt;0,T14D!M70/T14C!M70,"-")</f>
        <v>37.97936255453174</v>
      </c>
      <c r="O70" s="172" t="s">
        <v>15</v>
      </c>
      <c r="P70" s="169">
        <f>IF(T14C!P70&gt;0,T14D!P70/T14C!P70,"-")</f>
        <v>25.641675572588667</v>
      </c>
      <c r="Q70" s="170">
        <f>IF(T14C!Q70&gt;0,T14D!Q70/T14C!Q70,"-")</f>
        <v>19.934586786295267</v>
      </c>
      <c r="R70" s="170">
        <f>IF(T14C!R70&gt;0,T14D!R70/T14C!R70,"-")</f>
        <v>14.327363448512671</v>
      </c>
      <c r="S70" s="170">
        <f>IF(T14C!S70&gt;0,T14D!S70/T14C!S70,"-")</f>
        <v>17.573861114738335</v>
      </c>
      <c r="T70" s="170">
        <f>IF(T14C!T70&gt;0,T14D!T70/T14C!T70,"-")</f>
        <v>29.958425042196634</v>
      </c>
      <c r="U70" s="170">
        <f>IF(T14C!U70&gt;0,T14D!U70/T14C!U70,"-")</f>
        <v>35.469266346277621</v>
      </c>
      <c r="V70" s="170">
        <f>IF(T14C!V70&gt;0,T14D!V70/T14C!V70,"-")</f>
        <v>25.532473299819411</v>
      </c>
      <c r="W70" s="170">
        <f>IF(T14C!W70&gt;0,T14D!W70/T14C!W70,"-")</f>
        <v>11.409158388012434</v>
      </c>
      <c r="X70" s="170" t="str">
        <f>IF(T14C!X70&gt;0,T14D!X70/T14C!X70,"-")</f>
        <v>-</v>
      </c>
      <c r="Y70" s="170">
        <f>IF(T14C!Y70&gt;0,T14D!Y70/T14C!Y70,"-")</f>
        <v>23.021569178180414</v>
      </c>
      <c r="Z70" s="171">
        <f>IF(T14C!Z70&gt;0,T14D!Z70/T14C!Z70,"-")</f>
        <v>125.33801164097365</v>
      </c>
      <c r="AB70" s="172" t="s">
        <v>15</v>
      </c>
      <c r="AC70" s="169">
        <f>IF(T14C!AC70&gt;0,T14D!AC70/T14C!AC70,"-")</f>
        <v>18.895561876098792</v>
      </c>
      <c r="AD70" s="170">
        <f>IF(T14C!AD70&gt;0,T14D!AD70/T14C!AD70,"-")</f>
        <v>15.730330554743224</v>
      </c>
      <c r="AE70" s="170">
        <f>IF(T14C!AE70&gt;0,T14D!AE70/T14C!AE70,"-")</f>
        <v>13.438565471216814</v>
      </c>
      <c r="AF70" s="170">
        <f>IF(T14C!AF70&gt;0,T14D!AF70/T14C!AF70,"-")</f>
        <v>12.273970591728419</v>
      </c>
      <c r="AG70" s="170">
        <f>IF(T14C!AG70&gt;0,T14D!AG70/T14C!AG70,"-")</f>
        <v>18.579381337754793</v>
      </c>
      <c r="AH70" s="170">
        <f>IF(T14C!AH70&gt;0,T14D!AH70/T14C!AH70,"-")</f>
        <v>39.280457944938767</v>
      </c>
      <c r="AI70" s="170">
        <f>IF(T14C!AI70&gt;0,T14D!AI70/T14C!AI70,"-")</f>
        <v>21.859449344784604</v>
      </c>
      <c r="AJ70" s="170">
        <f>IF(T14C!AJ70&gt;0,T14D!AJ70/T14C!AJ70,"-")</f>
        <v>30.511458699245463</v>
      </c>
      <c r="AK70" s="170">
        <f>IF(T14C!AK70&gt;0,T14D!AK70/T14C!AK70,"-")</f>
        <v>15.350902139776931</v>
      </c>
      <c r="AL70" s="170">
        <f>IF(T14C!AL70&gt;0,T14D!AL70/T14C!AL70,"-")</f>
        <v>13.137629860435299</v>
      </c>
      <c r="AM70" s="171">
        <f>IF(T14C!AM70&gt;0,T14D!AM70/T14C!AM70,"-")</f>
        <v>31.683821021266901</v>
      </c>
    </row>
    <row r="71" spans="2:39">
      <c r="B71" s="172" t="s">
        <v>16</v>
      </c>
      <c r="C71" s="169">
        <f>IF(T14C!C71&gt;0,T14D!C71/T14C!C71,"-")</f>
        <v>47.070846646111995</v>
      </c>
      <c r="D71" s="170">
        <f>IF(T14C!D71&gt;0,T14D!D71/T14C!D71,"-")</f>
        <v>27.732316321136256</v>
      </c>
      <c r="E71" s="170">
        <f>IF(T14C!E71&gt;0,T14D!E71/T14C!E71,"-")</f>
        <v>15.766747209335099</v>
      </c>
      <c r="F71" s="170">
        <f>IF(T14C!F71&gt;0,T14D!F71/T14C!F71,"-")</f>
        <v>99.171479602693964</v>
      </c>
      <c r="G71" s="170">
        <f>IF(T14C!G71&gt;0,T14D!G71/T14C!G71,"-")</f>
        <v>72.661239239321631</v>
      </c>
      <c r="H71" s="170">
        <f>IF(T14C!H71&gt;0,T14D!H71/T14C!H71,"-")</f>
        <v>102.48376426638886</v>
      </c>
      <c r="I71" s="170">
        <f>IF(T14C!I71&gt;0,T14D!I71/T14C!I71,"-")</f>
        <v>32.256566039690171</v>
      </c>
      <c r="J71" s="170">
        <f>IF(T14C!J71&gt;0,T14D!J71/T14C!J71,"-")</f>
        <v>37.937956018679074</v>
      </c>
      <c r="K71" s="170">
        <f>IF(T14C!K71&gt;0,T14D!K71/T14C!K71,"-")</f>
        <v>10.388633888617713</v>
      </c>
      <c r="L71" s="170">
        <f>IF(T14C!L71&gt;0,T14D!L71/T14C!L71,"-")</f>
        <v>17.142314831019775</v>
      </c>
      <c r="M71" s="171">
        <f>IF(T14C!M71&gt;0,T14D!M71/T14C!M71,"-")</f>
        <v>5.2438140973006515</v>
      </c>
      <c r="O71" s="172" t="s">
        <v>16</v>
      </c>
      <c r="P71" s="169">
        <f>IF(T14C!P71&gt;0,T14D!P71/T14C!P71,"-")</f>
        <v>55.213081057982663</v>
      </c>
      <c r="Q71" s="170">
        <f>IF(T14C!Q71&gt;0,T14D!Q71/T14C!Q71,"-")</f>
        <v>33.001050745259882</v>
      </c>
      <c r="R71" s="170">
        <f>IF(T14C!R71&gt;0,T14D!R71/T14C!R71,"-")</f>
        <v>10.462024735604578</v>
      </c>
      <c r="S71" s="170">
        <f>IF(T14C!S71&gt;0,T14D!S71/T14C!S71,"-")</f>
        <v>100.35258099694424</v>
      </c>
      <c r="T71" s="170">
        <f>IF(T14C!T71&gt;0,T14D!T71/T14C!T71,"-")</f>
        <v>57.041608756397586</v>
      </c>
      <c r="U71" s="170">
        <f>IF(T14C!U71&gt;0,T14D!U71/T14C!U71,"-")</f>
        <v>96.886253667696906</v>
      </c>
      <c r="V71" s="170">
        <f>IF(T14C!V71&gt;0,T14D!V71/T14C!V71,"-")</f>
        <v>12.008009281456562</v>
      </c>
      <c r="W71" s="170" t="str">
        <f>IF(T14C!W71&gt;0,T14D!W71/T14C!W71,"-")</f>
        <v>-</v>
      </c>
      <c r="X71" s="170" t="str">
        <f>IF(T14C!X71&gt;0,T14D!X71/T14C!X71,"-")</f>
        <v>-</v>
      </c>
      <c r="Y71" s="170">
        <f>IF(T14C!Y71&gt;0,T14D!Y71/T14C!Y71,"-")</f>
        <v>20.394774333795478</v>
      </c>
      <c r="Z71" s="171">
        <f>IF(T14C!Z71&gt;0,T14D!Z71/T14C!Z71,"-")</f>
        <v>5.2438140973006515</v>
      </c>
      <c r="AB71" s="172" t="s">
        <v>16</v>
      </c>
      <c r="AC71" s="169">
        <f>IF(T14C!AC71&gt;0,T14D!AC71/T14C!AC71,"-")</f>
        <v>65.370088750709058</v>
      </c>
      <c r="AD71" s="170">
        <f>IF(T14C!AD71&gt;0,T14D!AD71/T14C!AD71,"-")</f>
        <v>37.737116701290915</v>
      </c>
      <c r="AE71" s="170">
        <f>IF(T14C!AE71&gt;0,T14D!AE71/T14C!AE71,"-")</f>
        <v>15.264397298747227</v>
      </c>
      <c r="AF71" s="170">
        <f>IF(T14C!AF71&gt;0,T14D!AF71/T14C!AF71,"-")</f>
        <v>62.270754416682713</v>
      </c>
      <c r="AG71" s="170">
        <f>IF(T14C!AG71&gt;0,T14D!AG71/T14C!AG71,"-")</f>
        <v>103.30682651197642</v>
      </c>
      <c r="AH71" s="170">
        <f>IF(T14C!AH71&gt;0,T14D!AH71/T14C!AH71,"-")</f>
        <v>117.89725300818017</v>
      </c>
      <c r="AI71" s="170">
        <f>IF(T14C!AI71&gt;0,T14D!AI71/T14C!AI71,"-")</f>
        <v>100.82968650263979</v>
      </c>
      <c r="AJ71" s="170" t="str">
        <f>IF(T14C!AJ71&gt;0,T14D!AJ71/T14C!AJ71,"-")</f>
        <v>-</v>
      </c>
      <c r="AK71" s="170">
        <f>IF(T14C!AK71&gt;0,T14D!AK71/T14C!AK71,"-")</f>
        <v>21.984682871506916</v>
      </c>
      <c r="AL71" s="170">
        <f>IF(T14C!AL71&gt;0,T14D!AL71/T14C!AL71,"-")</f>
        <v>26.08038663306543</v>
      </c>
      <c r="AM71" s="171">
        <f>IF(T14C!AM71&gt;0,T14D!AM71/T14C!AM71,"-")</f>
        <v>23.431531983787281</v>
      </c>
    </row>
    <row r="72" spans="2:39">
      <c r="B72" s="172" t="s">
        <v>17</v>
      </c>
      <c r="C72" s="169">
        <f>IF(T14C!C72&gt;0,T14D!C72/T14C!C72,"-")</f>
        <v>49.559549730483276</v>
      </c>
      <c r="D72" s="170">
        <f>IF(T14C!D72&gt;0,T14D!D72/T14C!D72,"-")</f>
        <v>33.831499454387654</v>
      </c>
      <c r="E72" s="170">
        <f>IF(T14C!E72&gt;0,T14D!E72/T14C!E72,"-")</f>
        <v>28.554644451037284</v>
      </c>
      <c r="F72" s="170">
        <f>IF(T14C!F72&gt;0,T14D!F72/T14C!F72,"-")</f>
        <v>88.239424358154054</v>
      </c>
      <c r="G72" s="170">
        <f>IF(T14C!G72&gt;0,T14D!G72/T14C!G72,"-")</f>
        <v>45.972353076271361</v>
      </c>
      <c r="H72" s="170">
        <f>IF(T14C!H72&gt;0,T14D!H72/T14C!H72,"-")</f>
        <v>28.9442980835356</v>
      </c>
      <c r="I72" s="170" t="str">
        <f>IF(T14C!I72&gt;0,T14D!I72/T14C!I72,"-")</f>
        <v>-</v>
      </c>
      <c r="J72" s="170">
        <f>IF(T14C!J72&gt;0,T14D!J72/T14C!J72,"-")</f>
        <v>34.59479404380788</v>
      </c>
      <c r="K72" s="170">
        <f>IF(T14C!K72&gt;0,T14D!K72/T14C!K72,"-")</f>
        <v>196.5206535189418</v>
      </c>
      <c r="L72" s="170">
        <f>IF(T14C!L72&gt;0,T14D!L72/T14C!L72,"-")</f>
        <v>30.76181937287145</v>
      </c>
      <c r="M72" s="171">
        <f>IF(T14C!M72&gt;0,T14D!M72/T14C!M72,"-")</f>
        <v>79.330294977668444</v>
      </c>
      <c r="O72" s="172" t="s">
        <v>17</v>
      </c>
      <c r="P72" s="169">
        <f>IF(T14C!P72&gt;0,T14D!P72/T14C!P72,"-")</f>
        <v>52.087572889755137</v>
      </c>
      <c r="Q72" s="170">
        <f>IF(T14C!Q72&gt;0,T14D!Q72/T14C!Q72,"-")</f>
        <v>37.377897204293113</v>
      </c>
      <c r="R72" s="170">
        <f>IF(T14C!R72&gt;0,T14D!R72/T14C!R72,"-")</f>
        <v>37.892097898024403</v>
      </c>
      <c r="S72" s="170">
        <f>IF(T14C!S72&gt;0,T14D!S72/T14C!S72,"-")</f>
        <v>102.80423872096662</v>
      </c>
      <c r="T72" s="170">
        <f>IF(T14C!T72&gt;0,T14D!T72/T14C!T72,"-")</f>
        <v>31.004690789856145</v>
      </c>
      <c r="U72" s="170">
        <f>IF(T14C!U72&gt;0,T14D!U72/T14C!U72,"-")</f>
        <v>45.932089761421182</v>
      </c>
      <c r="V72" s="170" t="str">
        <f>IF(T14C!V72&gt;0,T14D!V72/T14C!V72,"-")</f>
        <v>-</v>
      </c>
      <c r="W72" s="170">
        <f>IF(T14C!W72&gt;0,T14D!W72/T14C!W72,"-")</f>
        <v>52.05605377361028</v>
      </c>
      <c r="X72" s="170">
        <f>IF(T14C!X72&gt;0,T14D!X72/T14C!X72,"-")</f>
        <v>114.90633533682536</v>
      </c>
      <c r="Y72" s="170">
        <f>IF(T14C!Y72&gt;0,T14D!Y72/T14C!Y72,"-")</f>
        <v>24.559929426862826</v>
      </c>
      <c r="Z72" s="171">
        <f>IF(T14C!Z72&gt;0,T14D!Z72/T14C!Z72,"-")</f>
        <v>43.136358601401149</v>
      </c>
      <c r="AB72" s="172" t="s">
        <v>17</v>
      </c>
      <c r="AC72" s="169">
        <f>IF(T14C!AC72&gt;0,T14D!AC72/T14C!AC72,"-")</f>
        <v>35.499620918544039</v>
      </c>
      <c r="AD72" s="170">
        <f>IF(T14C!AD72&gt;0,T14D!AD72/T14C!AD72,"-")</f>
        <v>24.310507130074672</v>
      </c>
      <c r="AE72" s="170">
        <f>IF(T14C!AE72&gt;0,T14D!AE72/T14C!AE72,"-")</f>
        <v>22.847304540653983</v>
      </c>
      <c r="AF72" s="170">
        <f>IF(T14C!AF72&gt;0,T14D!AF72/T14C!AF72,"-")</f>
        <v>65.403928427427431</v>
      </c>
      <c r="AG72" s="170">
        <f>IF(T14C!AG72&gt;0,T14D!AG72/T14C!AG72,"-")</f>
        <v>17.355315218236093</v>
      </c>
      <c r="AH72" s="170">
        <f>IF(T14C!AH72&gt;0,T14D!AH72/T14C!AH72,"-")</f>
        <v>34.921681103118395</v>
      </c>
      <c r="AI72" s="170">
        <f>IF(T14C!AI72&gt;0,T14D!AI72/T14C!AI72,"-")</f>
        <v>17.366331531326477</v>
      </c>
      <c r="AJ72" s="170">
        <f>IF(T14C!AJ72&gt;0,T14D!AJ72/T14C!AJ72,"-")</f>
        <v>43.566290444616648</v>
      </c>
      <c r="AK72" s="170">
        <f>IF(T14C!AK72&gt;0,T14D!AK72/T14C!AK72,"-")</f>
        <v>56.965735761098891</v>
      </c>
      <c r="AL72" s="170">
        <f>IF(T14C!AL72&gt;0,T14D!AL72/T14C!AL72,"-")</f>
        <v>19.389972574418419</v>
      </c>
      <c r="AM72" s="171">
        <f>IF(T14C!AM72&gt;0,T14D!AM72/T14C!AM72,"-")</f>
        <v>39.944387124525505</v>
      </c>
    </row>
    <row r="73" spans="2:39">
      <c r="B73" s="172" t="s">
        <v>18</v>
      </c>
      <c r="C73" s="169">
        <f>IF(T14C!C73&gt;0,T14D!C73/T14C!C73,"-")</f>
        <v>116.6440834190072</v>
      </c>
      <c r="D73" s="170">
        <f>IF(T14C!D73&gt;0,T14D!D73/T14C!D73,"-")</f>
        <v>85.65800747866615</v>
      </c>
      <c r="E73" s="170">
        <f>IF(T14C!E73&gt;0,T14D!E73/T14C!E73,"-")</f>
        <v>220.07865383855443</v>
      </c>
      <c r="F73" s="170">
        <f>IF(T14C!F73&gt;0,T14D!F73/T14C!F73,"-")</f>
        <v>89.985681893487381</v>
      </c>
      <c r="G73" s="170">
        <f>IF(T14C!G73&gt;0,T14D!G73/T14C!G73,"-")</f>
        <v>195.65531688421049</v>
      </c>
      <c r="H73" s="170">
        <f>IF(T14C!H73&gt;0,T14D!H73/T14C!H73,"-")</f>
        <v>18.013412358466994</v>
      </c>
      <c r="I73" s="170">
        <f>IF(T14C!I73&gt;0,T14D!I73/T14C!I73,"-")</f>
        <v>22.357678679776328</v>
      </c>
      <c r="J73" s="170">
        <f>IF(T14C!J73&gt;0,T14D!J73/T14C!J73,"-")</f>
        <v>57.303383327769758</v>
      </c>
      <c r="K73" s="170">
        <f>IF(T14C!K73&gt;0,T14D!K73/T14C!K73,"-")</f>
        <v>165.36217588707078</v>
      </c>
      <c r="L73" s="170">
        <f>IF(T14C!L73&gt;0,T14D!L73/T14C!L73,"-")</f>
        <v>127.34634958011988</v>
      </c>
      <c r="M73" s="171">
        <f>IF(T14C!M73&gt;0,T14D!M73/T14C!M73,"-")</f>
        <v>146.37726569016081</v>
      </c>
      <c r="O73" s="172" t="s">
        <v>18</v>
      </c>
      <c r="P73" s="169">
        <f>IF(T14C!P73&gt;0,T14D!P73/T14C!P73,"-")</f>
        <v>105.67708507495831</v>
      </c>
      <c r="Q73" s="170">
        <f>IF(T14C!Q73&gt;0,T14D!Q73/T14C!Q73,"-")</f>
        <v>82.675918464820242</v>
      </c>
      <c r="R73" s="170">
        <f>IF(T14C!R73&gt;0,T14D!R73/T14C!R73,"-")</f>
        <v>196.75812976677599</v>
      </c>
      <c r="S73" s="170">
        <f>IF(T14C!S73&gt;0,T14D!S73/T14C!S73,"-")</f>
        <v>118.60998886739061</v>
      </c>
      <c r="T73" s="170">
        <f>IF(T14C!T73&gt;0,T14D!T73/T14C!T73,"-")</f>
        <v>36.344856046256787</v>
      </c>
      <c r="U73" s="170">
        <f>IF(T14C!U73&gt;0,T14D!U73/T14C!U73,"-")</f>
        <v>144.12564552985253</v>
      </c>
      <c r="V73" s="170">
        <f>IF(T14C!V73&gt;0,T14D!V73/T14C!V73,"-")</f>
        <v>89.245658576738208</v>
      </c>
      <c r="W73" s="170">
        <f>IF(T14C!W73&gt;0,T14D!W73/T14C!W73,"-")</f>
        <v>51.260028676262216</v>
      </c>
      <c r="X73" s="170">
        <f>IF(T14C!X73&gt;0,T14D!X73/T14C!X73,"-")</f>
        <v>106.79314834918273</v>
      </c>
      <c r="Y73" s="170">
        <f>IF(T14C!Y73&gt;0,T14D!Y73/T14C!Y73,"-")</f>
        <v>105.1205323522337</v>
      </c>
      <c r="Z73" s="171">
        <f>IF(T14C!Z73&gt;0,T14D!Z73/T14C!Z73,"-")</f>
        <v>22.179880412985888</v>
      </c>
      <c r="AB73" s="172" t="s">
        <v>18</v>
      </c>
      <c r="AC73" s="169">
        <f>IF(T14C!AC73&gt;0,T14D!AC73/T14C!AC73,"-")</f>
        <v>118.85955994204832</v>
      </c>
      <c r="AD73" s="170">
        <f>IF(T14C!AD73&gt;0,T14D!AD73/T14C!AD73,"-")</f>
        <v>83.896295185983064</v>
      </c>
      <c r="AE73" s="170">
        <f>IF(T14C!AE73&gt;0,T14D!AE73/T14C!AE73,"-")</f>
        <v>196.7404601928836</v>
      </c>
      <c r="AF73" s="170">
        <f>IF(T14C!AF73&gt;0,T14D!AF73/T14C!AF73,"-")</f>
        <v>48.87538964724466</v>
      </c>
      <c r="AG73" s="170">
        <f>IF(T14C!AG73&gt;0,T14D!AG73/T14C!AG73,"-")</f>
        <v>74.460419598780078</v>
      </c>
      <c r="AH73" s="170">
        <f>IF(T14C!AH73&gt;0,T14D!AH73/T14C!AH73,"-")</f>
        <v>123.61518694237593</v>
      </c>
      <c r="AI73" s="170">
        <f>IF(T14C!AI73&gt;0,T14D!AI73/T14C!AI73,"-")</f>
        <v>187.21130728466457</v>
      </c>
      <c r="AJ73" s="170">
        <f>IF(T14C!AJ73&gt;0,T14D!AJ73/T14C!AJ73,"-")</f>
        <v>73.673170487944915</v>
      </c>
      <c r="AK73" s="170">
        <f>IF(T14C!AK73&gt;0,T14D!AK73/T14C!AK73,"-")</f>
        <v>171.22356991371694</v>
      </c>
      <c r="AL73" s="170">
        <f>IF(T14C!AL73&gt;0,T14D!AL73/T14C!AL73,"-")</f>
        <v>158.04964699438707</v>
      </c>
      <c r="AM73" s="171">
        <f>IF(T14C!AM73&gt;0,T14D!AM73/T14C!AM73,"-")</f>
        <v>172.62489622294734</v>
      </c>
    </row>
    <row r="74" spans="2:39">
      <c r="B74" s="172" t="s">
        <v>19</v>
      </c>
      <c r="C74" s="169">
        <f>IF(T14C!C74&gt;0,T14D!C74/T14C!C74,"-")</f>
        <v>66.533508480411513</v>
      </c>
      <c r="D74" s="170">
        <f>IF(T14C!D74&gt;0,T14D!D74/T14C!D74,"-")</f>
        <v>49.624161987724243</v>
      </c>
      <c r="E74" s="170">
        <f>IF(T14C!E74&gt;0,T14D!E74/T14C!E74,"-")</f>
        <v>20.979703986409113</v>
      </c>
      <c r="F74" s="170">
        <f>IF(T14C!F74&gt;0,T14D!F74/T14C!F74,"-")</f>
        <v>35.614581847462041</v>
      </c>
      <c r="G74" s="170" t="str">
        <f>IF(T14C!G74&gt;0,T14D!G74/T14C!G74,"-")</f>
        <v>-</v>
      </c>
      <c r="H74" s="170">
        <f>IF(T14C!H74&gt;0,T14D!H74/T14C!H74,"-")</f>
        <v>85.866592616075678</v>
      </c>
      <c r="I74" s="170">
        <f>IF(T14C!I74&gt;0,T14D!I74/T14C!I74,"-")</f>
        <v>17.60002721042796</v>
      </c>
      <c r="J74" s="170">
        <f>IF(T14C!J74&gt;0,T14D!J74/T14C!J74,"-")</f>
        <v>135.56533180378938</v>
      </c>
      <c r="K74" s="170">
        <f>IF(T14C!K74&gt;0,T14D!K74/T14C!K74,"-")</f>
        <v>37.290237182924912</v>
      </c>
      <c r="L74" s="170">
        <f>IF(T14C!L74&gt;0,T14D!L74/T14C!L74,"-")</f>
        <v>33.393374014503323</v>
      </c>
      <c r="M74" s="171">
        <f>IF(T14C!M74&gt;0,T14D!M74/T14C!M74,"-")</f>
        <v>94.604164904244797</v>
      </c>
      <c r="O74" s="172" t="s">
        <v>19</v>
      </c>
      <c r="P74" s="169">
        <f>IF(T14C!P74&gt;0,T14D!P74/T14C!P74,"-")</f>
        <v>67.934315325386493</v>
      </c>
      <c r="Q74" s="170">
        <f>IF(T14C!Q74&gt;0,T14D!Q74/T14C!Q74,"-")</f>
        <v>37.061379856036986</v>
      </c>
      <c r="R74" s="170">
        <f>IF(T14C!R74&gt;0,T14D!R74/T14C!R74,"-")</f>
        <v>32.579145137370837</v>
      </c>
      <c r="S74" s="170">
        <f>IF(T14C!S74&gt;0,T14D!S74/T14C!S74,"-")</f>
        <v>32.151269608875225</v>
      </c>
      <c r="T74" s="170" t="str">
        <f>IF(T14C!T74&gt;0,T14D!T74/T14C!T74,"-")</f>
        <v>-</v>
      </c>
      <c r="U74" s="170">
        <f>IF(T14C!U74&gt;0,T14D!U74/T14C!U74,"-")</f>
        <v>82.459366808756414</v>
      </c>
      <c r="V74" s="170">
        <f>IF(T14C!V74&gt;0,T14D!V74/T14C!V74,"-")</f>
        <v>23.02908667276516</v>
      </c>
      <c r="W74" s="170">
        <f>IF(T14C!W74&gt;0,T14D!W74/T14C!W74,"-")</f>
        <v>160.08676002592088</v>
      </c>
      <c r="X74" s="170">
        <f>IF(T14C!X74&gt;0,T14D!X74/T14C!X74,"-")</f>
        <v>34.133818582499167</v>
      </c>
      <c r="Y74" s="170">
        <f>IF(T14C!Y74&gt;0,T14D!Y74/T14C!Y74,"-")</f>
        <v>38.526368163969437</v>
      </c>
      <c r="Z74" s="171">
        <f>IF(T14C!Z74&gt;0,T14D!Z74/T14C!Z74,"-")</f>
        <v>139.17763597800126</v>
      </c>
      <c r="AB74" s="172" t="s">
        <v>19</v>
      </c>
      <c r="AC74" s="169">
        <f>IF(T14C!AC74&gt;0,T14D!AC74/T14C!AC74,"-")</f>
        <v>67.818258475122974</v>
      </c>
      <c r="AD74" s="170">
        <f>IF(T14C!AD74&gt;0,T14D!AD74/T14C!AD74,"-")</f>
        <v>35.166663678260754</v>
      </c>
      <c r="AE74" s="170">
        <f>IF(T14C!AE74&gt;0,T14D!AE74/T14C!AE74,"-")</f>
        <v>254.04239973165375</v>
      </c>
      <c r="AF74" s="170">
        <f>IF(T14C!AF74&gt;0,T14D!AF74/T14C!AF74,"-")</f>
        <v>18.332812141944036</v>
      </c>
      <c r="AG74" s="170">
        <f>IF(T14C!AG74&gt;0,T14D!AG74/T14C!AG74,"-")</f>
        <v>23.79737062286992</v>
      </c>
      <c r="AH74" s="170">
        <f>IF(T14C!AH74&gt;0,T14D!AH74/T14C!AH74,"-")</f>
        <v>75.912433227477891</v>
      </c>
      <c r="AI74" s="170">
        <f>IF(T14C!AI74&gt;0,T14D!AI74/T14C!AI74,"-")</f>
        <v>19.411686661230394</v>
      </c>
      <c r="AJ74" s="170">
        <f>IF(T14C!AJ74&gt;0,T14D!AJ74/T14C!AJ74,"-")</f>
        <v>175.82681862465145</v>
      </c>
      <c r="AK74" s="170">
        <f>IF(T14C!AK74&gt;0,T14D!AK74/T14C!AK74,"-")</f>
        <v>23.67776939740288</v>
      </c>
      <c r="AL74" s="170" t="str">
        <f>IF(T14C!AL74&gt;0,T14D!AL74/T14C!AL74,"-")</f>
        <v>-</v>
      </c>
      <c r="AM74" s="171">
        <f>IF(T14C!AM74&gt;0,T14D!AM74/T14C!AM74,"-")</f>
        <v>197.73425505022036</v>
      </c>
    </row>
    <row r="75" spans="2:39">
      <c r="B75" s="177" t="s">
        <v>20</v>
      </c>
      <c r="C75" s="174">
        <f>IF(T14C!C75&gt;0,T14D!C75/T14C!C75,"-")</f>
        <v>29.431505581915225</v>
      </c>
      <c r="D75" s="175">
        <f>IF(T14C!D75&gt;0,T14D!D75/T14C!D75,"-")</f>
        <v>23.733661858067418</v>
      </c>
      <c r="E75" s="175" t="str">
        <f>IF(T14C!E75&gt;0,T14D!E75/T14C!E75,"-")</f>
        <v>-</v>
      </c>
      <c r="F75" s="175" t="str">
        <f>IF(T14C!F75&gt;0,T14D!F75/T14C!F75,"-")</f>
        <v>-</v>
      </c>
      <c r="G75" s="175" t="str">
        <f>IF(T14C!G75&gt;0,T14D!G75/T14C!G75,"-")</f>
        <v>-</v>
      </c>
      <c r="H75" s="175">
        <f>IF(T14C!H75&gt;0,T14D!H75/T14C!H75,"-")</f>
        <v>33.561175133800099</v>
      </c>
      <c r="I75" s="175" t="str">
        <f>IF(T14C!I75&gt;0,T14D!I75/T14C!I75,"-")</f>
        <v>-</v>
      </c>
      <c r="J75" s="175">
        <f>IF(T14C!J75&gt;0,T14D!J75/T14C!J75,"-")</f>
        <v>53.236958633101594</v>
      </c>
      <c r="K75" s="175">
        <f>IF(T14C!K75&gt;0,T14D!K75/T14C!K75,"-")</f>
        <v>12.329807738244115</v>
      </c>
      <c r="L75" s="175" t="str">
        <f>IF(T14C!L75&gt;0,T14D!L75/T14C!L75,"-")</f>
        <v>-</v>
      </c>
      <c r="M75" s="176" t="str">
        <f>IF(T14C!M75&gt;0,T14D!M75/T14C!M75,"-")</f>
        <v>-</v>
      </c>
      <c r="O75" s="177" t="s">
        <v>20</v>
      </c>
      <c r="P75" s="174">
        <f>IF(T14C!P75&gt;0,T14D!P75/T14C!P75,"-")</f>
        <v>29.170570258668896</v>
      </c>
      <c r="Q75" s="175">
        <f>IF(T14C!Q75&gt;0,T14D!Q75/T14C!Q75,"-")</f>
        <v>23.837221138647831</v>
      </c>
      <c r="R75" s="175" t="str">
        <f>IF(T14C!R75&gt;0,T14D!R75/T14C!R75,"-")</f>
        <v>-</v>
      </c>
      <c r="S75" s="175" t="str">
        <f>IF(T14C!S75&gt;0,T14D!S75/T14C!S75,"-")</f>
        <v>-</v>
      </c>
      <c r="T75" s="175" t="str">
        <f>IF(T14C!T75&gt;0,T14D!T75/T14C!T75,"-")</f>
        <v>-</v>
      </c>
      <c r="U75" s="175">
        <f>IF(T14C!U75&gt;0,T14D!U75/T14C!U75,"-")</f>
        <v>35.708224018694722</v>
      </c>
      <c r="V75" s="175" t="str">
        <f>IF(T14C!V75&gt;0,T14D!V75/T14C!V75,"-")</f>
        <v>-</v>
      </c>
      <c r="W75" s="175" t="str">
        <f>IF(T14C!W75&gt;0,T14D!W75/T14C!W75,"-")</f>
        <v>-</v>
      </c>
      <c r="X75" s="175" t="str">
        <f>IF(T14C!X75&gt;0,T14D!X75/T14C!X75,"-")</f>
        <v>-</v>
      </c>
      <c r="Y75" s="175" t="str">
        <f>IF(T14C!Y75&gt;0,T14D!Y75/T14C!Y75,"-")</f>
        <v>-</v>
      </c>
      <c r="Z75" s="176" t="str">
        <f>IF(T14C!Z75&gt;0,T14D!Z75/T14C!Z75,"-")</f>
        <v>-</v>
      </c>
      <c r="AB75" s="177" t="s">
        <v>20</v>
      </c>
      <c r="AC75" s="174">
        <f>IF(T14C!AC75&gt;0,T14D!AC75/T14C!AC75,"-")</f>
        <v>27.755278231294561</v>
      </c>
      <c r="AD75" s="175">
        <f>IF(T14C!AD75&gt;0,T14D!AD75/T14C!AD75,"-")</f>
        <v>16.015805559623985</v>
      </c>
      <c r="AE75" s="175">
        <f>IF(T14C!AE75&gt;0,T14D!AE75/T14C!AE75,"-")</f>
        <v>12.397204332588567</v>
      </c>
      <c r="AF75" s="175" t="str">
        <f>IF(T14C!AF75&gt;0,T14D!AF75/T14C!AF75,"-")</f>
        <v>-</v>
      </c>
      <c r="AG75" s="175" t="str">
        <f>IF(T14C!AG75&gt;0,T14D!AG75/T14C!AG75,"-")</f>
        <v>-</v>
      </c>
      <c r="AH75" s="175">
        <f>IF(T14C!AH75&gt;0,T14D!AH75/T14C!AH75,"-")</f>
        <v>66.670502955317502</v>
      </c>
      <c r="AI75" s="175" t="str">
        <f>IF(T14C!AI75&gt;0,T14D!AI75/T14C!AI75,"-")</f>
        <v>-</v>
      </c>
      <c r="AJ75" s="175" t="str">
        <f>IF(T14C!AJ75&gt;0,T14D!AJ75/T14C!AJ75,"-")</f>
        <v>-</v>
      </c>
      <c r="AK75" s="175" t="str">
        <f>IF(T14C!AK75&gt;0,T14D!AK75/T14C!AK75,"-")</f>
        <v>-</v>
      </c>
      <c r="AL75" s="175" t="str">
        <f>IF(T14C!AL75&gt;0,T14D!AL75/T14C!AL75,"-")</f>
        <v>-</v>
      </c>
      <c r="AM75" s="176" t="str">
        <f>IF(T14C!AM75&gt;0,T14D!AM75/T14C!AM75,"-")</f>
        <v>-</v>
      </c>
    </row>
    <row r="76" spans="2:39">
      <c r="B76" s="182" t="s">
        <v>21</v>
      </c>
      <c r="C76" s="179">
        <f>IF(T14C!C76&gt;0,T14D!C76/T14C!C76,"-")</f>
        <v>45.280494690609594</v>
      </c>
      <c r="D76" s="180">
        <f>IF(T14C!D76&gt;0,T14D!D76/T14C!D76,"-")</f>
        <v>30.161943231061283</v>
      </c>
      <c r="E76" s="180">
        <f>IF(T14C!E76&gt;0,T14D!E76/T14C!E76,"-")</f>
        <v>63.857719363996843</v>
      </c>
      <c r="F76" s="180">
        <f>IF(T14C!F76&gt;0,T14D!F76/T14C!F76,"-")</f>
        <v>40.640786820358791</v>
      </c>
      <c r="G76" s="180">
        <f>IF(T14C!G76&gt;0,T14D!G76/T14C!G76,"-")</f>
        <v>49.265785310613346</v>
      </c>
      <c r="H76" s="180">
        <f>IF(T14C!H76&gt;0,T14D!H76/T14C!H76,"-")</f>
        <v>89.842264751518783</v>
      </c>
      <c r="I76" s="180">
        <f>IF(T14C!I76&gt;0,T14D!I76/T14C!I76,"-")</f>
        <v>40.036159417535423</v>
      </c>
      <c r="J76" s="180">
        <f>IF(T14C!J76&gt;0,T14D!J76/T14C!J76,"-")</f>
        <v>61.777344380395924</v>
      </c>
      <c r="K76" s="180">
        <f>IF(T14C!K76&gt;0,T14D!K76/T14C!K76,"-")</f>
        <v>72.035429829813935</v>
      </c>
      <c r="L76" s="180">
        <f>IF(T14C!L76&gt;0,T14D!L76/T14C!L76,"-")</f>
        <v>63.002040803859359</v>
      </c>
      <c r="M76" s="181">
        <f>IF(T14C!M76&gt;0,T14D!M76/T14C!M76,"-")</f>
        <v>52.864699992845942</v>
      </c>
      <c r="O76" s="182" t="s">
        <v>21</v>
      </c>
      <c r="P76" s="179">
        <f>IF(T14C!P76&gt;0,T14D!P76/T14C!P76,"-")</f>
        <v>41.665863698366103</v>
      </c>
      <c r="Q76" s="180">
        <f>IF(T14C!Q76&gt;0,T14D!Q76/T14C!Q76,"-")</f>
        <v>28.702053311285368</v>
      </c>
      <c r="R76" s="180">
        <f>IF(T14C!R76&gt;0,T14D!R76/T14C!R76,"-")</f>
        <v>55.801004095062837</v>
      </c>
      <c r="S76" s="180">
        <f>IF(T14C!S76&gt;0,T14D!S76/T14C!S76,"-")</f>
        <v>39.386643789876921</v>
      </c>
      <c r="T76" s="180">
        <f>IF(T14C!T76&gt;0,T14D!T76/T14C!T76,"-")</f>
        <v>42.257314228371513</v>
      </c>
      <c r="U76" s="180">
        <f>IF(T14C!U76&gt;0,T14D!U76/T14C!U76,"-")</f>
        <v>75.204469676786033</v>
      </c>
      <c r="V76" s="180">
        <f>IF(T14C!V76&gt;0,T14D!V76/T14C!V76,"-")</f>
        <v>40.177201518270209</v>
      </c>
      <c r="W76" s="180">
        <f>IF(T14C!W76&gt;0,T14D!W76/T14C!W76,"-")</f>
        <v>67.481035867205634</v>
      </c>
      <c r="X76" s="180">
        <f>IF(T14C!X76&gt;0,T14D!X76/T14C!X76,"-")</f>
        <v>62.097172757294572</v>
      </c>
      <c r="Y76" s="180">
        <f>IF(T14C!Y76&gt;0,T14D!Y76/T14C!Y76,"-")</f>
        <v>45.958368651737899</v>
      </c>
      <c r="Z76" s="181">
        <f>IF(T14C!Z76&gt;0,T14D!Z76/T14C!Z76,"-")</f>
        <v>48.311310421144015</v>
      </c>
      <c r="AB76" s="182" t="s">
        <v>21</v>
      </c>
      <c r="AC76" s="179">
        <f>IF(T14C!AC76&gt;0,T14D!AC76/T14C!AC76,"-")</f>
        <v>36.985718477486138</v>
      </c>
      <c r="AD76" s="180">
        <f>IF(T14C!AD76&gt;0,T14D!AD76/T14C!AD76,"-")</f>
        <v>24.123456546974182</v>
      </c>
      <c r="AE76" s="180">
        <f>IF(T14C!AE76&gt;0,T14D!AE76/T14C!AE76,"-")</f>
        <v>52.036772223434419</v>
      </c>
      <c r="AF76" s="180">
        <f>IF(T14C!AF76&gt;0,T14D!AF76/T14C!AF76,"-")</f>
        <v>23.826093681851926</v>
      </c>
      <c r="AG76" s="180">
        <f>IF(T14C!AG76&gt;0,T14D!AG76/T14C!AG76,"-")</f>
        <v>44.115509983979393</v>
      </c>
      <c r="AH76" s="180">
        <f>IF(T14C!AH76&gt;0,T14D!AH76/T14C!AH76,"-")</f>
        <v>79.323634610123449</v>
      </c>
      <c r="AI76" s="180">
        <f>IF(T14C!AI76&gt;0,T14D!AI76/T14C!AI76,"-")</f>
        <v>53.938768221716671</v>
      </c>
      <c r="AJ76" s="180">
        <f>IF(T14C!AJ76&gt;0,T14D!AJ76/T14C!AJ76,"-")</f>
        <v>66.504288589504142</v>
      </c>
      <c r="AK76" s="180">
        <f>IF(T14C!AK76&gt;0,T14D!AK76/T14C!AK76,"-")</f>
        <v>55.255350818085013</v>
      </c>
      <c r="AL76" s="180">
        <f>IF(T14C!AL76&gt;0,T14D!AL76/T14C!AL76,"-")</f>
        <v>51.893076628992709</v>
      </c>
      <c r="AM76" s="181">
        <f>IF(T14C!AM76&gt;0,T14D!AM76/T14C!AM76,"-")</f>
        <v>56.456684078643271</v>
      </c>
    </row>
    <row r="77" spans="2:39"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</row>
    <row r="79" spans="2:39">
      <c r="B79" s="4" t="s">
        <v>178</v>
      </c>
      <c r="M79" s="424" t="s">
        <v>324</v>
      </c>
      <c r="O79" s="4" t="s">
        <v>178</v>
      </c>
      <c r="Z79" s="424" t="s">
        <v>324</v>
      </c>
      <c r="AB79" s="4" t="s">
        <v>178</v>
      </c>
      <c r="AM79" s="424" t="s">
        <v>324</v>
      </c>
    </row>
    <row r="81" spans="2:39" ht="15">
      <c r="B81" s="5" t="s">
        <v>298</v>
      </c>
      <c r="O81" s="5" t="s">
        <v>303</v>
      </c>
      <c r="AB81" s="5" t="s">
        <v>308</v>
      </c>
    </row>
    <row r="82" spans="2:39" ht="71.25">
      <c r="B82" s="151" t="s">
        <v>92</v>
      </c>
      <c r="C82" s="152" t="s">
        <v>38</v>
      </c>
      <c r="D82" s="153" t="s">
        <v>45</v>
      </c>
      <c r="E82" s="154" t="s">
        <v>46</v>
      </c>
      <c r="F82" s="155" t="s">
        <v>47</v>
      </c>
      <c r="G82" s="156" t="s">
        <v>39</v>
      </c>
      <c r="H82" s="157" t="s">
        <v>48</v>
      </c>
      <c r="I82" s="158" t="s">
        <v>40</v>
      </c>
      <c r="J82" s="159" t="s">
        <v>41</v>
      </c>
      <c r="K82" s="160" t="s">
        <v>49</v>
      </c>
      <c r="L82" s="161" t="s">
        <v>42</v>
      </c>
      <c r="M82" s="162" t="s">
        <v>43</v>
      </c>
      <c r="O82" s="151" t="s">
        <v>92</v>
      </c>
      <c r="P82" s="152" t="s">
        <v>38</v>
      </c>
      <c r="Q82" s="153" t="s">
        <v>45</v>
      </c>
      <c r="R82" s="154" t="s">
        <v>46</v>
      </c>
      <c r="S82" s="155" t="s">
        <v>47</v>
      </c>
      <c r="T82" s="156" t="s">
        <v>39</v>
      </c>
      <c r="U82" s="157" t="s">
        <v>48</v>
      </c>
      <c r="V82" s="158" t="s">
        <v>40</v>
      </c>
      <c r="W82" s="159" t="s">
        <v>41</v>
      </c>
      <c r="X82" s="160" t="s">
        <v>49</v>
      </c>
      <c r="Y82" s="161" t="s">
        <v>42</v>
      </c>
      <c r="Z82" s="162" t="s">
        <v>43</v>
      </c>
      <c r="AB82" s="151" t="s">
        <v>92</v>
      </c>
      <c r="AC82" s="152" t="s">
        <v>38</v>
      </c>
      <c r="AD82" s="153" t="s">
        <v>45</v>
      </c>
      <c r="AE82" s="154" t="s">
        <v>46</v>
      </c>
      <c r="AF82" s="155" t="s">
        <v>47</v>
      </c>
      <c r="AG82" s="156" t="s">
        <v>39</v>
      </c>
      <c r="AH82" s="157" t="s">
        <v>48</v>
      </c>
      <c r="AI82" s="158" t="s">
        <v>40</v>
      </c>
      <c r="AJ82" s="159" t="s">
        <v>41</v>
      </c>
      <c r="AK82" s="160" t="s">
        <v>49</v>
      </c>
      <c r="AL82" s="161" t="s">
        <v>42</v>
      </c>
      <c r="AM82" s="162" t="s">
        <v>43</v>
      </c>
    </row>
    <row r="83" spans="2:39">
      <c r="B83" s="167" t="s">
        <v>2</v>
      </c>
      <c r="C83" s="164">
        <f>IF(T14C!C83&gt;0,T14D!C83/T14C!C83,"-")</f>
        <v>47.610888311406605</v>
      </c>
      <c r="D83" s="165">
        <f>IF(T14C!D83&gt;0,T14D!D83/T14C!D83,"-")</f>
        <v>41.85150862386206</v>
      </c>
      <c r="E83" s="165" t="str">
        <f>IF(T14C!E83&gt;0,T14D!E83/T14C!E83,"-")</f>
        <v>-</v>
      </c>
      <c r="F83" s="165">
        <f>IF(T14C!F83&gt;0,T14D!F83/T14C!F83,"-")</f>
        <v>134.29940866599836</v>
      </c>
      <c r="G83" s="165">
        <f>IF(T14C!G83&gt;0,T14D!G83/T14C!G83,"-")</f>
        <v>55.736526562286024</v>
      </c>
      <c r="H83" s="165" t="str">
        <f>IF(T14C!H83&gt;0,T14D!H83/T14C!H83,"-")</f>
        <v>-</v>
      </c>
      <c r="I83" s="165" t="str">
        <f>IF(T14C!I83&gt;0,T14D!I83/T14C!I83,"-")</f>
        <v>-</v>
      </c>
      <c r="J83" s="165" t="str">
        <f>IF(T14C!J83&gt;0,T14D!J83/T14C!J83,"-")</f>
        <v>-</v>
      </c>
      <c r="K83" s="165" t="str">
        <f>IF(T14C!K83&gt;0,T14D!K83/T14C!K83,"-")</f>
        <v>-</v>
      </c>
      <c r="L83" s="165">
        <f>IF(T14C!L83&gt;0,T14D!L83/T14C!L83,"-")</f>
        <v>39.265043467100597</v>
      </c>
      <c r="M83" s="166">
        <f>IF(T14C!M83&gt;0,T14D!M83/T14C!M83,"-")</f>
        <v>20.669882294653068</v>
      </c>
      <c r="O83" s="167" t="s">
        <v>2</v>
      </c>
      <c r="P83" s="164">
        <f>IF(T14C!P83&gt;0,T14D!P83/T14C!P83,"-")</f>
        <v>53.615181791260611</v>
      </c>
      <c r="Q83" s="165">
        <f>IF(T14C!Q83&gt;0,T14D!Q83/T14C!Q83,"-")</f>
        <v>94.16506626911567</v>
      </c>
      <c r="R83" s="165">
        <f>IF(T14C!R83&gt;0,T14D!R83/T14C!R83,"-")</f>
        <v>16.654836420096903</v>
      </c>
      <c r="S83" s="165">
        <f>IF(T14C!S83&gt;0,T14D!S83/T14C!S83,"-")</f>
        <v>134.29940866599839</v>
      </c>
      <c r="T83" s="165">
        <f>IF(T14C!T83&gt;0,T14D!T83/T14C!T83,"-")</f>
        <v>59.823158542605327</v>
      </c>
      <c r="U83" s="165" t="str">
        <f>IF(T14C!U83&gt;0,T14D!U83/T14C!U83,"-")</f>
        <v>-</v>
      </c>
      <c r="V83" s="165" t="str">
        <f>IF(T14C!V83&gt;0,T14D!V83/T14C!V83,"-")</f>
        <v>-</v>
      </c>
      <c r="W83" s="165" t="str">
        <f>IF(T14C!W83&gt;0,T14D!W83/T14C!W83,"-")</f>
        <v>-</v>
      </c>
      <c r="X83" s="165">
        <f>IF(T14C!X83&gt;0,T14D!X83/T14C!X83,"-")</f>
        <v>15.118609137456051</v>
      </c>
      <c r="Y83" s="165">
        <f>IF(T14C!Y83&gt;0,T14D!Y83/T14C!Y83,"-")</f>
        <v>90.918931902076281</v>
      </c>
      <c r="Z83" s="166">
        <f>IF(T14C!Z83&gt;0,T14D!Z83/T14C!Z83,"-")</f>
        <v>16.680451283695451</v>
      </c>
      <c r="AB83" s="167" t="s">
        <v>2</v>
      </c>
      <c r="AC83" s="164">
        <f>IF(T14C!AC83&gt;0,T14D!AC83/T14C!AC83,"-")</f>
        <v>44.034304115222433</v>
      </c>
      <c r="AD83" s="165">
        <f>IF(T14C!AD83&gt;0,T14D!AD83/T14C!AD83,"-")</f>
        <v>10.467464774043648</v>
      </c>
      <c r="AE83" s="165">
        <f>IF(T14C!AE83&gt;0,T14D!AE83/T14C!AE83,"-")</f>
        <v>26.727352511434937</v>
      </c>
      <c r="AF83" s="165">
        <f>IF(T14C!AF83&gt;0,T14D!AF83/T14C!AF83,"-")</f>
        <v>135.49148177214957</v>
      </c>
      <c r="AG83" s="165">
        <f>IF(T14C!AG83&gt;0,T14D!AG83/T14C!AG83,"-")</f>
        <v>7.9625139761769193</v>
      </c>
      <c r="AH83" s="165" t="str">
        <f>IF(T14C!AH83&gt;0,T14D!AH83/T14C!AH83,"-")</f>
        <v>-</v>
      </c>
      <c r="AI83" s="165" t="str">
        <f>IF(T14C!AI83&gt;0,T14D!AI83/T14C!AI83,"-")</f>
        <v>-</v>
      </c>
      <c r="AJ83" s="165" t="str">
        <f>IF(T14C!AJ83&gt;0,T14D!AJ83/T14C!AJ83,"-")</f>
        <v>-</v>
      </c>
      <c r="AK83" s="165">
        <f>IF(T14C!AK83&gt;0,T14D!AK83/T14C!AK83,"-")</f>
        <v>15.396576738650433</v>
      </c>
      <c r="AL83" s="165">
        <f>IF(T14C!AL83&gt;0,T14D!AL83/T14C!AL83,"-")</f>
        <v>80.468136703741621</v>
      </c>
      <c r="AM83" s="166" t="str">
        <f>IF(T14C!AM83&gt;0,T14D!AM83/T14C!AM83,"-")</f>
        <v>-</v>
      </c>
    </row>
    <row r="84" spans="2:39">
      <c r="B84" s="172" t="s">
        <v>3</v>
      </c>
      <c r="C84" s="169">
        <f>IF(T14C!C84&gt;0,T14D!C84/T14C!C84,"-")</f>
        <v>41.740196786610596</v>
      </c>
      <c r="D84" s="170">
        <f>IF(T14C!D84&gt;0,T14D!D84/T14C!D84,"-")</f>
        <v>34.166913865427908</v>
      </c>
      <c r="E84" s="170">
        <f>IF(T14C!E84&gt;0,T14D!E84/T14C!E84,"-")</f>
        <v>14.299239079341337</v>
      </c>
      <c r="F84" s="170">
        <f>IF(T14C!F84&gt;0,T14D!F84/T14C!F84,"-")</f>
        <v>65.339209430860578</v>
      </c>
      <c r="G84" s="170" t="str">
        <f>IF(T14C!G84&gt;0,T14D!G84/T14C!G84,"-")</f>
        <v>-</v>
      </c>
      <c r="H84" s="170">
        <f>IF(T14C!H84&gt;0,T14D!H84/T14C!H84,"-")</f>
        <v>43.517964610952205</v>
      </c>
      <c r="I84" s="170">
        <f>IF(T14C!I84&gt;0,T14D!I84/T14C!I84,"-")</f>
        <v>62.049661289893969</v>
      </c>
      <c r="J84" s="170" t="str">
        <f>IF(T14C!J84&gt;0,T14D!J84/T14C!J84,"-")</f>
        <v>-</v>
      </c>
      <c r="K84" s="170">
        <f>IF(T14C!K84&gt;0,T14D!K84/T14C!K84,"-")</f>
        <v>34.100331888822957</v>
      </c>
      <c r="L84" s="170">
        <f>IF(T14C!L84&gt;0,T14D!L84/T14C!L84,"-")</f>
        <v>44.785684481391257</v>
      </c>
      <c r="M84" s="171" t="str">
        <f>IF(T14C!M84&gt;0,T14D!M84/T14C!M84,"-")</f>
        <v>-</v>
      </c>
      <c r="O84" s="172" t="s">
        <v>3</v>
      </c>
      <c r="P84" s="169">
        <f>IF(T14C!P84&gt;0,T14D!P84/T14C!P84,"-")</f>
        <v>41.160627440994574</v>
      </c>
      <c r="Q84" s="170">
        <f>IF(T14C!Q84&gt;0,T14D!Q84/T14C!Q84,"-")</f>
        <v>34.852682738806124</v>
      </c>
      <c r="R84" s="170">
        <f>IF(T14C!R84&gt;0,T14D!R84/T14C!R84,"-")</f>
        <v>9.4822087671170312</v>
      </c>
      <c r="S84" s="170">
        <f>IF(T14C!S84&gt;0,T14D!S84/T14C!S84,"-")</f>
        <v>8.6160099425206038</v>
      </c>
      <c r="T84" s="170">
        <f>IF(T14C!T84&gt;0,T14D!T84/T14C!T84,"-")</f>
        <v>19.183453968530575</v>
      </c>
      <c r="U84" s="170">
        <f>IF(T14C!U84&gt;0,T14D!U84/T14C!U84,"-")</f>
        <v>62.233723507382976</v>
      </c>
      <c r="V84" s="170">
        <f>IF(T14C!V84&gt;0,T14D!V84/T14C!V84,"-")</f>
        <v>41.531849179396964</v>
      </c>
      <c r="W84" s="170" t="str">
        <f>IF(T14C!W84&gt;0,T14D!W84/T14C!W84,"-")</f>
        <v>-</v>
      </c>
      <c r="X84" s="170">
        <f>IF(T14C!X84&gt;0,T14D!X84/T14C!X84,"-")</f>
        <v>24.621190593759813</v>
      </c>
      <c r="Y84" s="170">
        <f>IF(T14C!Y84&gt;0,T14D!Y84/T14C!Y84,"-")</f>
        <v>49.497991295862747</v>
      </c>
      <c r="Z84" s="171">
        <f>IF(T14C!Z84&gt;0,T14D!Z84/T14C!Z84,"-")</f>
        <v>131.70203437207161</v>
      </c>
      <c r="AB84" s="172" t="s">
        <v>3</v>
      </c>
      <c r="AC84" s="169">
        <f>IF(T14C!AC84&gt;0,T14D!AC84/T14C!AC84,"-")</f>
        <v>38.964123387117951</v>
      </c>
      <c r="AD84" s="170">
        <f>IF(T14C!AD84&gt;0,T14D!AD84/T14C!AD84,"-")</f>
        <v>12.719353422649062</v>
      </c>
      <c r="AE84" s="170">
        <f>IF(T14C!AE84&gt;0,T14D!AE84/T14C!AE84,"-")</f>
        <v>289.05330859485952</v>
      </c>
      <c r="AF84" s="170">
        <f>IF(T14C!AF84&gt;0,T14D!AF84/T14C!AF84,"-")</f>
        <v>42.982115828470576</v>
      </c>
      <c r="AG84" s="170">
        <f>IF(T14C!AG84&gt;0,T14D!AG84/T14C!AG84,"-")</f>
        <v>9.4016100700821976</v>
      </c>
      <c r="AH84" s="170">
        <f>IF(T14C!AH84&gt;0,T14D!AH84/T14C!AH84,"-")</f>
        <v>16.993110791130949</v>
      </c>
      <c r="AI84" s="170">
        <f>IF(T14C!AI84&gt;0,T14D!AI84/T14C!AI84,"-")</f>
        <v>23.566904310949713</v>
      </c>
      <c r="AJ84" s="170" t="str">
        <f>IF(T14C!AJ84&gt;0,T14D!AJ84/T14C!AJ84,"-")</f>
        <v>-</v>
      </c>
      <c r="AK84" s="170">
        <f>IF(T14C!AK84&gt;0,T14D!AK84/T14C!AK84,"-")</f>
        <v>25.393953434637766</v>
      </c>
      <c r="AL84" s="170">
        <f>IF(T14C!AL84&gt;0,T14D!AL84/T14C!AL84,"-")</f>
        <v>87.260042892533249</v>
      </c>
      <c r="AM84" s="171">
        <f>IF(T14C!AM84&gt;0,T14D!AM84/T14C!AM84,"-")</f>
        <v>42.806644000182224</v>
      </c>
    </row>
    <row r="85" spans="2:39">
      <c r="B85" s="172" t="s">
        <v>4</v>
      </c>
      <c r="C85" s="169">
        <f>IF(T14C!C85&gt;0,T14D!C85/T14C!C85,"-")</f>
        <v>15.777259579411655</v>
      </c>
      <c r="D85" s="170">
        <f>IF(T14C!D85&gt;0,T14D!D85/T14C!D85,"-")</f>
        <v>15.862524264861872</v>
      </c>
      <c r="E85" s="170">
        <f>IF(T14C!E85&gt;0,T14D!E85/T14C!E85,"-")</f>
        <v>13.639958130792881</v>
      </c>
      <c r="F85" s="170" t="str">
        <f>IF(T14C!F85&gt;0,T14D!F85/T14C!F85,"-")</f>
        <v>-</v>
      </c>
      <c r="G85" s="170" t="str">
        <f>IF(T14C!G85&gt;0,T14D!G85/T14C!G85,"-")</f>
        <v>-</v>
      </c>
      <c r="H85" s="170" t="str">
        <f>IF(T14C!H85&gt;0,T14D!H85/T14C!H85,"-")</f>
        <v>-</v>
      </c>
      <c r="I85" s="170" t="str">
        <f>IF(T14C!I85&gt;0,T14D!I85/T14C!I85,"-")</f>
        <v>-</v>
      </c>
      <c r="J85" s="170" t="str">
        <f>IF(T14C!J85&gt;0,T14D!J85/T14C!J85,"-")</f>
        <v>-</v>
      </c>
      <c r="K85" s="170" t="str">
        <f>IF(T14C!K85&gt;0,T14D!K85/T14C!K85,"-")</f>
        <v>-</v>
      </c>
      <c r="L85" s="170" t="str">
        <f>IF(T14C!L85&gt;0,T14D!L85/T14C!L85,"-")</f>
        <v>-</v>
      </c>
      <c r="M85" s="171" t="str">
        <f>IF(T14C!M85&gt;0,T14D!M85/T14C!M85,"-")</f>
        <v>-</v>
      </c>
      <c r="O85" s="172" t="s">
        <v>4</v>
      </c>
      <c r="P85" s="169">
        <f>IF(T14C!P85&gt;0,T14D!P85/T14C!P85,"-")</f>
        <v>16.747314124601235</v>
      </c>
      <c r="Q85" s="170">
        <f>IF(T14C!Q85&gt;0,T14D!Q85/T14C!Q85,"-")</f>
        <v>16.93076967759627</v>
      </c>
      <c r="R85" s="170">
        <f>IF(T14C!R85&gt;0,T14D!R85/T14C!R85,"-")</f>
        <v>12.511175590218299</v>
      </c>
      <c r="S85" s="170">
        <f>IF(T14C!S85&gt;0,T14D!S85/T14C!S85,"-")</f>
        <v>13.01354828673294</v>
      </c>
      <c r="T85" s="170" t="str">
        <f>IF(T14C!T85&gt;0,T14D!T85/T14C!T85,"-")</f>
        <v>-</v>
      </c>
      <c r="U85" s="170" t="str">
        <f>IF(T14C!U85&gt;0,T14D!U85/T14C!U85,"-")</f>
        <v>-</v>
      </c>
      <c r="V85" s="170" t="str">
        <f>IF(T14C!V85&gt;0,T14D!V85/T14C!V85,"-")</f>
        <v>-</v>
      </c>
      <c r="W85" s="170" t="str">
        <f>IF(T14C!W85&gt;0,T14D!W85/T14C!W85,"-")</f>
        <v>-</v>
      </c>
      <c r="X85" s="170" t="str">
        <f>IF(T14C!X85&gt;0,T14D!X85/T14C!X85,"-")</f>
        <v>-</v>
      </c>
      <c r="Y85" s="170">
        <f>IF(T14C!Y85&gt;0,T14D!Y85/T14C!Y85,"-")</f>
        <v>15.387927828095922</v>
      </c>
      <c r="Z85" s="171" t="str">
        <f>IF(T14C!Z85&gt;0,T14D!Z85/T14C!Z85,"-")</f>
        <v>-</v>
      </c>
      <c r="AB85" s="172" t="s">
        <v>4</v>
      </c>
      <c r="AC85" s="169">
        <f>IF(T14C!AC85&gt;0,T14D!AC85/T14C!AC85,"-")</f>
        <v>14.65929254716049</v>
      </c>
      <c r="AD85" s="170">
        <f>IF(T14C!AD85&gt;0,T14D!AD85/T14C!AD85,"-")</f>
        <v>14.522229933047681</v>
      </c>
      <c r="AE85" s="170">
        <f>IF(T14C!AE85&gt;0,T14D!AE85/T14C!AE85,"-")</f>
        <v>17.59937662334767</v>
      </c>
      <c r="AF85" s="170" t="str">
        <f>IF(T14C!AF85&gt;0,T14D!AF85/T14C!AF85,"-")</f>
        <v>-</v>
      </c>
      <c r="AG85" s="170" t="str">
        <f>IF(T14C!AG85&gt;0,T14D!AG85/T14C!AG85,"-")</f>
        <v>-</v>
      </c>
      <c r="AH85" s="170" t="str">
        <f>IF(T14C!AH85&gt;0,T14D!AH85/T14C!AH85,"-")</f>
        <v>-</v>
      </c>
      <c r="AI85" s="170" t="str">
        <f>IF(T14C!AI85&gt;0,T14D!AI85/T14C!AI85,"-")</f>
        <v>-</v>
      </c>
      <c r="AJ85" s="170" t="str">
        <f>IF(T14C!AJ85&gt;0,T14D!AJ85/T14C!AJ85,"-")</f>
        <v>-</v>
      </c>
      <c r="AK85" s="170" t="str">
        <f>IF(T14C!AK85&gt;0,T14D!AK85/T14C!AK85,"-")</f>
        <v>-</v>
      </c>
      <c r="AL85" s="170">
        <f>IF(T14C!AL85&gt;0,T14D!AL85/T14C!AL85,"-")</f>
        <v>17.132860560104415</v>
      </c>
      <c r="AM85" s="171" t="str">
        <f>IF(T14C!AM85&gt;0,T14D!AM85/T14C!AM85,"-")</f>
        <v>-</v>
      </c>
    </row>
    <row r="86" spans="2:39">
      <c r="B86" s="172" t="s">
        <v>5</v>
      </c>
      <c r="C86" s="169">
        <f>IF(T14C!C86&gt;0,T14D!C86/T14C!C86,"-")</f>
        <v>14.869217625373865</v>
      </c>
      <c r="D86" s="170">
        <f>IF(T14C!D86&gt;0,T14D!D86/T14C!D86,"-")</f>
        <v>13.146542491266795</v>
      </c>
      <c r="E86" s="170">
        <f>IF(T14C!E86&gt;0,T14D!E86/T14C!E86,"-")</f>
        <v>15.863050639409948</v>
      </c>
      <c r="F86" s="170">
        <f>IF(T14C!F86&gt;0,T14D!F86/T14C!F86,"-")</f>
        <v>21.491024982588097</v>
      </c>
      <c r="G86" s="170" t="str">
        <f>IF(T14C!G86&gt;0,T14D!G86/T14C!G86,"-")</f>
        <v>-</v>
      </c>
      <c r="H86" s="170" t="str">
        <f>IF(T14C!H86&gt;0,T14D!H86/T14C!H86,"-")</f>
        <v>-</v>
      </c>
      <c r="I86" s="170" t="str">
        <f>IF(T14C!I86&gt;0,T14D!I86/T14C!I86,"-")</f>
        <v>-</v>
      </c>
      <c r="J86" s="170" t="str">
        <f>IF(T14C!J86&gt;0,T14D!J86/T14C!J86,"-")</f>
        <v>-</v>
      </c>
      <c r="K86" s="170" t="str">
        <f>IF(T14C!K86&gt;0,T14D!K86/T14C!K86,"-")</f>
        <v>-</v>
      </c>
      <c r="L86" s="170" t="str">
        <f>IF(T14C!L86&gt;0,T14D!L86/T14C!L86,"-")</f>
        <v>-</v>
      </c>
      <c r="M86" s="171" t="str">
        <f>IF(T14C!M86&gt;0,T14D!M86/T14C!M86,"-")</f>
        <v>-</v>
      </c>
      <c r="O86" s="172" t="s">
        <v>5</v>
      </c>
      <c r="P86" s="169">
        <f>IF(T14C!P86&gt;0,T14D!P86/T14C!P86,"-")</f>
        <v>12.754834366628824</v>
      </c>
      <c r="Q86" s="170">
        <f>IF(T14C!Q86&gt;0,T14D!Q86/T14C!Q86,"-")</f>
        <v>7.5914885861640311</v>
      </c>
      <c r="R86" s="170">
        <f>IF(T14C!R86&gt;0,T14D!R86/T14C!R86,"-")</f>
        <v>15.561547290267859</v>
      </c>
      <c r="S86" s="170">
        <f>IF(T14C!S86&gt;0,T14D!S86/T14C!S86,"-")</f>
        <v>21.920845482239852</v>
      </c>
      <c r="T86" s="170" t="str">
        <f>IF(T14C!T86&gt;0,T14D!T86/T14C!T86,"-")</f>
        <v>-</v>
      </c>
      <c r="U86" s="170" t="str">
        <f>IF(T14C!U86&gt;0,T14D!U86/T14C!U86,"-")</f>
        <v>-</v>
      </c>
      <c r="V86" s="170">
        <f>IF(T14C!V86&gt;0,T14D!V86/T14C!V86,"-")</f>
        <v>13.911984895949987</v>
      </c>
      <c r="W86" s="170" t="str">
        <f>IF(T14C!W86&gt;0,T14D!W86/T14C!W86,"-")</f>
        <v>-</v>
      </c>
      <c r="X86" s="170" t="str">
        <f>IF(T14C!X86&gt;0,T14D!X86/T14C!X86,"-")</f>
        <v>-</v>
      </c>
      <c r="Y86" s="170" t="str">
        <f>IF(T14C!Y86&gt;0,T14D!Y86/T14C!Y86,"-")</f>
        <v>-</v>
      </c>
      <c r="Z86" s="171" t="str">
        <f>IF(T14C!Z86&gt;0,T14D!Z86/T14C!Z86,"-")</f>
        <v>-</v>
      </c>
      <c r="AB86" s="172" t="s">
        <v>5</v>
      </c>
      <c r="AC86" s="169">
        <f>IF(T14C!AC86&gt;0,T14D!AC86/T14C!AC86,"-")</f>
        <v>13.478125124102059</v>
      </c>
      <c r="AD86" s="170">
        <f>IF(T14C!AD86&gt;0,T14D!AD86/T14C!AD86,"-")</f>
        <v>10.776878317894441</v>
      </c>
      <c r="AE86" s="170">
        <f>IF(T14C!AE86&gt;0,T14D!AE86/T14C!AE86,"-")</f>
        <v>13.346298458844853</v>
      </c>
      <c r="AF86" s="170" t="str">
        <f>IF(T14C!AF86&gt;0,T14D!AF86/T14C!AF86,"-")</f>
        <v>-</v>
      </c>
      <c r="AG86" s="170" t="str">
        <f>IF(T14C!AG86&gt;0,T14D!AG86/T14C!AG86,"-")</f>
        <v>-</v>
      </c>
      <c r="AH86" s="170" t="str">
        <f>IF(T14C!AH86&gt;0,T14D!AH86/T14C!AH86,"-")</f>
        <v>-</v>
      </c>
      <c r="AI86" s="170">
        <f>IF(T14C!AI86&gt;0,T14D!AI86/T14C!AI86,"-")</f>
        <v>19.478192584385617</v>
      </c>
      <c r="AJ86" s="170" t="str">
        <f>IF(T14C!AJ86&gt;0,T14D!AJ86/T14C!AJ86,"-")</f>
        <v>-</v>
      </c>
      <c r="AK86" s="170" t="str">
        <f>IF(T14C!AK86&gt;0,T14D!AK86/T14C!AK86,"-")</f>
        <v>-</v>
      </c>
      <c r="AL86" s="170" t="str">
        <f>IF(T14C!AL86&gt;0,T14D!AL86/T14C!AL86,"-")</f>
        <v>-</v>
      </c>
      <c r="AM86" s="171" t="str">
        <f>IF(T14C!AM86&gt;0,T14D!AM86/T14C!AM86,"-")</f>
        <v>-</v>
      </c>
    </row>
    <row r="87" spans="2:39">
      <c r="B87" s="172" t="s">
        <v>6</v>
      </c>
      <c r="C87" s="169">
        <f>IF(T14C!C87&gt;0,T14D!C87/T14C!C87,"-")</f>
        <v>33.907172076061848</v>
      </c>
      <c r="D87" s="170">
        <f>IF(T14C!D87&gt;0,T14D!D87/T14C!D87,"-")</f>
        <v>24.107835235201598</v>
      </c>
      <c r="E87" s="170">
        <f>IF(T14C!E87&gt;0,T14D!E87/T14C!E87,"-")</f>
        <v>52.922592830975546</v>
      </c>
      <c r="F87" s="170">
        <f>IF(T14C!F87&gt;0,T14D!F87/T14C!F87,"-")</f>
        <v>19.914916014954457</v>
      </c>
      <c r="G87" s="170" t="str">
        <f>IF(T14C!G87&gt;0,T14D!G87/T14C!G87,"-")</f>
        <v>-</v>
      </c>
      <c r="H87" s="170" t="str">
        <f>IF(T14C!H87&gt;0,T14D!H87/T14C!H87,"-")</f>
        <v>-</v>
      </c>
      <c r="I87" s="170" t="str">
        <f>IF(T14C!I87&gt;0,T14D!I87/T14C!I87,"-")</f>
        <v>-</v>
      </c>
      <c r="J87" s="170" t="str">
        <f>IF(T14C!J87&gt;0,T14D!J87/T14C!J87,"-")</f>
        <v>-</v>
      </c>
      <c r="K87" s="170">
        <f>IF(T14C!K87&gt;0,T14D!K87/T14C!K87,"-")</f>
        <v>69.81343207375798</v>
      </c>
      <c r="L87" s="170">
        <f>IF(T14C!L87&gt;0,T14D!L87/T14C!L87,"-")</f>
        <v>41.928263351202339</v>
      </c>
      <c r="M87" s="171">
        <f>IF(T14C!M87&gt;0,T14D!M87/T14C!M87,"-")</f>
        <v>15.959775627260411</v>
      </c>
      <c r="O87" s="172" t="s">
        <v>6</v>
      </c>
      <c r="P87" s="169">
        <f>IF(T14C!P87&gt;0,T14D!P87/T14C!P87,"-")</f>
        <v>30.284689444249363</v>
      </c>
      <c r="Q87" s="170">
        <f>IF(T14C!Q87&gt;0,T14D!Q87/T14C!Q87,"-")</f>
        <v>22.190956126579572</v>
      </c>
      <c r="R87" s="170">
        <f>IF(T14C!R87&gt;0,T14D!R87/T14C!R87,"-")</f>
        <v>30.95298870781496</v>
      </c>
      <c r="S87" s="170">
        <f>IF(T14C!S87&gt;0,T14D!S87/T14C!S87,"-")</f>
        <v>18.611276675914372</v>
      </c>
      <c r="T87" s="170" t="str">
        <f>IF(T14C!T87&gt;0,T14D!T87/T14C!T87,"-")</f>
        <v>-</v>
      </c>
      <c r="U87" s="170" t="str">
        <f>IF(T14C!U87&gt;0,T14D!U87/T14C!U87,"-")</f>
        <v>-</v>
      </c>
      <c r="V87" s="170" t="str">
        <f>IF(T14C!V87&gt;0,T14D!V87/T14C!V87,"-")</f>
        <v>-</v>
      </c>
      <c r="W87" s="170" t="str">
        <f>IF(T14C!W87&gt;0,T14D!W87/T14C!W87,"-")</f>
        <v>-</v>
      </c>
      <c r="X87" s="170">
        <f>IF(T14C!X87&gt;0,T14D!X87/T14C!X87,"-")</f>
        <v>73.205724502957281</v>
      </c>
      <c r="Y87" s="170">
        <f>IF(T14C!Y87&gt;0,T14D!Y87/T14C!Y87,"-")</f>
        <v>36.831649607144179</v>
      </c>
      <c r="Z87" s="171">
        <f>IF(T14C!Z87&gt;0,T14D!Z87/T14C!Z87,"-")</f>
        <v>28.058627760608836</v>
      </c>
      <c r="AB87" s="172" t="s">
        <v>6</v>
      </c>
      <c r="AC87" s="169">
        <f>IF(T14C!AC87&gt;0,T14D!AC87/T14C!AC87,"-")</f>
        <v>29.293683979658272</v>
      </c>
      <c r="AD87" s="170">
        <f>IF(T14C!AD87&gt;0,T14D!AD87/T14C!AD87,"-")</f>
        <v>17.361355217313552</v>
      </c>
      <c r="AE87" s="170">
        <f>IF(T14C!AE87&gt;0,T14D!AE87/T14C!AE87,"-")</f>
        <v>37.6675257027903</v>
      </c>
      <c r="AF87" s="170">
        <f>IF(T14C!AF87&gt;0,T14D!AF87/T14C!AF87,"-")</f>
        <v>15.404204450572054</v>
      </c>
      <c r="AG87" s="170">
        <f>IF(T14C!AG87&gt;0,T14D!AG87/T14C!AG87,"-")</f>
        <v>24.487961609580999</v>
      </c>
      <c r="AH87" s="170" t="str">
        <f>IF(T14C!AH87&gt;0,T14D!AH87/T14C!AH87,"-")</f>
        <v>-</v>
      </c>
      <c r="AI87" s="170" t="str">
        <f>IF(T14C!AI87&gt;0,T14D!AI87/T14C!AI87,"-")</f>
        <v>-</v>
      </c>
      <c r="AJ87" s="170" t="str">
        <f>IF(T14C!AJ87&gt;0,T14D!AJ87/T14C!AJ87,"-")</f>
        <v>-</v>
      </c>
      <c r="AK87" s="170">
        <f>IF(T14C!AK87&gt;0,T14D!AK87/T14C!AK87,"-")</f>
        <v>61.485415831038608</v>
      </c>
      <c r="AL87" s="170">
        <f>IF(T14C!AL87&gt;0,T14D!AL87/T14C!AL87,"-")</f>
        <v>32.31568336229946</v>
      </c>
      <c r="AM87" s="171">
        <f>IF(T14C!AM87&gt;0,T14D!AM87/T14C!AM87,"-")</f>
        <v>29.943199483606229</v>
      </c>
    </row>
    <row r="88" spans="2:39">
      <c r="B88" s="172" t="s">
        <v>7</v>
      </c>
      <c r="C88" s="169">
        <f>IF(T14C!C88&gt;0,T14D!C88/T14C!C88,"-")</f>
        <v>52.559422479458121</v>
      </c>
      <c r="D88" s="170">
        <f>IF(T14C!D88&gt;0,T14D!D88/T14C!D88,"-")</f>
        <v>19.320301878866658</v>
      </c>
      <c r="E88" s="170" t="str">
        <f>IF(T14C!E88&gt;0,T14D!E88/T14C!E88,"-")</f>
        <v>-</v>
      </c>
      <c r="F88" s="170" t="str">
        <f>IF(T14C!F88&gt;0,T14D!F88/T14C!F88,"-")</f>
        <v>-</v>
      </c>
      <c r="G88" s="170" t="str">
        <f>IF(T14C!G88&gt;0,T14D!G88/T14C!G88,"-")</f>
        <v>-</v>
      </c>
      <c r="H88" s="170">
        <f>IF(T14C!H88&gt;0,T14D!H88/T14C!H88,"-")</f>
        <v>9.2755871943937915</v>
      </c>
      <c r="I88" s="170" t="str">
        <f>IF(T14C!I88&gt;0,T14D!I88/T14C!I88,"-")</f>
        <v>-</v>
      </c>
      <c r="J88" s="170">
        <f>IF(T14C!J88&gt;0,T14D!J88/T14C!J88,"-")</f>
        <v>87.08505611687464</v>
      </c>
      <c r="K88" s="170" t="str">
        <f>IF(T14C!K88&gt;0,T14D!K88/T14C!K88,"-")</f>
        <v>-</v>
      </c>
      <c r="L88" s="170">
        <f>IF(T14C!L88&gt;0,T14D!L88/T14C!L88,"-")</f>
        <v>76.615150725191725</v>
      </c>
      <c r="M88" s="171">
        <f>IF(T14C!M88&gt;0,T14D!M88/T14C!M88,"-")</f>
        <v>15.079241142211592</v>
      </c>
      <c r="O88" s="172" t="s">
        <v>7</v>
      </c>
      <c r="P88" s="169">
        <f>IF(T14C!P88&gt;0,T14D!P88/T14C!P88,"-")</f>
        <v>51.783575636496408</v>
      </c>
      <c r="Q88" s="170">
        <f>IF(T14C!Q88&gt;0,T14D!Q88/T14C!Q88,"-")</f>
        <v>60.870739704915422</v>
      </c>
      <c r="R88" s="170">
        <f>IF(T14C!R88&gt;0,T14D!R88/T14C!R88,"-")</f>
        <v>24.084768271680574</v>
      </c>
      <c r="S88" s="170">
        <f>IF(T14C!S88&gt;0,T14D!S88/T14C!S88,"-")</f>
        <v>12.52531774986625</v>
      </c>
      <c r="T88" s="170" t="str">
        <f>IF(T14C!T88&gt;0,T14D!T88/T14C!T88,"-")</f>
        <v>-</v>
      </c>
      <c r="U88" s="170" t="str">
        <f>IF(T14C!U88&gt;0,T14D!U88/T14C!U88,"-")</f>
        <v>-</v>
      </c>
      <c r="V88" s="170" t="str">
        <f>IF(T14C!V88&gt;0,T14D!V88/T14C!V88,"-")</f>
        <v>-</v>
      </c>
      <c r="W88" s="170">
        <f>IF(T14C!W88&gt;0,T14D!W88/T14C!W88,"-")</f>
        <v>72.260907621969324</v>
      </c>
      <c r="X88" s="170" t="str">
        <f>IF(T14C!X88&gt;0,T14D!X88/T14C!X88,"-")</f>
        <v>-</v>
      </c>
      <c r="Y88" s="170">
        <f>IF(T14C!Y88&gt;0,T14D!Y88/T14C!Y88,"-")</f>
        <v>45.327132486175003</v>
      </c>
      <c r="Z88" s="171" t="str">
        <f>IF(T14C!Z88&gt;0,T14D!Z88/T14C!Z88,"-")</f>
        <v>-</v>
      </c>
      <c r="AB88" s="172" t="s">
        <v>7</v>
      </c>
      <c r="AC88" s="169">
        <f>IF(T14C!AC88&gt;0,T14D!AC88/T14C!AC88,"-")</f>
        <v>68.529358593233724</v>
      </c>
      <c r="AD88" s="170">
        <f>IF(T14C!AD88&gt;0,T14D!AD88/T14C!AD88,"-")</f>
        <v>56.423534940910763</v>
      </c>
      <c r="AE88" s="170" t="str">
        <f>IF(T14C!AE88&gt;0,T14D!AE88/T14C!AE88,"-")</f>
        <v>-</v>
      </c>
      <c r="AF88" s="170" t="str">
        <f>IF(T14C!AF88&gt;0,T14D!AF88/T14C!AF88,"-")</f>
        <v>-</v>
      </c>
      <c r="AG88" s="170">
        <f>IF(T14C!AG88&gt;0,T14D!AG88/T14C!AG88,"-")</f>
        <v>53.523953889550953</v>
      </c>
      <c r="AH88" s="170" t="str">
        <f>IF(T14C!AH88&gt;0,T14D!AH88/T14C!AH88,"-")</f>
        <v>-</v>
      </c>
      <c r="AI88" s="170" t="str">
        <f>IF(T14C!AI88&gt;0,T14D!AI88/T14C!AI88,"-")</f>
        <v>-</v>
      </c>
      <c r="AJ88" s="170">
        <f>IF(T14C!AJ88&gt;0,T14D!AJ88/T14C!AJ88,"-")</f>
        <v>75.069181086150195</v>
      </c>
      <c r="AK88" s="170">
        <f>IF(T14C!AK88&gt;0,T14D!AK88/T14C!AK88,"-")</f>
        <v>30.123889839871662</v>
      </c>
      <c r="AL88" s="170">
        <f>IF(T14C!AL88&gt;0,T14D!AL88/T14C!AL88,"-")</f>
        <v>117.9719808085726</v>
      </c>
      <c r="AM88" s="171" t="str">
        <f>IF(T14C!AM88&gt;0,T14D!AM88/T14C!AM88,"-")</f>
        <v>-</v>
      </c>
    </row>
    <row r="89" spans="2:39">
      <c r="B89" s="172" t="s">
        <v>8</v>
      </c>
      <c r="C89" s="169">
        <f>IF(T14C!C89&gt;0,T14D!C89/T14C!C89,"-")</f>
        <v>64.980394773381178</v>
      </c>
      <c r="D89" s="170">
        <f>IF(T14C!D89&gt;0,T14D!D89/T14C!D89,"-")</f>
        <v>85.475229093730235</v>
      </c>
      <c r="E89" s="170">
        <f>IF(T14C!E89&gt;0,T14D!E89/T14C!E89,"-")</f>
        <v>59.282096836042264</v>
      </c>
      <c r="F89" s="170" t="str">
        <f>IF(T14C!F89&gt;0,T14D!F89/T14C!F89,"-")</f>
        <v>-</v>
      </c>
      <c r="G89" s="170">
        <f>IF(T14C!G89&gt;0,T14D!G89/T14C!G89,"-")</f>
        <v>68.035447241554976</v>
      </c>
      <c r="H89" s="170">
        <f>IF(T14C!H89&gt;0,T14D!H89/T14C!H89,"-")</f>
        <v>39.260419269948486</v>
      </c>
      <c r="I89" s="170">
        <f>IF(T14C!I89&gt;0,T14D!I89/T14C!I89,"-")</f>
        <v>109.83952003477754</v>
      </c>
      <c r="J89" s="170">
        <f>IF(T14C!J89&gt;0,T14D!J89/T14C!J89,"-")</f>
        <v>48.168641590981046</v>
      </c>
      <c r="K89" s="170" t="str">
        <f>IF(T14C!K89&gt;0,T14D!K89/T14C!K89,"-")</f>
        <v>-</v>
      </c>
      <c r="L89" s="170" t="str">
        <f>IF(T14C!L89&gt;0,T14D!L89/T14C!L89,"-")</f>
        <v>-</v>
      </c>
      <c r="M89" s="171">
        <f>IF(T14C!M89&gt;0,T14D!M89/T14C!M89,"-")</f>
        <v>50.037180506062555</v>
      </c>
      <c r="O89" s="172" t="s">
        <v>8</v>
      </c>
      <c r="P89" s="169">
        <f>IF(T14C!P89&gt;0,T14D!P89/T14C!P89,"-")</f>
        <v>60.219866733281656</v>
      </c>
      <c r="Q89" s="170">
        <f>IF(T14C!Q89&gt;0,T14D!Q89/T14C!Q89,"-")</f>
        <v>14.535623312784136</v>
      </c>
      <c r="R89" s="170">
        <f>IF(T14C!R89&gt;0,T14D!R89/T14C!R89,"-")</f>
        <v>41.745708533402606</v>
      </c>
      <c r="S89" s="170" t="str">
        <f>IF(T14C!S89&gt;0,T14D!S89/T14C!S89,"-")</f>
        <v>-</v>
      </c>
      <c r="T89" s="170" t="str">
        <f>IF(T14C!T89&gt;0,T14D!T89/T14C!T89,"-")</f>
        <v>-</v>
      </c>
      <c r="U89" s="170">
        <f>IF(T14C!U89&gt;0,T14D!U89/T14C!U89,"-")</f>
        <v>34.4806836343447</v>
      </c>
      <c r="V89" s="170">
        <f>IF(T14C!V89&gt;0,T14D!V89/T14C!V89,"-")</f>
        <v>116.45730472777311</v>
      </c>
      <c r="W89" s="170">
        <f>IF(T14C!W89&gt;0,T14D!W89/T14C!W89,"-")</f>
        <v>47.451957445238357</v>
      </c>
      <c r="X89" s="170" t="str">
        <f>IF(T14C!X89&gt;0,T14D!X89/T14C!X89,"-")</f>
        <v>-</v>
      </c>
      <c r="Y89" s="170">
        <f>IF(T14C!Y89&gt;0,T14D!Y89/T14C!Y89,"-")</f>
        <v>55.91241939417845</v>
      </c>
      <c r="Z89" s="171">
        <f>IF(T14C!Z89&gt;0,T14D!Z89/T14C!Z89,"-")</f>
        <v>65.508501857059883</v>
      </c>
      <c r="AB89" s="172" t="s">
        <v>8</v>
      </c>
      <c r="AC89" s="169">
        <f>IF(T14C!AC89&gt;0,T14D!AC89/T14C!AC89,"-")</f>
        <v>64.098666949024889</v>
      </c>
      <c r="AD89" s="170">
        <f>IF(T14C!AD89&gt;0,T14D!AD89/T14C!AD89,"-")</f>
        <v>59.024425823937293</v>
      </c>
      <c r="AE89" s="170">
        <f>IF(T14C!AE89&gt;0,T14D!AE89/T14C!AE89,"-")</f>
        <v>52.810514107762764</v>
      </c>
      <c r="AF89" s="170">
        <f>IF(T14C!AF89&gt;0,T14D!AF89/T14C!AF89,"-")</f>
        <v>36.608514729542392</v>
      </c>
      <c r="AG89" s="170">
        <f>IF(T14C!AG89&gt;0,T14D!AG89/T14C!AG89,"-")</f>
        <v>71.746604794605915</v>
      </c>
      <c r="AH89" s="170">
        <f>IF(T14C!AH89&gt;0,T14D!AH89/T14C!AH89,"-")</f>
        <v>60.917845902364149</v>
      </c>
      <c r="AI89" s="170">
        <f>IF(T14C!AI89&gt;0,T14D!AI89/T14C!AI89,"-")</f>
        <v>76.474477982066318</v>
      </c>
      <c r="AJ89" s="170">
        <f>IF(T14C!AJ89&gt;0,T14D!AJ89/T14C!AJ89,"-")</f>
        <v>68.964671916604331</v>
      </c>
      <c r="AK89" s="170" t="str">
        <f>IF(T14C!AK89&gt;0,T14D!AK89/T14C!AK89,"-")</f>
        <v>-</v>
      </c>
      <c r="AL89" s="170">
        <f>IF(T14C!AL89&gt;0,T14D!AL89/T14C!AL89,"-")</f>
        <v>50.924096718888286</v>
      </c>
      <c r="AM89" s="171">
        <f>IF(T14C!AM89&gt;0,T14D!AM89/T14C!AM89,"-")</f>
        <v>60.113636897045104</v>
      </c>
    </row>
    <row r="90" spans="2:39">
      <c r="B90" s="172" t="s">
        <v>9</v>
      </c>
      <c r="C90" s="169">
        <f>IF(T14C!C90&gt;0,T14D!C90/T14C!C90,"-")</f>
        <v>32.711609890858298</v>
      </c>
      <c r="D90" s="170">
        <f>IF(T14C!D90&gt;0,T14D!D90/T14C!D90,"-")</f>
        <v>17.836574190093561</v>
      </c>
      <c r="E90" s="170">
        <f>IF(T14C!E90&gt;0,T14D!E90/T14C!E90,"-")</f>
        <v>14.568335295212661</v>
      </c>
      <c r="F90" s="170" t="str">
        <f>IF(T14C!F90&gt;0,T14D!F90/T14C!F90,"-")</f>
        <v>-</v>
      </c>
      <c r="G90" s="170">
        <f>IF(T14C!G90&gt;0,T14D!G90/T14C!G90,"-")</f>
        <v>75.987928400719198</v>
      </c>
      <c r="H90" s="170">
        <f>IF(T14C!H90&gt;0,T14D!H90/T14C!H90,"-")</f>
        <v>63.697723432260425</v>
      </c>
      <c r="I90" s="170">
        <f>IF(T14C!I90&gt;0,T14D!I90/T14C!I90,"-")</f>
        <v>13.651235810138706</v>
      </c>
      <c r="J90" s="170" t="str">
        <f>IF(T14C!J90&gt;0,T14D!J90/T14C!J90,"-")</f>
        <v>-</v>
      </c>
      <c r="K90" s="170" t="str">
        <f>IF(T14C!K90&gt;0,T14D!K90/T14C!K90,"-")</f>
        <v>-</v>
      </c>
      <c r="L90" s="170">
        <f>IF(T14C!L90&gt;0,T14D!L90/T14C!L90,"-")</f>
        <v>67.752643920775071</v>
      </c>
      <c r="M90" s="171" t="str">
        <f>IF(T14C!M90&gt;0,T14D!M90/T14C!M90,"-")</f>
        <v>-</v>
      </c>
      <c r="O90" s="172" t="s">
        <v>9</v>
      </c>
      <c r="P90" s="169">
        <f>IF(T14C!P90&gt;0,T14D!P90/T14C!P90,"-")</f>
        <v>27.204880228040341</v>
      </c>
      <c r="Q90" s="170">
        <f>IF(T14C!Q90&gt;0,T14D!Q90/T14C!Q90,"-")</f>
        <v>12.40210396013587</v>
      </c>
      <c r="R90" s="170">
        <f>IF(T14C!R90&gt;0,T14D!R90/T14C!R90,"-")</f>
        <v>13.892207385062699</v>
      </c>
      <c r="S90" s="170" t="str">
        <f>IF(T14C!S90&gt;0,T14D!S90/T14C!S90,"-")</f>
        <v>-</v>
      </c>
      <c r="T90" s="170" t="str">
        <f>IF(T14C!T90&gt;0,T14D!T90/T14C!T90,"-")</f>
        <v>-</v>
      </c>
      <c r="U90" s="170">
        <f>IF(T14C!U90&gt;0,T14D!U90/T14C!U90,"-")</f>
        <v>47.996044969440142</v>
      </c>
      <c r="V90" s="170">
        <f>IF(T14C!V90&gt;0,T14D!V90/T14C!V90,"-")</f>
        <v>20.124734078354059</v>
      </c>
      <c r="W90" s="170" t="str">
        <f>IF(T14C!W90&gt;0,T14D!W90/T14C!W90,"-")</f>
        <v>-</v>
      </c>
      <c r="X90" s="170">
        <f>IF(T14C!X90&gt;0,T14D!X90/T14C!X90,"-")</f>
        <v>8.2534685674112591</v>
      </c>
      <c r="Y90" s="170">
        <f>IF(T14C!Y90&gt;0,T14D!Y90/T14C!Y90,"-")</f>
        <v>103.49220815965614</v>
      </c>
      <c r="Z90" s="171">
        <f>IF(T14C!Z90&gt;0,T14D!Z90/T14C!Z90,"-")</f>
        <v>40.570790595912257</v>
      </c>
      <c r="AB90" s="172" t="s">
        <v>9</v>
      </c>
      <c r="AC90" s="169">
        <f>IF(T14C!AC90&gt;0,T14D!AC90/T14C!AC90,"-")</f>
        <v>20.235571444817847</v>
      </c>
      <c r="AD90" s="170">
        <f>IF(T14C!AD90&gt;0,T14D!AD90/T14C!AD90,"-")</f>
        <v>13.473463273269362</v>
      </c>
      <c r="AE90" s="170">
        <f>IF(T14C!AE90&gt;0,T14D!AE90/T14C!AE90,"-")</f>
        <v>16.158862999611216</v>
      </c>
      <c r="AF90" s="170">
        <f>IF(T14C!AF90&gt;0,T14D!AF90/T14C!AF90,"-")</f>
        <v>18.49419091231432</v>
      </c>
      <c r="AG90" s="170">
        <f>IF(T14C!AG90&gt;0,T14D!AG90/T14C!AG90,"-")</f>
        <v>10.912266385888348</v>
      </c>
      <c r="AH90" s="170" t="str">
        <f>IF(T14C!AH90&gt;0,T14D!AH90/T14C!AH90,"-")</f>
        <v>-</v>
      </c>
      <c r="AI90" s="170">
        <f>IF(T14C!AI90&gt;0,T14D!AI90/T14C!AI90,"-")</f>
        <v>21.361657882125158</v>
      </c>
      <c r="AJ90" s="170" t="str">
        <f>IF(T14C!AJ90&gt;0,T14D!AJ90/T14C!AJ90,"-")</f>
        <v>-</v>
      </c>
      <c r="AK90" s="170" t="str">
        <f>IF(T14C!AK90&gt;0,T14D!AK90/T14C!AK90,"-")</f>
        <v>-</v>
      </c>
      <c r="AL90" s="170">
        <f>IF(T14C!AL90&gt;0,T14D!AL90/T14C!AL90,"-")</f>
        <v>64.217948962314154</v>
      </c>
      <c r="AM90" s="171">
        <f>IF(T14C!AM90&gt;0,T14D!AM90/T14C!AM90,"-")</f>
        <v>12.964919257291939</v>
      </c>
    </row>
    <row r="91" spans="2:39">
      <c r="B91" s="172" t="s">
        <v>10</v>
      </c>
      <c r="C91" s="169">
        <f>IF(T14C!C91&gt;0,T14D!C91/T14C!C91,"-")</f>
        <v>21.181215016292487</v>
      </c>
      <c r="D91" s="170">
        <f>IF(T14C!D91&gt;0,T14D!D91/T14C!D91,"-")</f>
        <v>15.678666471987622</v>
      </c>
      <c r="E91" s="170" t="str">
        <f>IF(T14C!E91&gt;0,T14D!E91/T14C!E91,"-")</f>
        <v>-</v>
      </c>
      <c r="F91" s="170" t="str">
        <f>IF(T14C!F91&gt;0,T14D!F91/T14C!F91,"-")</f>
        <v>-</v>
      </c>
      <c r="G91" s="170">
        <f>IF(T14C!G91&gt;0,T14D!G91/T14C!G91,"-")</f>
        <v>44.711160696224709</v>
      </c>
      <c r="H91" s="170" t="str">
        <f>IF(T14C!H91&gt;0,T14D!H91/T14C!H91,"-")</f>
        <v>-</v>
      </c>
      <c r="I91" s="170" t="str">
        <f>IF(T14C!I91&gt;0,T14D!I91/T14C!I91,"-")</f>
        <v>-</v>
      </c>
      <c r="J91" s="170" t="str">
        <f>IF(T14C!J91&gt;0,T14D!J91/T14C!J91,"-")</f>
        <v>-</v>
      </c>
      <c r="K91" s="170" t="str">
        <f>IF(T14C!K91&gt;0,T14D!K91/T14C!K91,"-")</f>
        <v>-</v>
      </c>
      <c r="L91" s="170" t="str">
        <f>IF(T14C!L91&gt;0,T14D!L91/T14C!L91,"-")</f>
        <v>-</v>
      </c>
      <c r="M91" s="171" t="str">
        <f>IF(T14C!M91&gt;0,T14D!M91/T14C!M91,"-")</f>
        <v>-</v>
      </c>
      <c r="O91" s="172" t="s">
        <v>10</v>
      </c>
      <c r="P91" s="169">
        <f>IF(T14C!P91&gt;0,T14D!P91/T14C!P91,"-")</f>
        <v>26.410554123774183</v>
      </c>
      <c r="Q91" s="170">
        <f>IF(T14C!Q91&gt;0,T14D!Q91/T14C!Q91,"-")</f>
        <v>9.7922190537876954</v>
      </c>
      <c r="R91" s="170" t="str">
        <f>IF(T14C!R91&gt;0,T14D!R91/T14C!R91,"-")</f>
        <v>-</v>
      </c>
      <c r="S91" s="170" t="str">
        <f>IF(T14C!S91&gt;0,T14D!S91/T14C!S91,"-")</f>
        <v>-</v>
      </c>
      <c r="T91" s="170" t="str">
        <f>IF(T14C!T91&gt;0,T14D!T91/T14C!T91,"-")</f>
        <v>-</v>
      </c>
      <c r="U91" s="170" t="str">
        <f>IF(T14C!U91&gt;0,T14D!U91/T14C!U91,"-")</f>
        <v>-</v>
      </c>
      <c r="V91" s="170">
        <f>IF(T14C!V91&gt;0,T14D!V91/T14C!V91,"-")</f>
        <v>40.857174951660163</v>
      </c>
      <c r="W91" s="170" t="str">
        <f>IF(T14C!W91&gt;0,T14D!W91/T14C!W91,"-")</f>
        <v>-</v>
      </c>
      <c r="X91" s="170" t="str">
        <f>IF(T14C!X91&gt;0,T14D!X91/T14C!X91,"-")</f>
        <v>-</v>
      </c>
      <c r="Y91" s="170" t="str">
        <f>IF(T14C!Y91&gt;0,T14D!Y91/T14C!Y91,"-")</f>
        <v>-</v>
      </c>
      <c r="Z91" s="171" t="str">
        <f>IF(T14C!Z91&gt;0,T14D!Z91/T14C!Z91,"-")</f>
        <v>-</v>
      </c>
      <c r="AB91" s="172" t="s">
        <v>10</v>
      </c>
      <c r="AC91" s="169">
        <f>IF(T14C!AC91&gt;0,T14D!AC91/T14C!AC91,"-")</f>
        <v>17.138348074592844</v>
      </c>
      <c r="AD91" s="170">
        <f>IF(T14C!AD91&gt;0,T14D!AD91/T14C!AD91,"-")</f>
        <v>15.7263219871417</v>
      </c>
      <c r="AE91" s="170" t="str">
        <f>IF(T14C!AE91&gt;0,T14D!AE91/T14C!AE91,"-")</f>
        <v>-</v>
      </c>
      <c r="AF91" s="170" t="str">
        <f>IF(T14C!AF91&gt;0,T14D!AF91/T14C!AF91,"-")</f>
        <v>-</v>
      </c>
      <c r="AG91" s="170" t="str">
        <f>IF(T14C!AG91&gt;0,T14D!AG91/T14C!AG91,"-")</f>
        <v>-</v>
      </c>
      <c r="AH91" s="170" t="str">
        <f>IF(T14C!AH91&gt;0,T14D!AH91/T14C!AH91,"-")</f>
        <v>-</v>
      </c>
      <c r="AI91" s="170">
        <f>IF(T14C!AI91&gt;0,T14D!AI91/T14C!AI91,"-")</f>
        <v>19.926922207096862</v>
      </c>
      <c r="AJ91" s="170" t="str">
        <f>IF(T14C!AJ91&gt;0,T14D!AJ91/T14C!AJ91,"-")</f>
        <v>-</v>
      </c>
      <c r="AK91" s="170" t="str">
        <f>IF(T14C!AK91&gt;0,T14D!AK91/T14C!AK91,"-")</f>
        <v>-</v>
      </c>
      <c r="AL91" s="170" t="str">
        <f>IF(T14C!AL91&gt;0,T14D!AL91/T14C!AL91,"-")</f>
        <v>-</v>
      </c>
      <c r="AM91" s="171" t="str">
        <f>IF(T14C!AM91&gt;0,T14D!AM91/T14C!AM91,"-")</f>
        <v>-</v>
      </c>
    </row>
    <row r="92" spans="2:39">
      <c r="B92" s="172" t="s">
        <v>11</v>
      </c>
      <c r="C92" s="169">
        <f>IF(T14C!C92&gt;0,T14D!C92/T14C!C92,"-")</f>
        <v>32.33139403916767</v>
      </c>
      <c r="D92" s="170">
        <f>IF(T14C!D92&gt;0,T14D!D92/T14C!D92,"-")</f>
        <v>20.231169520438282</v>
      </c>
      <c r="E92" s="170" t="str">
        <f>IF(T14C!E92&gt;0,T14D!E92/T14C!E92,"-")</f>
        <v>-</v>
      </c>
      <c r="F92" s="170" t="str">
        <f>IF(T14C!F92&gt;0,T14D!F92/T14C!F92,"-")</f>
        <v>-</v>
      </c>
      <c r="G92" s="170" t="str">
        <f>IF(T14C!G92&gt;0,T14D!G92/T14C!G92,"-")</f>
        <v>-</v>
      </c>
      <c r="H92" s="170">
        <f>IF(T14C!H92&gt;0,T14D!H92/T14C!H92,"-")</f>
        <v>34.334813780770432</v>
      </c>
      <c r="I92" s="170" t="str">
        <f>IF(T14C!I92&gt;0,T14D!I92/T14C!I92,"-")</f>
        <v>-</v>
      </c>
      <c r="J92" s="170">
        <f>IF(T14C!J92&gt;0,T14D!J92/T14C!J92,"-")</f>
        <v>39.254270214077678</v>
      </c>
      <c r="K92" s="170" t="str">
        <f>IF(T14C!K92&gt;0,T14D!K92/T14C!K92,"-")</f>
        <v>-</v>
      </c>
      <c r="L92" s="170" t="str">
        <f>IF(T14C!L92&gt;0,T14D!L92/T14C!L92,"-")</f>
        <v>-</v>
      </c>
      <c r="M92" s="171">
        <f>IF(T14C!M92&gt;0,T14D!M92/T14C!M92,"-")</f>
        <v>29.378019764311084</v>
      </c>
      <c r="O92" s="172" t="s">
        <v>11</v>
      </c>
      <c r="P92" s="169">
        <f>IF(T14C!P92&gt;0,T14D!P92/T14C!P92,"-")</f>
        <v>36.371811228862676</v>
      </c>
      <c r="Q92" s="170" t="str">
        <f>IF(T14C!Q92&gt;0,T14D!Q92/T14C!Q92,"-")</f>
        <v>-</v>
      </c>
      <c r="R92" s="170" t="str">
        <f>IF(T14C!R92&gt;0,T14D!R92/T14C!R92,"-")</f>
        <v>-</v>
      </c>
      <c r="S92" s="170" t="str">
        <f>IF(T14C!S92&gt;0,T14D!S92/T14C!S92,"-")</f>
        <v>-</v>
      </c>
      <c r="T92" s="170" t="str">
        <f>IF(T14C!T92&gt;0,T14D!T92/T14C!T92,"-")</f>
        <v>-</v>
      </c>
      <c r="U92" s="170">
        <f>IF(T14C!U92&gt;0,T14D!U92/T14C!U92,"-")</f>
        <v>26.550080603521181</v>
      </c>
      <c r="V92" s="170" t="str">
        <f>IF(T14C!V92&gt;0,T14D!V92/T14C!V92,"-")</f>
        <v>-</v>
      </c>
      <c r="W92" s="170">
        <f>IF(T14C!W92&gt;0,T14D!W92/T14C!W92,"-")</f>
        <v>60.83575376805684</v>
      </c>
      <c r="X92" s="170" t="str">
        <f>IF(T14C!X92&gt;0,T14D!X92/T14C!X92,"-")</f>
        <v>-</v>
      </c>
      <c r="Y92" s="170" t="str">
        <f>IF(T14C!Y92&gt;0,T14D!Y92/T14C!Y92,"-")</f>
        <v>-</v>
      </c>
      <c r="Z92" s="171" t="str">
        <f>IF(T14C!Z92&gt;0,T14D!Z92/T14C!Z92,"-")</f>
        <v>-</v>
      </c>
      <c r="AB92" s="172" t="s">
        <v>11</v>
      </c>
      <c r="AC92" s="169">
        <f>IF(T14C!AC92&gt;0,T14D!AC92/T14C!AC92,"-")</f>
        <v>21.954148881554033</v>
      </c>
      <c r="AD92" s="170" t="str">
        <f>IF(T14C!AD92&gt;0,T14D!AD92/T14C!AD92,"-")</f>
        <v>-</v>
      </c>
      <c r="AE92" s="170" t="str">
        <f>IF(T14C!AE92&gt;0,T14D!AE92/T14C!AE92,"-")</f>
        <v>-</v>
      </c>
      <c r="AF92" s="170" t="str">
        <f>IF(T14C!AF92&gt;0,T14D!AF92/T14C!AF92,"-")</f>
        <v>-</v>
      </c>
      <c r="AG92" s="170" t="str">
        <f>IF(T14C!AG92&gt;0,T14D!AG92/T14C!AG92,"-")</f>
        <v>-</v>
      </c>
      <c r="AH92" s="170">
        <f>IF(T14C!AH92&gt;0,T14D!AH92/T14C!AH92,"-")</f>
        <v>21.954148881554033</v>
      </c>
      <c r="AI92" s="170" t="str">
        <f>IF(T14C!AI92&gt;0,T14D!AI92/T14C!AI92,"-")</f>
        <v>-</v>
      </c>
      <c r="AJ92" s="170" t="str">
        <f>IF(T14C!AJ92&gt;0,T14D!AJ92/T14C!AJ92,"-")</f>
        <v>-</v>
      </c>
      <c r="AK92" s="170" t="str">
        <f>IF(T14C!AK92&gt;0,T14D!AK92/T14C!AK92,"-")</f>
        <v>-</v>
      </c>
      <c r="AL92" s="170" t="str">
        <f>IF(T14C!AL92&gt;0,T14D!AL92/T14C!AL92,"-")</f>
        <v>-</v>
      </c>
      <c r="AM92" s="171" t="str">
        <f>IF(T14C!AM92&gt;0,T14D!AM92/T14C!AM92,"-")</f>
        <v>-</v>
      </c>
    </row>
    <row r="93" spans="2:39">
      <c r="B93" s="172" t="s">
        <v>12</v>
      </c>
      <c r="C93" s="169">
        <f>IF(T14C!C93&gt;0,T14D!C93/T14C!C93,"-")</f>
        <v>69.323157703438966</v>
      </c>
      <c r="D93" s="170" t="str">
        <f>IF(T14C!D93&gt;0,T14D!D93/T14C!D93,"-")</f>
        <v>-</v>
      </c>
      <c r="E93" s="170" t="str">
        <f>IF(T14C!E93&gt;0,T14D!E93/T14C!E93,"-")</f>
        <v>-</v>
      </c>
      <c r="F93" s="170" t="str">
        <f>IF(T14C!F93&gt;0,T14D!F93/T14C!F93,"-")</f>
        <v>-</v>
      </c>
      <c r="G93" s="170" t="str">
        <f>IF(T14C!G93&gt;0,T14D!G93/T14C!G93,"-")</f>
        <v>-</v>
      </c>
      <c r="H93" s="170">
        <f>IF(T14C!H93&gt;0,T14D!H93/T14C!H93,"-")</f>
        <v>69.323157703438966</v>
      </c>
      <c r="I93" s="170" t="str">
        <f>IF(T14C!I93&gt;0,T14D!I93/T14C!I93,"-")</f>
        <v>-</v>
      </c>
      <c r="J93" s="170" t="str">
        <f>IF(T14C!J93&gt;0,T14D!J93/T14C!J93,"-")</f>
        <v>-</v>
      </c>
      <c r="K93" s="170" t="str">
        <f>IF(T14C!K93&gt;0,T14D!K93/T14C!K93,"-")</f>
        <v>-</v>
      </c>
      <c r="L93" s="170" t="str">
        <f>IF(T14C!L93&gt;0,T14D!L93/T14C!L93,"-")</f>
        <v>-</v>
      </c>
      <c r="M93" s="171" t="str">
        <f>IF(T14C!M93&gt;0,T14D!M93/T14C!M93,"-")</f>
        <v>-</v>
      </c>
      <c r="O93" s="172" t="s">
        <v>12</v>
      </c>
      <c r="P93" s="169">
        <f>IF(T14C!P93&gt;0,T14D!P93/T14C!P93,"-")</f>
        <v>125.31913142213118</v>
      </c>
      <c r="Q93" s="170" t="str">
        <f>IF(T14C!Q93&gt;0,T14D!Q93/T14C!Q93,"-")</f>
        <v>-</v>
      </c>
      <c r="R93" s="170" t="str">
        <f>IF(T14C!R93&gt;0,T14D!R93/T14C!R93,"-")</f>
        <v>-</v>
      </c>
      <c r="S93" s="170" t="str">
        <f>IF(T14C!S93&gt;0,T14D!S93/T14C!S93,"-")</f>
        <v>-</v>
      </c>
      <c r="T93" s="170" t="str">
        <f>IF(T14C!T93&gt;0,T14D!T93/T14C!T93,"-")</f>
        <v>-</v>
      </c>
      <c r="U93" s="170">
        <f>IF(T14C!U93&gt;0,T14D!U93/T14C!U93,"-")</f>
        <v>125.31913142213118</v>
      </c>
      <c r="V93" s="170" t="str">
        <f>IF(T14C!V93&gt;0,T14D!V93/T14C!V93,"-")</f>
        <v>-</v>
      </c>
      <c r="W93" s="170" t="str">
        <f>IF(T14C!W93&gt;0,T14D!W93/T14C!W93,"-")</f>
        <v>-</v>
      </c>
      <c r="X93" s="170" t="str">
        <f>IF(T14C!X93&gt;0,T14D!X93/T14C!X93,"-")</f>
        <v>-</v>
      </c>
      <c r="Y93" s="170" t="str">
        <f>IF(T14C!Y93&gt;0,T14D!Y93/T14C!Y93,"-")</f>
        <v>-</v>
      </c>
      <c r="Z93" s="171" t="str">
        <f>IF(T14C!Z93&gt;0,T14D!Z93/T14C!Z93,"-")</f>
        <v>-</v>
      </c>
      <c r="AB93" s="172" t="s">
        <v>12</v>
      </c>
      <c r="AC93" s="169">
        <f>IF(T14C!AC93&gt;0,T14D!AC93/T14C!AC93,"-")</f>
        <v>199.50594883846907</v>
      </c>
      <c r="AD93" s="170" t="str">
        <f>IF(T14C!AD93&gt;0,T14D!AD93/T14C!AD93,"-")</f>
        <v>-</v>
      </c>
      <c r="AE93" s="170" t="str">
        <f>IF(T14C!AE93&gt;0,T14D!AE93/T14C!AE93,"-")</f>
        <v>-</v>
      </c>
      <c r="AF93" s="170" t="str">
        <f>IF(T14C!AF93&gt;0,T14D!AF93/T14C!AF93,"-")</f>
        <v>-</v>
      </c>
      <c r="AG93" s="170" t="str">
        <f>IF(T14C!AG93&gt;0,T14D!AG93/T14C!AG93,"-")</f>
        <v>-</v>
      </c>
      <c r="AH93" s="170">
        <f>IF(T14C!AH93&gt;0,T14D!AH93/T14C!AH93,"-")</f>
        <v>199.50594883846907</v>
      </c>
      <c r="AI93" s="170" t="str">
        <f>IF(T14C!AI93&gt;0,T14D!AI93/T14C!AI93,"-")</f>
        <v>-</v>
      </c>
      <c r="AJ93" s="170" t="str">
        <f>IF(T14C!AJ93&gt;0,T14D!AJ93/T14C!AJ93,"-")</f>
        <v>-</v>
      </c>
      <c r="AK93" s="170" t="str">
        <f>IF(T14C!AK93&gt;0,T14D!AK93/T14C!AK93,"-")</f>
        <v>-</v>
      </c>
      <c r="AL93" s="170" t="str">
        <f>IF(T14C!AL93&gt;0,T14D!AL93/T14C!AL93,"-")</f>
        <v>-</v>
      </c>
      <c r="AM93" s="171" t="str">
        <f>IF(T14C!AM93&gt;0,T14D!AM93/T14C!AM93,"-")</f>
        <v>-</v>
      </c>
    </row>
    <row r="94" spans="2:39">
      <c r="B94" s="172" t="s">
        <v>44</v>
      </c>
      <c r="C94" s="169">
        <f>IF(T14C!C94&gt;0,T14D!C94/T14C!C94,"-")</f>
        <v>16.935429140721798</v>
      </c>
      <c r="D94" s="170">
        <f>IF(T14C!D94&gt;0,T14D!D94/T14C!D94,"-")</f>
        <v>16.935429140721798</v>
      </c>
      <c r="E94" s="170" t="str">
        <f>IF(T14C!E94&gt;0,T14D!E94/T14C!E94,"-")</f>
        <v>-</v>
      </c>
      <c r="F94" s="170" t="str">
        <f>IF(T14C!F94&gt;0,T14D!F94/T14C!F94,"-")</f>
        <v>-</v>
      </c>
      <c r="G94" s="170" t="str">
        <f>IF(T14C!G94&gt;0,T14D!G94/T14C!G94,"-")</f>
        <v>-</v>
      </c>
      <c r="H94" s="170" t="str">
        <f>IF(T14C!H94&gt;0,T14D!H94/T14C!H94,"-")</f>
        <v>-</v>
      </c>
      <c r="I94" s="170" t="str">
        <f>IF(T14C!I94&gt;0,T14D!I94/T14C!I94,"-")</f>
        <v>-</v>
      </c>
      <c r="J94" s="170" t="str">
        <f>IF(T14C!J94&gt;0,T14D!J94/T14C!J94,"-")</f>
        <v>-</v>
      </c>
      <c r="K94" s="170" t="str">
        <f>IF(T14C!K94&gt;0,T14D!K94/T14C!K94,"-")</f>
        <v>-</v>
      </c>
      <c r="L94" s="170" t="str">
        <f>IF(T14C!L94&gt;0,T14D!L94/T14C!L94,"-")</f>
        <v>-</v>
      </c>
      <c r="M94" s="171" t="str">
        <f>IF(T14C!M94&gt;0,T14D!M94/T14C!M94,"-")</f>
        <v>-</v>
      </c>
      <c r="O94" s="172" t="s">
        <v>44</v>
      </c>
      <c r="P94" s="169" t="str">
        <f>IF(T14C!P94&gt;0,T14D!P94/T14C!P94,"-")</f>
        <v>-</v>
      </c>
      <c r="Q94" s="170" t="str">
        <f>IF(T14C!Q94&gt;0,T14D!Q94/T14C!Q94,"-")</f>
        <v>-</v>
      </c>
      <c r="R94" s="170" t="str">
        <f>IF(T14C!R94&gt;0,T14D!R94/T14C!R94,"-")</f>
        <v>-</v>
      </c>
      <c r="S94" s="170" t="str">
        <f>IF(T14C!S94&gt;0,T14D!S94/T14C!S94,"-")</f>
        <v>-</v>
      </c>
      <c r="T94" s="170" t="str">
        <f>IF(T14C!T94&gt;0,T14D!T94/T14C!T94,"-")</f>
        <v>-</v>
      </c>
      <c r="U94" s="170" t="str">
        <f>IF(T14C!U94&gt;0,T14D!U94/T14C!U94,"-")</f>
        <v>-</v>
      </c>
      <c r="V94" s="170" t="str">
        <f>IF(T14C!V94&gt;0,T14D!V94/T14C!V94,"-")</f>
        <v>-</v>
      </c>
      <c r="W94" s="170" t="str">
        <f>IF(T14C!W94&gt;0,T14D!W94/T14C!W94,"-")</f>
        <v>-</v>
      </c>
      <c r="X94" s="170" t="str">
        <f>IF(T14C!X94&gt;0,T14D!X94/T14C!X94,"-")</f>
        <v>-</v>
      </c>
      <c r="Y94" s="170" t="str">
        <f>IF(T14C!Y94&gt;0,T14D!Y94/T14C!Y94,"-")</f>
        <v>-</v>
      </c>
      <c r="Z94" s="171" t="str">
        <f>IF(T14C!Z94&gt;0,T14D!Z94/T14C!Z94,"-")</f>
        <v>-</v>
      </c>
      <c r="AB94" s="172" t="s">
        <v>44</v>
      </c>
      <c r="AC94" s="169" t="str">
        <f>IF(T14C!AC94&gt;0,T14D!AC94/T14C!AC94,"-")</f>
        <v>-</v>
      </c>
      <c r="AD94" s="170" t="str">
        <f>IF(T14C!AD94&gt;0,T14D!AD94/T14C!AD94,"-")</f>
        <v>-</v>
      </c>
      <c r="AE94" s="170" t="str">
        <f>IF(T14C!AE94&gt;0,T14D!AE94/T14C!AE94,"-")</f>
        <v>-</v>
      </c>
      <c r="AF94" s="170" t="str">
        <f>IF(T14C!AF94&gt;0,T14D!AF94/T14C!AF94,"-")</f>
        <v>-</v>
      </c>
      <c r="AG94" s="170" t="str">
        <f>IF(T14C!AG94&gt;0,T14D!AG94/T14C!AG94,"-")</f>
        <v>-</v>
      </c>
      <c r="AH94" s="170" t="str">
        <f>IF(T14C!AH94&gt;0,T14D!AH94/T14C!AH94,"-")</f>
        <v>-</v>
      </c>
      <c r="AI94" s="170" t="str">
        <f>IF(T14C!AI94&gt;0,T14D!AI94/T14C!AI94,"-")</f>
        <v>-</v>
      </c>
      <c r="AJ94" s="170" t="str">
        <f>IF(T14C!AJ94&gt;0,T14D!AJ94/T14C!AJ94,"-")</f>
        <v>-</v>
      </c>
      <c r="AK94" s="170" t="str">
        <f>IF(T14C!AK94&gt;0,T14D!AK94/T14C!AK94,"-")</f>
        <v>-</v>
      </c>
      <c r="AL94" s="170" t="str">
        <f>IF(T14C!AL94&gt;0,T14D!AL94/T14C!AL94,"-")</f>
        <v>-</v>
      </c>
      <c r="AM94" s="171" t="str">
        <f>IF(T14C!AM94&gt;0,T14D!AM94/T14C!AM94,"-")</f>
        <v>-</v>
      </c>
    </row>
    <row r="95" spans="2:39">
      <c r="B95" s="172" t="s">
        <v>14</v>
      </c>
      <c r="C95" s="169">
        <f>IF(T14C!C95&gt;0,T14D!C95/T14C!C95,"-")</f>
        <v>20.341222409131316</v>
      </c>
      <c r="D95" s="170">
        <f>IF(T14C!D95&gt;0,T14D!D95/T14C!D95,"-")</f>
        <v>19.427634237587061</v>
      </c>
      <c r="E95" s="170">
        <f>IF(T14C!E95&gt;0,T14D!E95/T14C!E95,"-")</f>
        <v>14.290007258435205</v>
      </c>
      <c r="F95" s="170">
        <f>IF(T14C!F95&gt;0,T14D!F95/T14C!F95,"-")</f>
        <v>14.75297161276708</v>
      </c>
      <c r="G95" s="170">
        <f>IF(T14C!G95&gt;0,T14D!G95/T14C!G95,"-")</f>
        <v>21.833825386959525</v>
      </c>
      <c r="H95" s="170">
        <f>IF(T14C!H95&gt;0,T14D!H95/T14C!H95,"-")</f>
        <v>27.511261741840379</v>
      </c>
      <c r="I95" s="170">
        <f>IF(T14C!I95&gt;0,T14D!I95/T14C!I95,"-")</f>
        <v>21.881508947055728</v>
      </c>
      <c r="J95" s="170">
        <f>IF(T14C!J95&gt;0,T14D!J95/T14C!J95,"-")</f>
        <v>57.56330742289591</v>
      </c>
      <c r="K95" s="170" t="str">
        <f>IF(T14C!K95&gt;0,T14D!K95/T14C!K95,"-")</f>
        <v>-</v>
      </c>
      <c r="L95" s="170">
        <f>IF(T14C!L95&gt;0,T14D!L95/T14C!L95,"-")</f>
        <v>10.930959907875685</v>
      </c>
      <c r="M95" s="171" t="str">
        <f>IF(T14C!M95&gt;0,T14D!M95/T14C!M95,"-")</f>
        <v>-</v>
      </c>
      <c r="O95" s="172" t="s">
        <v>14</v>
      </c>
      <c r="P95" s="169">
        <f>IF(T14C!P95&gt;0,T14D!P95/T14C!P95,"-")</f>
        <v>18.852446560413512</v>
      </c>
      <c r="Q95" s="170">
        <f>IF(T14C!Q95&gt;0,T14D!Q95/T14C!Q95,"-")</f>
        <v>17.569982732510876</v>
      </c>
      <c r="R95" s="170">
        <f>IF(T14C!R95&gt;0,T14D!R95/T14C!R95,"-")</f>
        <v>19.884713379252627</v>
      </c>
      <c r="S95" s="170">
        <f>IF(T14C!S95&gt;0,T14D!S95/T14C!S95,"-")</f>
        <v>11.803198254292079</v>
      </c>
      <c r="T95" s="170" t="str">
        <f>IF(T14C!T95&gt;0,T14D!T95/T14C!T95,"-")</f>
        <v>-</v>
      </c>
      <c r="U95" s="170">
        <f>IF(T14C!U95&gt;0,T14D!U95/T14C!U95,"-")</f>
        <v>27.274095692341756</v>
      </c>
      <c r="V95" s="170">
        <f>IF(T14C!V95&gt;0,T14D!V95/T14C!V95,"-")</f>
        <v>18.413637225016565</v>
      </c>
      <c r="W95" s="170">
        <f>IF(T14C!W95&gt;0,T14D!W95/T14C!W95,"-")</f>
        <v>89.573485645538867</v>
      </c>
      <c r="X95" s="170" t="str">
        <f>IF(T14C!X95&gt;0,T14D!X95/T14C!X95,"-")</f>
        <v>-</v>
      </c>
      <c r="Y95" s="170">
        <f>IF(T14C!Y95&gt;0,T14D!Y95/T14C!Y95,"-")</f>
        <v>19.405245671005147</v>
      </c>
      <c r="Z95" s="171" t="str">
        <f>IF(T14C!Z95&gt;0,T14D!Z95/T14C!Z95,"-")</f>
        <v>-</v>
      </c>
      <c r="AB95" s="172" t="s">
        <v>14</v>
      </c>
      <c r="AC95" s="169">
        <f>IF(T14C!AC95&gt;0,T14D!AC95/T14C!AC95,"-")</f>
        <v>16.02172235401747</v>
      </c>
      <c r="AD95" s="170">
        <f>IF(T14C!AD95&gt;0,T14D!AD95/T14C!AD95,"-")</f>
        <v>16.2317136861328</v>
      </c>
      <c r="AE95" s="170">
        <f>IF(T14C!AE95&gt;0,T14D!AE95/T14C!AE95,"-")</f>
        <v>15.314351694598615</v>
      </c>
      <c r="AF95" s="170">
        <f>IF(T14C!AF95&gt;0,T14D!AF95/T14C!AF95,"-")</f>
        <v>16.031378630182932</v>
      </c>
      <c r="AG95" s="170">
        <f>IF(T14C!AG95&gt;0,T14D!AG95/T14C!AG95,"-")</f>
        <v>13.399631761412278</v>
      </c>
      <c r="AH95" s="170">
        <f>IF(T14C!AH95&gt;0,T14D!AH95/T14C!AH95,"-")</f>
        <v>14.655906283661126</v>
      </c>
      <c r="AI95" s="170">
        <f>IF(T14C!AI95&gt;0,T14D!AI95/T14C!AI95,"-")</f>
        <v>10.260534105465968</v>
      </c>
      <c r="AJ95" s="170">
        <f>IF(T14C!AJ95&gt;0,T14D!AJ95/T14C!AJ95,"-")</f>
        <v>17.662122160937617</v>
      </c>
      <c r="AK95" s="170">
        <f>IF(T14C!AK95&gt;0,T14D!AK95/T14C!AK95,"-")</f>
        <v>44.73875053414433</v>
      </c>
      <c r="AL95" s="170">
        <f>IF(T14C!AL95&gt;0,T14D!AL95/T14C!AL95,"-")</f>
        <v>8.6330739912920187</v>
      </c>
      <c r="AM95" s="171">
        <f>IF(T14C!AM95&gt;0,T14D!AM95/T14C!AM95,"-")</f>
        <v>11.929759086425381</v>
      </c>
    </row>
    <row r="96" spans="2:39">
      <c r="B96" s="172" t="s">
        <v>15</v>
      </c>
      <c r="C96" s="169">
        <f>IF(T14C!C96&gt;0,T14D!C96/T14C!C96,"-")</f>
        <v>18.041850021097449</v>
      </c>
      <c r="D96" s="170">
        <f>IF(T14C!D96&gt;0,T14D!D96/T14C!D96,"-")</f>
        <v>18.041850021097449</v>
      </c>
      <c r="E96" s="170" t="str">
        <f>IF(T14C!E96&gt;0,T14D!E96/T14C!E96,"-")</f>
        <v>-</v>
      </c>
      <c r="F96" s="170" t="str">
        <f>IF(T14C!F96&gt;0,T14D!F96/T14C!F96,"-")</f>
        <v>-</v>
      </c>
      <c r="G96" s="170" t="str">
        <f>IF(T14C!G96&gt;0,T14D!G96/T14C!G96,"-")</f>
        <v>-</v>
      </c>
      <c r="H96" s="170" t="str">
        <f>IF(T14C!H96&gt;0,T14D!H96/T14C!H96,"-")</f>
        <v>-</v>
      </c>
      <c r="I96" s="170" t="str">
        <f>IF(T14C!I96&gt;0,T14D!I96/T14C!I96,"-")</f>
        <v>-</v>
      </c>
      <c r="J96" s="170" t="str">
        <f>IF(T14C!J96&gt;0,T14D!J96/T14C!J96,"-")</f>
        <v>-</v>
      </c>
      <c r="K96" s="170" t="str">
        <f>IF(T14C!K96&gt;0,T14D!K96/T14C!K96,"-")</f>
        <v>-</v>
      </c>
      <c r="L96" s="170" t="str">
        <f>IF(T14C!L96&gt;0,T14D!L96/T14C!L96,"-")</f>
        <v>-</v>
      </c>
      <c r="M96" s="171" t="str">
        <f>IF(T14C!M96&gt;0,T14D!M96/T14C!M96,"-")</f>
        <v>-</v>
      </c>
      <c r="O96" s="172" t="s">
        <v>15</v>
      </c>
      <c r="P96" s="169">
        <f>IF(T14C!P96&gt;0,T14D!P96/T14C!P96,"-")</f>
        <v>38.294137522330949</v>
      </c>
      <c r="Q96" s="170">
        <f>IF(T14C!Q96&gt;0,T14D!Q96/T14C!Q96,"-")</f>
        <v>40.754170900772571</v>
      </c>
      <c r="R96" s="170">
        <f>IF(T14C!R96&gt;0,T14D!R96/T14C!R96,"-")</f>
        <v>63.901841686882278</v>
      </c>
      <c r="S96" s="170" t="str">
        <f>IF(T14C!S96&gt;0,T14D!S96/T14C!S96,"-")</f>
        <v>-</v>
      </c>
      <c r="T96" s="170" t="str">
        <f>IF(T14C!T96&gt;0,T14D!T96/T14C!T96,"-")</f>
        <v>-</v>
      </c>
      <c r="U96" s="170">
        <f>IF(T14C!U96&gt;0,T14D!U96/T14C!U96,"-")</f>
        <v>16.705426985515864</v>
      </c>
      <c r="V96" s="170">
        <f>IF(T14C!V96&gt;0,T14D!V96/T14C!V96,"-")</f>
        <v>18.672437967467676</v>
      </c>
      <c r="W96" s="170" t="str">
        <f>IF(T14C!W96&gt;0,T14D!W96/T14C!W96,"-")</f>
        <v>-</v>
      </c>
      <c r="X96" s="170" t="str">
        <f>IF(T14C!X96&gt;0,T14D!X96/T14C!X96,"-")</f>
        <v>-</v>
      </c>
      <c r="Y96" s="170" t="str">
        <f>IF(T14C!Y96&gt;0,T14D!Y96/T14C!Y96,"-")</f>
        <v>-</v>
      </c>
      <c r="Z96" s="171" t="str">
        <f>IF(T14C!Z96&gt;0,T14D!Z96/T14C!Z96,"-")</f>
        <v>-</v>
      </c>
      <c r="AB96" s="172" t="s">
        <v>15</v>
      </c>
      <c r="AC96" s="169">
        <f>IF(T14C!AC96&gt;0,T14D!AC96/T14C!AC96,"-")</f>
        <v>15.898570416082086</v>
      </c>
      <c r="AD96" s="170">
        <f>IF(T14C!AD96&gt;0,T14D!AD96/T14C!AD96,"-")</f>
        <v>14.790830083053811</v>
      </c>
      <c r="AE96" s="170">
        <f>IF(T14C!AE96&gt;0,T14D!AE96/T14C!AE96,"-")</f>
        <v>22.702315853602396</v>
      </c>
      <c r="AF96" s="170" t="str">
        <f>IF(T14C!AF96&gt;0,T14D!AF96/T14C!AF96,"-")</f>
        <v>-</v>
      </c>
      <c r="AG96" s="170" t="str">
        <f>IF(T14C!AG96&gt;0,T14D!AG96/T14C!AG96,"-")</f>
        <v>-</v>
      </c>
      <c r="AH96" s="170" t="str">
        <f>IF(T14C!AH96&gt;0,T14D!AH96/T14C!AH96,"-")</f>
        <v>-</v>
      </c>
      <c r="AI96" s="170">
        <f>IF(T14C!AI96&gt;0,T14D!AI96/T14C!AI96,"-")</f>
        <v>12.121254175687778</v>
      </c>
      <c r="AJ96" s="170" t="str">
        <f>IF(T14C!AJ96&gt;0,T14D!AJ96/T14C!AJ96,"-")</f>
        <v>-</v>
      </c>
      <c r="AK96" s="170" t="str">
        <f>IF(T14C!AK96&gt;0,T14D!AK96/T14C!AK96,"-")</f>
        <v>-</v>
      </c>
      <c r="AL96" s="170" t="str">
        <f>IF(T14C!AL96&gt;0,T14D!AL96/T14C!AL96,"-")</f>
        <v>-</v>
      </c>
      <c r="AM96" s="171" t="str">
        <f>IF(T14C!AM96&gt;0,T14D!AM96/T14C!AM96,"-")</f>
        <v>-</v>
      </c>
    </row>
    <row r="97" spans="2:39">
      <c r="B97" s="172" t="s">
        <v>16</v>
      </c>
      <c r="C97" s="169">
        <f>IF(T14C!C97&gt;0,T14D!C97/T14C!C97,"-")</f>
        <v>46.506477617608041</v>
      </c>
      <c r="D97" s="170">
        <f>IF(T14C!D97&gt;0,T14D!D97/T14C!D97,"-")</f>
        <v>42.159874462590523</v>
      </c>
      <c r="E97" s="170" t="str">
        <f>IF(T14C!E97&gt;0,T14D!E97/T14C!E97,"-")</f>
        <v>-</v>
      </c>
      <c r="F97" s="170" t="str">
        <f>IF(T14C!F97&gt;0,T14D!F97/T14C!F97,"-")</f>
        <v>-</v>
      </c>
      <c r="G97" s="170" t="str">
        <f>IF(T14C!G97&gt;0,T14D!G97/T14C!G97,"-")</f>
        <v>-</v>
      </c>
      <c r="H97" s="170">
        <f>IF(T14C!H97&gt;0,T14D!H97/T14C!H97,"-")</f>
        <v>57.661870172918846</v>
      </c>
      <c r="I97" s="170" t="str">
        <f>IF(T14C!I97&gt;0,T14D!I97/T14C!I97,"-")</f>
        <v>-</v>
      </c>
      <c r="J97" s="170" t="str">
        <f>IF(T14C!J97&gt;0,T14D!J97/T14C!J97,"-")</f>
        <v>-</v>
      </c>
      <c r="K97" s="170" t="str">
        <f>IF(T14C!K97&gt;0,T14D!K97/T14C!K97,"-")</f>
        <v>-</v>
      </c>
      <c r="L97" s="170" t="str">
        <f>IF(T14C!L97&gt;0,T14D!L97/T14C!L97,"-")</f>
        <v>-</v>
      </c>
      <c r="M97" s="171" t="str">
        <f>IF(T14C!M97&gt;0,T14D!M97/T14C!M97,"-")</f>
        <v>-</v>
      </c>
      <c r="O97" s="172" t="s">
        <v>16</v>
      </c>
      <c r="P97" s="169">
        <f>IF(T14C!P97&gt;0,T14D!P97/T14C!P97,"-")</f>
        <v>60.561518246257933</v>
      </c>
      <c r="Q97" s="170">
        <f>IF(T14C!Q97&gt;0,T14D!Q97/T14C!Q97,"-")</f>
        <v>59.14172750544116</v>
      </c>
      <c r="R97" s="170" t="str">
        <f>IF(T14C!R97&gt;0,T14D!R97/T14C!R97,"-")</f>
        <v>-</v>
      </c>
      <c r="S97" s="170" t="str">
        <f>IF(T14C!S97&gt;0,T14D!S97/T14C!S97,"-")</f>
        <v>-</v>
      </c>
      <c r="T97" s="170" t="str">
        <f>IF(T14C!T97&gt;0,T14D!T97/T14C!T97,"-")</f>
        <v>-</v>
      </c>
      <c r="U97" s="170">
        <f>IF(T14C!U97&gt;0,T14D!U97/T14C!U97,"-")</f>
        <v>96.214168669912567</v>
      </c>
      <c r="V97" s="170" t="str">
        <f>IF(T14C!V97&gt;0,T14D!V97/T14C!V97,"-")</f>
        <v>-</v>
      </c>
      <c r="W97" s="170">
        <f>IF(T14C!W97&gt;0,T14D!W97/T14C!W97,"-")</f>
        <v>18.102450041911403</v>
      </c>
      <c r="X97" s="170" t="str">
        <f>IF(T14C!X97&gt;0,T14D!X97/T14C!X97,"-")</f>
        <v>-</v>
      </c>
      <c r="Y97" s="170" t="str">
        <f>IF(T14C!Y97&gt;0,T14D!Y97/T14C!Y97,"-")</f>
        <v>-</v>
      </c>
      <c r="Z97" s="171" t="str">
        <f>IF(T14C!Z97&gt;0,T14D!Z97/T14C!Z97,"-")</f>
        <v>-</v>
      </c>
      <c r="AB97" s="172" t="s">
        <v>16</v>
      </c>
      <c r="AC97" s="169">
        <f>IF(T14C!AC97&gt;0,T14D!AC97/T14C!AC97,"-")</f>
        <v>33.481577181994624</v>
      </c>
      <c r="AD97" s="170">
        <f>IF(T14C!AD97&gt;0,T14D!AD97/T14C!AD97,"-")</f>
        <v>42.521141209356358</v>
      </c>
      <c r="AE97" s="170">
        <f>IF(T14C!AE97&gt;0,T14D!AE97/T14C!AE97,"-")</f>
        <v>10.416514589685686</v>
      </c>
      <c r="AF97" s="170" t="str">
        <f>IF(T14C!AF97&gt;0,T14D!AF97/T14C!AF97,"-")</f>
        <v>-</v>
      </c>
      <c r="AG97" s="170" t="str">
        <f>IF(T14C!AG97&gt;0,T14D!AG97/T14C!AG97,"-")</f>
        <v>-</v>
      </c>
      <c r="AH97" s="170">
        <f>IF(T14C!AH97&gt;0,T14D!AH97/T14C!AH97,"-")</f>
        <v>40.421807886433271</v>
      </c>
      <c r="AI97" s="170">
        <f>IF(T14C!AI97&gt;0,T14D!AI97/T14C!AI97,"-")</f>
        <v>11.66976123307224</v>
      </c>
      <c r="AJ97" s="170" t="str">
        <f>IF(T14C!AJ97&gt;0,T14D!AJ97/T14C!AJ97,"-")</f>
        <v>-</v>
      </c>
      <c r="AK97" s="170" t="str">
        <f>IF(T14C!AK97&gt;0,T14D!AK97/T14C!AK97,"-")</f>
        <v>-</v>
      </c>
      <c r="AL97" s="170" t="str">
        <f>IF(T14C!AL97&gt;0,T14D!AL97/T14C!AL97,"-")</f>
        <v>-</v>
      </c>
      <c r="AM97" s="171" t="str">
        <f>IF(T14C!AM97&gt;0,T14D!AM97/T14C!AM97,"-")</f>
        <v>-</v>
      </c>
    </row>
    <row r="98" spans="2:39">
      <c r="B98" s="172" t="s">
        <v>17</v>
      </c>
      <c r="C98" s="169">
        <f>IF(T14C!C98&gt;0,T14D!C98/T14C!C98,"-")</f>
        <v>24.628497180719222</v>
      </c>
      <c r="D98" s="170">
        <f>IF(T14C!D98&gt;0,T14D!D98/T14C!D98,"-")</f>
        <v>24.779563265977064</v>
      </c>
      <c r="E98" s="170">
        <f>IF(T14C!E98&gt;0,T14D!E98/T14C!E98,"-")</f>
        <v>16.589498080431863</v>
      </c>
      <c r="F98" s="170">
        <f>IF(T14C!F98&gt;0,T14D!F98/T14C!F98,"-")</f>
        <v>39.193137006465392</v>
      </c>
      <c r="G98" s="170">
        <f>IF(T14C!G98&gt;0,T14D!G98/T14C!G98,"-")</f>
        <v>12.788076269739195</v>
      </c>
      <c r="H98" s="170" t="str">
        <f>IF(T14C!H98&gt;0,T14D!H98/T14C!H98,"-")</f>
        <v>-</v>
      </c>
      <c r="I98" s="170" t="str">
        <f>IF(T14C!I98&gt;0,T14D!I98/T14C!I98,"-")</f>
        <v>-</v>
      </c>
      <c r="J98" s="170" t="str">
        <f>IF(T14C!J98&gt;0,T14D!J98/T14C!J98,"-")</f>
        <v>-</v>
      </c>
      <c r="K98" s="170" t="str">
        <f>IF(T14C!K98&gt;0,T14D!K98/T14C!K98,"-")</f>
        <v>-</v>
      </c>
      <c r="L98" s="170" t="str">
        <f>IF(T14C!L98&gt;0,T14D!L98/T14C!L98,"-")</f>
        <v>-</v>
      </c>
      <c r="M98" s="171" t="str">
        <f>IF(T14C!M98&gt;0,T14D!M98/T14C!M98,"-")</f>
        <v>-</v>
      </c>
      <c r="O98" s="172" t="s">
        <v>17</v>
      </c>
      <c r="P98" s="169">
        <f>IF(T14C!P98&gt;0,T14D!P98/T14C!P98,"-")</f>
        <v>17.809653862424206</v>
      </c>
      <c r="Q98" s="170">
        <f>IF(T14C!Q98&gt;0,T14D!Q98/T14C!Q98,"-")</f>
        <v>14.959769340286154</v>
      </c>
      <c r="R98" s="170">
        <f>IF(T14C!R98&gt;0,T14D!R98/T14C!R98,"-")</f>
        <v>16.722634389775632</v>
      </c>
      <c r="S98" s="170">
        <f>IF(T14C!S98&gt;0,T14D!S98/T14C!S98,"-")</f>
        <v>40.144037002804737</v>
      </c>
      <c r="T98" s="170">
        <f>IF(T14C!T98&gt;0,T14D!T98/T14C!T98,"-")</f>
        <v>12.661461653207121</v>
      </c>
      <c r="U98" s="170" t="str">
        <f>IF(T14C!U98&gt;0,T14D!U98/T14C!U98,"-")</f>
        <v>-</v>
      </c>
      <c r="V98" s="170">
        <f>IF(T14C!V98&gt;0,T14D!V98/T14C!V98,"-")</f>
        <v>10.164875003742567</v>
      </c>
      <c r="W98" s="170" t="str">
        <f>IF(T14C!W98&gt;0,T14D!W98/T14C!W98,"-")</f>
        <v>-</v>
      </c>
      <c r="X98" s="170" t="str">
        <f>IF(T14C!X98&gt;0,T14D!X98/T14C!X98,"-")</f>
        <v>-</v>
      </c>
      <c r="Y98" s="170" t="str">
        <f>IF(T14C!Y98&gt;0,T14D!Y98/T14C!Y98,"-")</f>
        <v>-</v>
      </c>
      <c r="Z98" s="171" t="str">
        <f>IF(T14C!Z98&gt;0,T14D!Z98/T14C!Z98,"-")</f>
        <v>-</v>
      </c>
      <c r="AB98" s="172" t="s">
        <v>17</v>
      </c>
      <c r="AC98" s="169">
        <f>IF(T14C!AC98&gt;0,T14D!AC98/T14C!AC98,"-")</f>
        <v>35.040576025145285</v>
      </c>
      <c r="AD98" s="170">
        <f>IF(T14C!AD98&gt;0,T14D!AD98/T14C!AD98,"-")</f>
        <v>45.13329717213616</v>
      </c>
      <c r="AE98" s="170">
        <f>IF(T14C!AE98&gt;0,T14D!AE98/T14C!AE98,"-")</f>
        <v>15.95927048480263</v>
      </c>
      <c r="AF98" s="170">
        <f>IF(T14C!AF98&gt;0,T14D!AF98/T14C!AF98,"-")</f>
        <v>36.945779292027261</v>
      </c>
      <c r="AG98" s="170">
        <f>IF(T14C!AG98&gt;0,T14D!AG98/T14C!AG98,"-")</f>
        <v>13.682096118373185</v>
      </c>
      <c r="AH98" s="170">
        <f>IF(T14C!AH98&gt;0,T14D!AH98/T14C!AH98,"-")</f>
        <v>44.283344757172067</v>
      </c>
      <c r="AI98" s="170" t="str">
        <f>IF(T14C!AI98&gt;0,T14D!AI98/T14C!AI98,"-")</f>
        <v>-</v>
      </c>
      <c r="AJ98" s="170" t="str">
        <f>IF(T14C!AJ98&gt;0,T14D!AJ98/T14C!AJ98,"-")</f>
        <v>-</v>
      </c>
      <c r="AK98" s="170">
        <f>IF(T14C!AK98&gt;0,T14D!AK98/T14C!AK98,"-")</f>
        <v>53.99352422484295</v>
      </c>
      <c r="AL98" s="170">
        <f>IF(T14C!AL98&gt;0,T14D!AL98/T14C!AL98,"-")</f>
        <v>17.900068484670509</v>
      </c>
      <c r="AM98" s="171" t="str">
        <f>IF(T14C!AM98&gt;0,T14D!AM98/T14C!AM98,"-")</f>
        <v>-</v>
      </c>
    </row>
    <row r="99" spans="2:39">
      <c r="B99" s="172" t="s">
        <v>18</v>
      </c>
      <c r="C99" s="169">
        <f>IF(T14C!C99&gt;0,T14D!C99/T14C!C99,"-")</f>
        <v>119.1214276345565</v>
      </c>
      <c r="D99" s="170">
        <f>IF(T14C!D99&gt;0,T14D!D99/T14C!D99,"-")</f>
        <v>124.94845598516342</v>
      </c>
      <c r="E99" s="170">
        <f>IF(T14C!E99&gt;0,T14D!E99/T14C!E99,"-")</f>
        <v>137.0168981012406</v>
      </c>
      <c r="F99" s="170" t="str">
        <f>IF(T14C!F99&gt;0,T14D!F99/T14C!F99,"-")</f>
        <v>-</v>
      </c>
      <c r="G99" s="170" t="str">
        <f>IF(T14C!G99&gt;0,T14D!G99/T14C!G99,"-")</f>
        <v>-</v>
      </c>
      <c r="H99" s="170" t="str">
        <f>IF(T14C!H99&gt;0,T14D!H99/T14C!H99,"-")</f>
        <v>-</v>
      </c>
      <c r="I99" s="170" t="str">
        <f>IF(T14C!I99&gt;0,T14D!I99/T14C!I99,"-")</f>
        <v>-</v>
      </c>
      <c r="J99" s="170">
        <f>IF(T14C!J99&gt;0,T14D!J99/T14C!J99,"-")</f>
        <v>22.954972332830263</v>
      </c>
      <c r="K99" s="170" t="str">
        <f>IF(T14C!K99&gt;0,T14D!K99/T14C!K99,"-")</f>
        <v>-</v>
      </c>
      <c r="L99" s="170" t="str">
        <f>IF(T14C!L99&gt;0,T14D!L99/T14C!L99,"-")</f>
        <v>-</v>
      </c>
      <c r="M99" s="171" t="str">
        <f>IF(T14C!M99&gt;0,T14D!M99/T14C!M99,"-")</f>
        <v>-</v>
      </c>
      <c r="O99" s="172" t="s">
        <v>18</v>
      </c>
      <c r="P99" s="169">
        <f>IF(T14C!P99&gt;0,T14D!P99/T14C!P99,"-")</f>
        <v>110.80387256404947</v>
      </c>
      <c r="Q99" s="170">
        <f>IF(T14C!Q99&gt;0,T14D!Q99/T14C!Q99,"-")</f>
        <v>92.473942251574357</v>
      </c>
      <c r="R99" s="170">
        <f>IF(T14C!R99&gt;0,T14D!R99/T14C!R99,"-")</f>
        <v>172.12580683942392</v>
      </c>
      <c r="S99" s="170" t="str">
        <f>IF(T14C!S99&gt;0,T14D!S99/T14C!S99,"-")</f>
        <v>-</v>
      </c>
      <c r="T99" s="170" t="str">
        <f>IF(T14C!T99&gt;0,T14D!T99/T14C!T99,"-")</f>
        <v>-</v>
      </c>
      <c r="U99" s="170" t="str">
        <f>IF(T14C!U99&gt;0,T14D!U99/T14C!U99,"-")</f>
        <v>-</v>
      </c>
      <c r="V99" s="170">
        <f>IF(T14C!V99&gt;0,T14D!V99/T14C!V99,"-")</f>
        <v>166.00888156792911</v>
      </c>
      <c r="W99" s="170">
        <f>IF(T14C!W99&gt;0,T14D!W99/T14C!W99,"-")</f>
        <v>22.012436968134246</v>
      </c>
      <c r="X99" s="170">
        <f>IF(T14C!X99&gt;0,T14D!X99/T14C!X99,"-")</f>
        <v>171.35649772903668</v>
      </c>
      <c r="Y99" s="170" t="str">
        <f>IF(T14C!Y99&gt;0,T14D!Y99/T14C!Y99,"-")</f>
        <v>-</v>
      </c>
      <c r="Z99" s="171" t="str">
        <f>IF(T14C!Z99&gt;0,T14D!Z99/T14C!Z99,"-")</f>
        <v>-</v>
      </c>
      <c r="AB99" s="172" t="s">
        <v>18</v>
      </c>
      <c r="AC99" s="169">
        <f>IF(T14C!AC99&gt;0,T14D!AC99/T14C!AC99,"-")</f>
        <v>113.32450393446544</v>
      </c>
      <c r="AD99" s="170">
        <f>IF(T14C!AD99&gt;0,T14D!AD99/T14C!AD99,"-")</f>
        <v>42.285085395962128</v>
      </c>
      <c r="AE99" s="170">
        <f>IF(T14C!AE99&gt;0,T14D!AE99/T14C!AE99,"-")</f>
        <v>288.04911571358952</v>
      </c>
      <c r="AF99" s="170">
        <f>IF(T14C!AF99&gt;0,T14D!AF99/T14C!AF99,"-")</f>
        <v>218.24833715656902</v>
      </c>
      <c r="AG99" s="170" t="str">
        <f>IF(T14C!AG99&gt;0,T14D!AG99/T14C!AG99,"-")</f>
        <v>-</v>
      </c>
      <c r="AH99" s="170">
        <f>IF(T14C!AH99&gt;0,T14D!AH99/T14C!AH99,"-")</f>
        <v>30.149613177587824</v>
      </c>
      <c r="AI99" s="170">
        <f>IF(T14C!AI99&gt;0,T14D!AI99/T14C!AI99,"-")</f>
        <v>50.947381126386063</v>
      </c>
      <c r="AJ99" s="170">
        <f>IF(T14C!AJ99&gt;0,T14D!AJ99/T14C!AJ99,"-")</f>
        <v>23.986966965455743</v>
      </c>
      <c r="AK99" s="170">
        <f>IF(T14C!AK99&gt;0,T14D!AK99/T14C!AK99,"-")</f>
        <v>159.12934331864068</v>
      </c>
      <c r="AL99" s="170">
        <f>IF(T14C!AL99&gt;0,T14D!AL99/T14C!AL99,"-")</f>
        <v>8.7365823769794915</v>
      </c>
      <c r="AM99" s="171" t="str">
        <f>IF(T14C!AM99&gt;0,T14D!AM99/T14C!AM99,"-")</f>
        <v>-</v>
      </c>
    </row>
    <row r="100" spans="2:39">
      <c r="B100" s="172" t="s">
        <v>19</v>
      </c>
      <c r="C100" s="169">
        <f>IF(T14C!C100&gt;0,T14D!C100/T14C!C100,"-")</f>
        <v>36.615856226692777</v>
      </c>
      <c r="D100" s="170">
        <f>IF(T14C!D100&gt;0,T14D!D100/T14C!D100,"-")</f>
        <v>23.095211345970743</v>
      </c>
      <c r="E100" s="170" t="str">
        <f>IF(T14C!E100&gt;0,T14D!E100/T14C!E100,"-")</f>
        <v>-</v>
      </c>
      <c r="F100" s="170" t="str">
        <f>IF(T14C!F100&gt;0,T14D!F100/T14C!F100,"-")</f>
        <v>-</v>
      </c>
      <c r="G100" s="170" t="str">
        <f>IF(T14C!G100&gt;0,T14D!G100/T14C!G100,"-")</f>
        <v>-</v>
      </c>
      <c r="H100" s="170">
        <f>IF(T14C!H100&gt;0,T14D!H100/T14C!H100,"-")</f>
        <v>52.714043567313453</v>
      </c>
      <c r="I100" s="170">
        <f>IF(T14C!I100&gt;0,T14D!I100/T14C!I100,"-")</f>
        <v>34.096440159024297</v>
      </c>
      <c r="J100" s="170">
        <f>IF(T14C!J100&gt;0,T14D!J100/T14C!J100,"-")</f>
        <v>100.33800163073028</v>
      </c>
      <c r="K100" s="170" t="str">
        <f>IF(T14C!K100&gt;0,T14D!K100/T14C!K100,"-")</f>
        <v>-</v>
      </c>
      <c r="L100" s="170">
        <f>IF(T14C!L100&gt;0,T14D!L100/T14C!L100,"-")</f>
        <v>23.613636669489676</v>
      </c>
      <c r="M100" s="171" t="str">
        <f>IF(T14C!M100&gt;0,T14D!M100/T14C!M100,"-")</f>
        <v>-</v>
      </c>
      <c r="O100" s="172" t="s">
        <v>19</v>
      </c>
      <c r="P100" s="169">
        <f>IF(T14C!P100&gt;0,T14D!P100/T14C!P100,"-")</f>
        <v>31.186213817668747</v>
      </c>
      <c r="Q100" s="170">
        <f>IF(T14C!Q100&gt;0,T14D!Q100/T14C!Q100,"-")</f>
        <v>7.1068531971871538</v>
      </c>
      <c r="R100" s="170">
        <f>IF(T14C!R100&gt;0,T14D!R100/T14C!R100,"-")</f>
        <v>17.26162917338381</v>
      </c>
      <c r="S100" s="170">
        <f>IF(T14C!S100&gt;0,T14D!S100/T14C!S100,"-")</f>
        <v>20.741673922823392</v>
      </c>
      <c r="T100" s="170" t="str">
        <f>IF(T14C!T100&gt;0,T14D!T100/T14C!T100,"-")</f>
        <v>-</v>
      </c>
      <c r="U100" s="170">
        <f>IF(T14C!U100&gt;0,T14D!U100/T14C!U100,"-")</f>
        <v>33.666239053131207</v>
      </c>
      <c r="V100" s="170" t="str">
        <f>IF(T14C!V100&gt;0,T14D!V100/T14C!V100,"-")</f>
        <v>-</v>
      </c>
      <c r="W100" s="170" t="str">
        <f>IF(T14C!W100&gt;0,T14D!W100/T14C!W100,"-")</f>
        <v>-</v>
      </c>
      <c r="X100" s="170" t="str">
        <f>IF(T14C!X100&gt;0,T14D!X100/T14C!X100,"-")</f>
        <v>-</v>
      </c>
      <c r="Y100" s="170" t="str">
        <f>IF(T14C!Y100&gt;0,T14D!Y100/T14C!Y100,"-")</f>
        <v>-</v>
      </c>
      <c r="Z100" s="171">
        <f>IF(T14C!Z100&gt;0,T14D!Z100/T14C!Z100,"-")</f>
        <v>101.66832491496704</v>
      </c>
      <c r="AB100" s="172" t="s">
        <v>19</v>
      </c>
      <c r="AC100" s="169">
        <f>IF(T14C!AC100&gt;0,T14D!AC100/T14C!AC100,"-")</f>
        <v>16.181090572658238</v>
      </c>
      <c r="AD100" s="170">
        <f>IF(T14C!AD100&gt;0,T14D!AD100/T14C!AD100,"-")</f>
        <v>9.9993827650301839</v>
      </c>
      <c r="AE100" s="170">
        <f>IF(T14C!AE100&gt;0,T14D!AE100/T14C!AE100,"-")</f>
        <v>13.7584945609506</v>
      </c>
      <c r="AF100" s="170" t="str">
        <f>IF(T14C!AF100&gt;0,T14D!AF100/T14C!AF100,"-")</f>
        <v>-</v>
      </c>
      <c r="AG100" s="170" t="str">
        <f>IF(T14C!AG100&gt;0,T14D!AG100/T14C!AG100,"-")</f>
        <v>-</v>
      </c>
      <c r="AH100" s="170">
        <f>IF(T14C!AH100&gt;0,T14D!AH100/T14C!AH100,"-")</f>
        <v>20.474035292740865</v>
      </c>
      <c r="AI100" s="170" t="str">
        <f>IF(T14C!AI100&gt;0,T14D!AI100/T14C!AI100,"-")</f>
        <v>-</v>
      </c>
      <c r="AJ100" s="170" t="str">
        <f>IF(T14C!AJ100&gt;0,T14D!AJ100/T14C!AJ100,"-")</f>
        <v>-</v>
      </c>
      <c r="AK100" s="170" t="str">
        <f>IF(T14C!AK100&gt;0,T14D!AK100/T14C!AK100,"-")</f>
        <v>-</v>
      </c>
      <c r="AL100" s="170" t="str">
        <f>IF(T14C!AL100&gt;0,T14D!AL100/T14C!AL100,"-")</f>
        <v>-</v>
      </c>
      <c r="AM100" s="171" t="str">
        <f>IF(T14C!AM100&gt;0,T14D!AM100/T14C!AM100,"-")</f>
        <v>-</v>
      </c>
    </row>
    <row r="101" spans="2:39">
      <c r="B101" s="177" t="s">
        <v>20</v>
      </c>
      <c r="C101" s="174" t="str">
        <f>IF(T14C!C101&gt;0,T14D!C101/T14C!C101,"-")</f>
        <v>-</v>
      </c>
      <c r="D101" s="175" t="str">
        <f>IF(T14C!D101&gt;0,T14D!D101/T14C!D101,"-")</f>
        <v>-</v>
      </c>
      <c r="E101" s="175" t="str">
        <f>IF(T14C!E101&gt;0,T14D!E101/T14C!E101,"-")</f>
        <v>-</v>
      </c>
      <c r="F101" s="175" t="str">
        <f>IF(T14C!F101&gt;0,T14D!F101/T14C!F101,"-")</f>
        <v>-</v>
      </c>
      <c r="G101" s="175" t="str">
        <f>IF(T14C!G101&gt;0,T14D!G101/T14C!G101,"-")</f>
        <v>-</v>
      </c>
      <c r="H101" s="175" t="str">
        <f>IF(T14C!H101&gt;0,T14D!H101/T14C!H101,"-")</f>
        <v>-</v>
      </c>
      <c r="I101" s="175" t="str">
        <f>IF(T14C!I101&gt;0,T14D!I101/T14C!I101,"-")</f>
        <v>-</v>
      </c>
      <c r="J101" s="175" t="str">
        <f>IF(T14C!J101&gt;0,T14D!J101/T14C!J101,"-")</f>
        <v>-</v>
      </c>
      <c r="K101" s="175" t="str">
        <f>IF(T14C!K101&gt;0,T14D!K101/T14C!K101,"-")</f>
        <v>-</v>
      </c>
      <c r="L101" s="175" t="str">
        <f>IF(T14C!L101&gt;0,T14D!L101/T14C!L101,"-")</f>
        <v>-</v>
      </c>
      <c r="M101" s="176" t="str">
        <f>IF(T14C!M101&gt;0,T14D!M101/T14C!M101,"-")</f>
        <v>-</v>
      </c>
      <c r="O101" s="177" t="s">
        <v>20</v>
      </c>
      <c r="P101" s="174" t="str">
        <f>IF(T14C!P101&gt;0,T14D!P101/T14C!P101,"-")</f>
        <v>-</v>
      </c>
      <c r="Q101" s="175" t="str">
        <f>IF(T14C!Q101&gt;0,T14D!Q101/T14C!Q101,"-")</f>
        <v>-</v>
      </c>
      <c r="R101" s="175" t="str">
        <f>IF(T14C!R101&gt;0,T14D!R101/T14C!R101,"-")</f>
        <v>-</v>
      </c>
      <c r="S101" s="175" t="str">
        <f>IF(T14C!S101&gt;0,T14D!S101/T14C!S101,"-")</f>
        <v>-</v>
      </c>
      <c r="T101" s="175" t="str">
        <f>IF(T14C!T101&gt;0,T14D!T101/T14C!T101,"-")</f>
        <v>-</v>
      </c>
      <c r="U101" s="175" t="str">
        <f>IF(T14C!U101&gt;0,T14D!U101/T14C!U101,"-")</f>
        <v>-</v>
      </c>
      <c r="V101" s="175" t="str">
        <f>IF(T14C!V101&gt;0,T14D!V101/T14C!V101,"-")</f>
        <v>-</v>
      </c>
      <c r="W101" s="175" t="str">
        <f>IF(T14C!W101&gt;0,T14D!W101/T14C!W101,"-")</f>
        <v>-</v>
      </c>
      <c r="X101" s="175" t="str">
        <f>IF(T14C!X101&gt;0,T14D!X101/T14C!X101,"-")</f>
        <v>-</v>
      </c>
      <c r="Y101" s="175" t="str">
        <f>IF(T14C!Y101&gt;0,T14D!Y101/T14C!Y101,"-")</f>
        <v>-</v>
      </c>
      <c r="Z101" s="176" t="str">
        <f>IF(T14C!Z101&gt;0,T14D!Z101/T14C!Z101,"-")</f>
        <v>-</v>
      </c>
      <c r="AB101" s="177" t="s">
        <v>20</v>
      </c>
      <c r="AC101" s="174">
        <f>IF(T14C!AC101&gt;0,T14D!AC101/T14C!AC101,"-")</f>
        <v>16.340612365519306</v>
      </c>
      <c r="AD101" s="175">
        <f>IF(T14C!AD101&gt;0,T14D!AD101/T14C!AD101,"-")</f>
        <v>16.340612365519306</v>
      </c>
      <c r="AE101" s="175" t="str">
        <f>IF(T14C!AE101&gt;0,T14D!AE101/T14C!AE101,"-")</f>
        <v>-</v>
      </c>
      <c r="AF101" s="175" t="str">
        <f>IF(T14C!AF101&gt;0,T14D!AF101/T14C!AF101,"-")</f>
        <v>-</v>
      </c>
      <c r="AG101" s="175" t="str">
        <f>IF(T14C!AG101&gt;0,T14D!AG101/T14C!AG101,"-")</f>
        <v>-</v>
      </c>
      <c r="AH101" s="175" t="str">
        <f>IF(T14C!AH101&gt;0,T14D!AH101/T14C!AH101,"-")</f>
        <v>-</v>
      </c>
      <c r="AI101" s="175" t="str">
        <f>IF(T14C!AI101&gt;0,T14D!AI101/T14C!AI101,"-")</f>
        <v>-</v>
      </c>
      <c r="AJ101" s="175" t="str">
        <f>IF(T14C!AJ101&gt;0,T14D!AJ101/T14C!AJ101,"-")</f>
        <v>-</v>
      </c>
      <c r="AK101" s="175" t="str">
        <f>IF(T14C!AK101&gt;0,T14D!AK101/T14C!AK101,"-")</f>
        <v>-</v>
      </c>
      <c r="AL101" s="175" t="str">
        <f>IF(T14C!AL101&gt;0,T14D!AL101/T14C!AL101,"-")</f>
        <v>-</v>
      </c>
      <c r="AM101" s="176" t="str">
        <f>IF(T14C!AM101&gt;0,T14D!AM101/T14C!AM101,"-")</f>
        <v>-</v>
      </c>
    </row>
    <row r="102" spans="2:39">
      <c r="B102" s="182" t="s">
        <v>21</v>
      </c>
      <c r="C102" s="179">
        <f>IF(T14C!C102&gt;0,T14D!C102/T14C!C102,"-")</f>
        <v>36.496459694138203</v>
      </c>
      <c r="D102" s="180">
        <f>IF(T14C!D102&gt;0,T14D!D102/T14C!D102,"-")</f>
        <v>26.183569196237233</v>
      </c>
      <c r="E102" s="180">
        <f>IF(T14C!E102&gt;0,T14D!E102/T14C!E102,"-")</f>
        <v>49.368441640932943</v>
      </c>
      <c r="F102" s="180">
        <f>IF(T14C!F102&gt;0,T14D!F102/T14C!F102,"-")</f>
        <v>34.607729018957734</v>
      </c>
      <c r="G102" s="180">
        <f>IF(T14C!G102&gt;0,T14D!G102/T14C!G102,"-")</f>
        <v>48.863407788933735</v>
      </c>
      <c r="H102" s="180">
        <f>IF(T14C!H102&gt;0,T14D!H102/T14C!H102,"-")</f>
        <v>48.185355532821902</v>
      </c>
      <c r="I102" s="180">
        <f>IF(T14C!I102&gt;0,T14D!I102/T14C!I102,"-")</f>
        <v>65.542535134452407</v>
      </c>
      <c r="J102" s="180">
        <f>IF(T14C!J102&gt;0,T14D!J102/T14C!J102,"-")</f>
        <v>57.166661225134156</v>
      </c>
      <c r="K102" s="180">
        <f>IF(T14C!K102&gt;0,T14D!K102/T14C!K102,"-")</f>
        <v>55.657335338422115</v>
      </c>
      <c r="L102" s="180">
        <f>IF(T14C!L102&gt;0,T14D!L102/T14C!L102,"-")</f>
        <v>44.431013194860689</v>
      </c>
      <c r="M102" s="181">
        <f>IF(T14C!M102&gt;0,T14D!M102/T14C!M102,"-")</f>
        <v>36.065429871642948</v>
      </c>
      <c r="O102" s="182" t="s">
        <v>21</v>
      </c>
      <c r="P102" s="179">
        <f>IF(T14C!P102&gt;0,T14D!P102/T14C!P102,"-")</f>
        <v>36.826004802177096</v>
      </c>
      <c r="Q102" s="180">
        <f>IF(T14C!Q102&gt;0,T14D!Q102/T14C!Q102,"-")</f>
        <v>27.367719481457566</v>
      </c>
      <c r="R102" s="180">
        <f>IF(T14C!R102&gt;0,T14D!R102/T14C!R102,"-")</f>
        <v>37.877437569423961</v>
      </c>
      <c r="S102" s="180">
        <f>IF(T14C!S102&gt;0,T14D!S102/T14C!S102,"-")</f>
        <v>25.510539019788805</v>
      </c>
      <c r="T102" s="180">
        <f>IF(T14C!T102&gt;0,T14D!T102/T14C!T102,"-")</f>
        <v>35.832279972935694</v>
      </c>
      <c r="U102" s="180">
        <f>IF(T14C!U102&gt;0,T14D!U102/T14C!U102,"-")</f>
        <v>53.687897928222327</v>
      </c>
      <c r="V102" s="180">
        <f>IF(T14C!V102&gt;0,T14D!V102/T14C!V102,"-")</f>
        <v>58.993714365492842</v>
      </c>
      <c r="W102" s="180">
        <f>IF(T14C!W102&gt;0,T14D!W102/T14C!W102,"-")</f>
        <v>50.297238133549591</v>
      </c>
      <c r="X102" s="180">
        <f>IF(T14C!X102&gt;0,T14D!X102/T14C!X102,"-")</f>
        <v>62.587405658763331</v>
      </c>
      <c r="Y102" s="180">
        <f>IF(T14C!Y102&gt;0,T14D!Y102/T14C!Y102,"-")</f>
        <v>47.331804682571303</v>
      </c>
      <c r="Z102" s="181">
        <f>IF(T14C!Z102&gt;0,T14D!Z102/T14C!Z102,"-")</f>
        <v>58.332760035022261</v>
      </c>
      <c r="AB102" s="182" t="s">
        <v>21</v>
      </c>
      <c r="AC102" s="179">
        <f>IF(T14C!AC102&gt;0,T14D!AC102/T14C!AC102,"-")</f>
        <v>33.273258246749442</v>
      </c>
      <c r="AD102" s="180">
        <f>IF(T14C!AD102&gt;0,T14D!AD102/T14C!AD102,"-")</f>
        <v>19.147571484876796</v>
      </c>
      <c r="AE102" s="180">
        <f>IF(T14C!AE102&gt;0,T14D!AE102/T14C!AE102,"-")</f>
        <v>75.186215620291264</v>
      </c>
      <c r="AF102" s="180">
        <f>IF(T14C!AF102&gt;0,T14D!AF102/T14C!AF102,"-")</f>
        <v>42.772991935258403</v>
      </c>
      <c r="AG102" s="180">
        <f>IF(T14C!AG102&gt;0,T14D!AG102/T14C!AG102,"-")</f>
        <v>30.797824706780599</v>
      </c>
      <c r="AH102" s="180">
        <f>IF(T14C!AH102&gt;0,T14D!AH102/T14C!AH102,"-")</f>
        <v>38.725122637155657</v>
      </c>
      <c r="AI102" s="180">
        <f>IF(T14C!AI102&gt;0,T14D!AI102/T14C!AI102,"-")</f>
        <v>39.285937614722584</v>
      </c>
      <c r="AJ102" s="180">
        <f>IF(T14C!AJ102&gt;0,T14D!AJ102/T14C!AJ102,"-")</f>
        <v>63.538910729938429</v>
      </c>
      <c r="AK102" s="180">
        <f>IF(T14C!AK102&gt;0,T14D!AK102/T14C!AK102,"-")</f>
        <v>54.428106416047434</v>
      </c>
      <c r="AL102" s="180">
        <f>IF(T14C!AL102&gt;0,T14D!AL102/T14C!AL102,"-")</f>
        <v>56.979206673635645</v>
      </c>
      <c r="AM102" s="181">
        <f>IF(T14C!AM102&gt;0,T14D!AM102/T14C!AM102,"-")</f>
        <v>38.437559814188567</v>
      </c>
    </row>
    <row r="103" spans="2:39"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</row>
    <row r="104" spans="2:39">
      <c r="B104" s="183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184"/>
      <c r="O104" s="183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184"/>
      <c r="AB104" s="183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</row>
    <row r="106" spans="2:39">
      <c r="B106" s="4" t="s">
        <v>178</v>
      </c>
      <c r="M106" s="424" t="s">
        <v>324</v>
      </c>
      <c r="O106" s="4" t="s">
        <v>178</v>
      </c>
      <c r="Z106" s="424" t="s">
        <v>324</v>
      </c>
      <c r="AB106" s="4" t="s">
        <v>178</v>
      </c>
      <c r="AM106" s="424" t="s">
        <v>324</v>
      </c>
    </row>
    <row r="108" spans="2:39" ht="15">
      <c r="B108" s="5" t="s">
        <v>299</v>
      </c>
      <c r="O108" s="5" t="s">
        <v>304</v>
      </c>
      <c r="AB108" s="5" t="s">
        <v>309</v>
      </c>
    </row>
    <row r="109" spans="2:39" ht="71.25">
      <c r="B109" s="151" t="s">
        <v>92</v>
      </c>
      <c r="C109" s="152" t="s">
        <v>38</v>
      </c>
      <c r="D109" s="153" t="s">
        <v>45</v>
      </c>
      <c r="E109" s="154" t="s">
        <v>46</v>
      </c>
      <c r="F109" s="155" t="s">
        <v>47</v>
      </c>
      <c r="G109" s="156" t="s">
        <v>39</v>
      </c>
      <c r="H109" s="157" t="s">
        <v>48</v>
      </c>
      <c r="I109" s="158" t="s">
        <v>40</v>
      </c>
      <c r="J109" s="159" t="s">
        <v>41</v>
      </c>
      <c r="K109" s="160" t="s">
        <v>49</v>
      </c>
      <c r="L109" s="161" t="s">
        <v>42</v>
      </c>
      <c r="M109" s="162" t="s">
        <v>43</v>
      </c>
      <c r="O109" s="151" t="s">
        <v>92</v>
      </c>
      <c r="P109" s="152" t="s">
        <v>38</v>
      </c>
      <c r="Q109" s="153" t="s">
        <v>45</v>
      </c>
      <c r="R109" s="154" t="s">
        <v>46</v>
      </c>
      <c r="S109" s="155" t="s">
        <v>47</v>
      </c>
      <c r="T109" s="156" t="s">
        <v>39</v>
      </c>
      <c r="U109" s="157" t="s">
        <v>48</v>
      </c>
      <c r="V109" s="158" t="s">
        <v>40</v>
      </c>
      <c r="W109" s="159" t="s">
        <v>41</v>
      </c>
      <c r="X109" s="160" t="s">
        <v>49</v>
      </c>
      <c r="Y109" s="161" t="s">
        <v>42</v>
      </c>
      <c r="Z109" s="162" t="s">
        <v>43</v>
      </c>
      <c r="AB109" s="151" t="s">
        <v>92</v>
      </c>
      <c r="AC109" s="152" t="s">
        <v>38</v>
      </c>
      <c r="AD109" s="153" t="s">
        <v>45</v>
      </c>
      <c r="AE109" s="154" t="s">
        <v>46</v>
      </c>
      <c r="AF109" s="155" t="s">
        <v>47</v>
      </c>
      <c r="AG109" s="156" t="s">
        <v>39</v>
      </c>
      <c r="AH109" s="157" t="s">
        <v>48</v>
      </c>
      <c r="AI109" s="158" t="s">
        <v>40</v>
      </c>
      <c r="AJ109" s="159" t="s">
        <v>41</v>
      </c>
      <c r="AK109" s="160" t="s">
        <v>49</v>
      </c>
      <c r="AL109" s="161" t="s">
        <v>42</v>
      </c>
      <c r="AM109" s="162" t="s">
        <v>43</v>
      </c>
    </row>
    <row r="110" spans="2:39">
      <c r="B110" s="167" t="s">
        <v>2</v>
      </c>
      <c r="C110" s="164">
        <f>IF(T14C!C110&gt;0,T14D!C110/T14C!C110,"-")</f>
        <v>35.807718546870817</v>
      </c>
      <c r="D110" s="165" t="str">
        <f>IF(T14C!D110&gt;0,T14D!D110/T14C!D110,"-")</f>
        <v>-</v>
      </c>
      <c r="E110" s="165">
        <f>IF(T14C!E110&gt;0,T14D!E110/T14C!E110,"-")</f>
        <v>35.871412818555093</v>
      </c>
      <c r="F110" s="165">
        <f>IF(T14C!F110&gt;0,T14D!F110/T14C!F110,"-")</f>
        <v>43.16300719506949</v>
      </c>
      <c r="G110" s="165" t="str">
        <f>IF(T14C!G110&gt;0,T14D!G110/T14C!G110,"-")</f>
        <v>-</v>
      </c>
      <c r="H110" s="165" t="str">
        <f>IF(T14C!H110&gt;0,T14D!H110/T14C!H110,"-")</f>
        <v>-</v>
      </c>
      <c r="I110" s="165" t="str">
        <f>IF(T14C!I110&gt;0,T14D!I110/T14C!I110,"-")</f>
        <v>-</v>
      </c>
      <c r="J110" s="165" t="str">
        <f>IF(T14C!J110&gt;0,T14D!J110/T14C!J110,"-")</f>
        <v>-</v>
      </c>
      <c r="K110" s="165" t="str">
        <f>IF(T14C!K110&gt;0,T14D!K110/T14C!K110,"-")</f>
        <v>-</v>
      </c>
      <c r="L110" s="165" t="str">
        <f>IF(T14C!L110&gt;0,T14D!L110/T14C!L110,"-")</f>
        <v>-</v>
      </c>
      <c r="M110" s="166">
        <f>IF(T14C!M110&gt;0,T14D!M110/T14C!M110,"-")</f>
        <v>23.048106011063869</v>
      </c>
      <c r="O110" s="167" t="s">
        <v>2</v>
      </c>
      <c r="P110" s="164">
        <f>IF(T14C!P110&gt;0,T14D!P110/T14C!P110,"-")</f>
        <v>37.015710978329992</v>
      </c>
      <c r="Q110" s="165" t="str">
        <f>IF(T14C!Q110&gt;0,T14D!Q110/T14C!Q110,"-")</f>
        <v>-</v>
      </c>
      <c r="R110" s="165">
        <f>IF(T14C!R110&gt;0,T14D!R110/T14C!R110,"-")</f>
        <v>38.553906557786689</v>
      </c>
      <c r="S110" s="165">
        <f>IF(T14C!S110&gt;0,T14D!S110/T14C!S110,"-")</f>
        <v>43.162902376847619</v>
      </c>
      <c r="T110" s="165" t="str">
        <f>IF(T14C!T110&gt;0,T14D!T110/T14C!T110,"-")</f>
        <v>-</v>
      </c>
      <c r="U110" s="165" t="str">
        <f>IF(T14C!U110&gt;0,T14D!U110/T14C!U110,"-")</f>
        <v>-</v>
      </c>
      <c r="V110" s="165" t="str">
        <f>IF(T14C!V110&gt;0,T14D!V110/T14C!V110,"-")</f>
        <v>-</v>
      </c>
      <c r="W110" s="165" t="str">
        <f>IF(T14C!W110&gt;0,T14D!W110/T14C!W110,"-")</f>
        <v>-</v>
      </c>
      <c r="X110" s="165" t="str">
        <f>IF(T14C!X110&gt;0,T14D!X110/T14C!X110,"-")</f>
        <v>-</v>
      </c>
      <c r="Y110" s="165" t="str">
        <f>IF(T14C!Y110&gt;0,T14D!Y110/T14C!Y110,"-")</f>
        <v>-</v>
      </c>
      <c r="Z110" s="166">
        <f>IF(T14C!Z110&gt;0,T14D!Z110/T14C!Z110,"-")</f>
        <v>23.048106011063872</v>
      </c>
      <c r="AB110" s="167" t="s">
        <v>2</v>
      </c>
      <c r="AC110" s="164">
        <f>IF(T14C!AC110&gt;0,T14D!AC110/T14C!AC110,"-")</f>
        <v>35.552814561535257</v>
      </c>
      <c r="AD110" s="165" t="str">
        <f>IF(T14C!AD110&gt;0,T14D!AD110/T14C!AD110,"-")</f>
        <v>-</v>
      </c>
      <c r="AE110" s="165">
        <f>IF(T14C!AE110&gt;0,T14D!AE110/T14C!AE110,"-")</f>
        <v>45.630815526254246</v>
      </c>
      <c r="AF110" s="165">
        <f>IF(T14C!AF110&gt;0,T14D!AF110/T14C!AF110,"-")</f>
        <v>40.175071734355562</v>
      </c>
      <c r="AG110" s="165" t="str">
        <f>IF(T14C!AG110&gt;0,T14D!AG110/T14C!AG110,"-")</f>
        <v>-</v>
      </c>
      <c r="AH110" s="165" t="str">
        <f>IF(T14C!AH110&gt;0,T14D!AH110/T14C!AH110,"-")</f>
        <v>-</v>
      </c>
      <c r="AI110" s="165">
        <f>IF(T14C!AI110&gt;0,T14D!AI110/T14C!AI110,"-")</f>
        <v>12.442591135986063</v>
      </c>
      <c r="AJ110" s="165" t="str">
        <f>IF(T14C!AJ110&gt;0,T14D!AJ110/T14C!AJ110,"-")</f>
        <v>-</v>
      </c>
      <c r="AK110" s="165" t="str">
        <f>IF(T14C!AK110&gt;0,T14D!AK110/T14C!AK110,"-")</f>
        <v>-</v>
      </c>
      <c r="AL110" s="165" t="str">
        <f>IF(T14C!AL110&gt;0,T14D!AL110/T14C!AL110,"-")</f>
        <v>-</v>
      </c>
      <c r="AM110" s="166">
        <f>IF(T14C!AM110&gt;0,T14D!AM110/T14C!AM110,"-")</f>
        <v>14.084106079841579</v>
      </c>
    </row>
    <row r="111" spans="2:39">
      <c r="B111" s="172" t="s">
        <v>3</v>
      </c>
      <c r="C111" s="169">
        <f>IF(T14C!C111&gt;0,T14D!C111/T14C!C111,"-")</f>
        <v>34.290160972864818</v>
      </c>
      <c r="D111" s="170">
        <f>IF(T14C!D111&gt;0,T14D!D111/T14C!D111,"-")</f>
        <v>38.639529281019762</v>
      </c>
      <c r="E111" s="170">
        <f>IF(T14C!E111&gt;0,T14D!E111/T14C!E111,"-")</f>
        <v>12.407629454689818</v>
      </c>
      <c r="F111" s="170">
        <f>IF(T14C!F111&gt;0,T14D!F111/T14C!F111,"-")</f>
        <v>40.110589004184042</v>
      </c>
      <c r="G111" s="170">
        <f>IF(T14C!G111&gt;0,T14D!G111/T14C!G111,"-")</f>
        <v>19.070149422112792</v>
      </c>
      <c r="H111" s="170">
        <f>IF(T14C!H111&gt;0,T14D!H111/T14C!H111,"-")</f>
        <v>20.640332361942235</v>
      </c>
      <c r="I111" s="170">
        <f>IF(T14C!I111&gt;0,T14D!I111/T14C!I111,"-")</f>
        <v>33.023168608165641</v>
      </c>
      <c r="J111" s="170">
        <f>IF(T14C!J111&gt;0,T14D!J111/T14C!J111,"-")</f>
        <v>82.419896718751133</v>
      </c>
      <c r="K111" s="170" t="str">
        <f>IF(T14C!K111&gt;0,T14D!K111/T14C!K111,"-")</f>
        <v>-</v>
      </c>
      <c r="L111" s="170">
        <f>IF(T14C!L111&gt;0,T14D!L111/T14C!L111,"-")</f>
        <v>50.471082166688582</v>
      </c>
      <c r="M111" s="171" t="str">
        <f>IF(T14C!M111&gt;0,T14D!M111/T14C!M111,"-")</f>
        <v>-</v>
      </c>
      <c r="O111" s="172" t="s">
        <v>3</v>
      </c>
      <c r="P111" s="169">
        <f>IF(T14C!P111&gt;0,T14D!P111/T14C!P111,"-")</f>
        <v>29.765184206868568</v>
      </c>
      <c r="Q111" s="170">
        <f>IF(T14C!Q111&gt;0,T14D!Q111/T14C!Q111,"-")</f>
        <v>36.484028404870671</v>
      </c>
      <c r="R111" s="170">
        <f>IF(T14C!R111&gt;0,T14D!R111/T14C!R111,"-")</f>
        <v>15.618809884879241</v>
      </c>
      <c r="S111" s="170">
        <f>IF(T14C!S111&gt;0,T14D!S111/T14C!S111,"-")</f>
        <v>41.303106682641342</v>
      </c>
      <c r="T111" s="170">
        <f>IF(T14C!T111&gt;0,T14D!T111/T14C!T111,"-")</f>
        <v>18.871502654488278</v>
      </c>
      <c r="U111" s="170">
        <f>IF(T14C!U111&gt;0,T14D!U111/T14C!U111,"-")</f>
        <v>22.622907244075439</v>
      </c>
      <c r="V111" s="170">
        <f>IF(T14C!V111&gt;0,T14D!V111/T14C!V111,"-")</f>
        <v>20.807494255350935</v>
      </c>
      <c r="W111" s="170">
        <f>IF(T14C!W111&gt;0,T14D!W111/T14C!W111,"-")</f>
        <v>107.9296544817077</v>
      </c>
      <c r="X111" s="170" t="str">
        <f>IF(T14C!X111&gt;0,T14D!X111/T14C!X111,"-")</f>
        <v>-</v>
      </c>
      <c r="Y111" s="170">
        <f>IF(T14C!Y111&gt;0,T14D!Y111/T14C!Y111,"-")</f>
        <v>59.464176599412184</v>
      </c>
      <c r="Z111" s="171">
        <f>IF(T14C!Z111&gt;0,T14D!Z111/T14C!Z111,"-")</f>
        <v>14.889880230738427</v>
      </c>
      <c r="AB111" s="172" t="s">
        <v>3</v>
      </c>
      <c r="AC111" s="169">
        <f>IF(T14C!AC111&gt;0,T14D!AC111/T14C!AC111,"-")</f>
        <v>36.353934287459339</v>
      </c>
      <c r="AD111" s="170">
        <f>IF(T14C!AD111&gt;0,T14D!AD111/T14C!AD111,"-")</f>
        <v>51.959927869463918</v>
      </c>
      <c r="AE111" s="170">
        <f>IF(T14C!AE111&gt;0,T14D!AE111/T14C!AE111,"-")</f>
        <v>11.081854179042701</v>
      </c>
      <c r="AF111" s="170">
        <f>IF(T14C!AF111&gt;0,T14D!AF111/T14C!AF111,"-")</f>
        <v>73.925297734644346</v>
      </c>
      <c r="AG111" s="170">
        <f>IF(T14C!AG111&gt;0,T14D!AG111/T14C!AG111,"-")</f>
        <v>24.483012839293863</v>
      </c>
      <c r="AH111" s="170" t="str">
        <f>IF(T14C!AH111&gt;0,T14D!AH111/T14C!AH111,"-")</f>
        <v>-</v>
      </c>
      <c r="AI111" s="170">
        <f>IF(T14C!AI111&gt;0,T14D!AI111/T14C!AI111,"-")</f>
        <v>25.74384578952715</v>
      </c>
      <c r="AJ111" s="170" t="str">
        <f>IF(T14C!AJ111&gt;0,T14D!AJ111/T14C!AJ111,"-")</f>
        <v>-</v>
      </c>
      <c r="AK111" s="170" t="str">
        <f>IF(T14C!AK111&gt;0,T14D!AK111/T14C!AK111,"-")</f>
        <v>-</v>
      </c>
      <c r="AL111" s="170">
        <f>IF(T14C!AL111&gt;0,T14D!AL111/T14C!AL111,"-")</f>
        <v>39.621549205324776</v>
      </c>
      <c r="AM111" s="171">
        <f>IF(T14C!AM111&gt;0,T14D!AM111/T14C!AM111,"-")</f>
        <v>20.841107249320871</v>
      </c>
    </row>
    <row r="112" spans="2:39">
      <c r="B112" s="172" t="s">
        <v>4</v>
      </c>
      <c r="C112" s="169">
        <f>IF(T14C!C112&gt;0,T14D!C112/T14C!C112,"-")</f>
        <v>18.369981263798529</v>
      </c>
      <c r="D112" s="170">
        <f>IF(T14C!D112&gt;0,T14D!D112/T14C!D112,"-")</f>
        <v>18.132521181872264</v>
      </c>
      <c r="E112" s="170">
        <f>IF(T14C!E112&gt;0,T14D!E112/T14C!E112,"-")</f>
        <v>15.190054875037845</v>
      </c>
      <c r="F112" s="170" t="str">
        <f>IF(T14C!F112&gt;0,T14D!F112/T14C!F112,"-")</f>
        <v>-</v>
      </c>
      <c r="G112" s="170">
        <f>IF(T14C!G112&gt;0,T14D!G112/T14C!G112,"-")</f>
        <v>13.348725671121988</v>
      </c>
      <c r="H112" s="170" t="str">
        <f>IF(T14C!H112&gt;0,T14D!H112/T14C!H112,"-")</f>
        <v>-</v>
      </c>
      <c r="I112" s="170">
        <f>IF(T14C!I112&gt;0,T14D!I112/T14C!I112,"-")</f>
        <v>25.742375198738664</v>
      </c>
      <c r="J112" s="170" t="str">
        <f>IF(T14C!J112&gt;0,T14D!J112/T14C!J112,"-")</f>
        <v>-</v>
      </c>
      <c r="K112" s="170" t="str">
        <f>IF(T14C!K112&gt;0,T14D!K112/T14C!K112,"-")</f>
        <v>-</v>
      </c>
      <c r="L112" s="170" t="str">
        <f>IF(T14C!L112&gt;0,T14D!L112/T14C!L112,"-")</f>
        <v>-</v>
      </c>
      <c r="M112" s="171" t="str">
        <f>IF(T14C!M112&gt;0,T14D!M112/T14C!M112,"-")</f>
        <v>-</v>
      </c>
      <c r="O112" s="172" t="s">
        <v>4</v>
      </c>
      <c r="P112" s="169">
        <f>IF(T14C!P112&gt;0,T14D!P112/T14C!P112,"-")</f>
        <v>17.339257800764095</v>
      </c>
      <c r="Q112" s="170">
        <f>IF(T14C!Q112&gt;0,T14D!Q112/T14C!Q112,"-")</f>
        <v>17.089962643100343</v>
      </c>
      <c r="R112" s="170">
        <f>IF(T14C!R112&gt;0,T14D!R112/T14C!R112,"-")</f>
        <v>16.019744884376376</v>
      </c>
      <c r="S112" s="170" t="str">
        <f>IF(T14C!S112&gt;0,T14D!S112/T14C!S112,"-")</f>
        <v>-</v>
      </c>
      <c r="T112" s="170">
        <f>IF(T14C!T112&gt;0,T14D!T112/T14C!T112,"-")</f>
        <v>13.348725671147212</v>
      </c>
      <c r="U112" s="170" t="str">
        <f>IF(T14C!U112&gt;0,T14D!U112/T14C!U112,"-")</f>
        <v>-</v>
      </c>
      <c r="V112" s="170">
        <f>IF(T14C!V112&gt;0,T14D!V112/T14C!V112,"-")</f>
        <v>31.691417926989079</v>
      </c>
      <c r="W112" s="170" t="str">
        <f>IF(T14C!W112&gt;0,T14D!W112/T14C!W112,"-")</f>
        <v>-</v>
      </c>
      <c r="X112" s="170" t="str">
        <f>IF(T14C!X112&gt;0,T14D!X112/T14C!X112,"-")</f>
        <v>-</v>
      </c>
      <c r="Y112" s="170" t="str">
        <f>IF(T14C!Y112&gt;0,T14D!Y112/T14C!Y112,"-")</f>
        <v>-</v>
      </c>
      <c r="Z112" s="171" t="str">
        <f>IF(T14C!Z112&gt;0,T14D!Z112/T14C!Z112,"-")</f>
        <v>-</v>
      </c>
      <c r="AB112" s="172" t="s">
        <v>4</v>
      </c>
      <c r="AC112" s="169">
        <f>IF(T14C!AC112&gt;0,T14D!AC112/T14C!AC112,"-")</f>
        <v>13.096233495516007</v>
      </c>
      <c r="AD112" s="170">
        <f>IF(T14C!AD112&gt;0,T14D!AD112/T14C!AD112,"-")</f>
        <v>13.091449284566549</v>
      </c>
      <c r="AE112" s="170" t="str">
        <f>IF(T14C!AE112&gt;0,T14D!AE112/T14C!AE112,"-")</f>
        <v>-</v>
      </c>
      <c r="AF112" s="170">
        <f>IF(T14C!AF112&gt;0,T14D!AF112/T14C!AF112,"-")</f>
        <v>13.598481375042478</v>
      </c>
      <c r="AG112" s="170" t="str">
        <f>IF(T14C!AG112&gt;0,T14D!AG112/T14C!AG112,"-")</f>
        <v>-</v>
      </c>
      <c r="AH112" s="170" t="str">
        <f>IF(T14C!AH112&gt;0,T14D!AH112/T14C!AH112,"-")</f>
        <v>-</v>
      </c>
      <c r="AI112" s="170" t="str">
        <f>IF(T14C!AI112&gt;0,T14D!AI112/T14C!AI112,"-")</f>
        <v>-</v>
      </c>
      <c r="AJ112" s="170" t="str">
        <f>IF(T14C!AJ112&gt;0,T14D!AJ112/T14C!AJ112,"-")</f>
        <v>-</v>
      </c>
      <c r="AK112" s="170" t="str">
        <f>IF(T14C!AK112&gt;0,T14D!AK112/T14C!AK112,"-")</f>
        <v>-</v>
      </c>
      <c r="AL112" s="170" t="str">
        <f>IF(T14C!AL112&gt;0,T14D!AL112/T14C!AL112,"-")</f>
        <v>-</v>
      </c>
      <c r="AM112" s="171" t="str">
        <f>IF(T14C!AM112&gt;0,T14D!AM112/T14C!AM112,"-")</f>
        <v>-</v>
      </c>
    </row>
    <row r="113" spans="2:39">
      <c r="B113" s="172" t="s">
        <v>5</v>
      </c>
      <c r="C113" s="169">
        <f>IF(T14C!C113&gt;0,T14D!C113/T14C!C113,"-")</f>
        <v>15.589926220109049</v>
      </c>
      <c r="D113" s="170">
        <f>IF(T14C!D113&gt;0,T14D!D113/T14C!D113,"-")</f>
        <v>10.117426403359222</v>
      </c>
      <c r="E113" s="170" t="str">
        <f>IF(T14C!E113&gt;0,T14D!E113/T14C!E113,"-")</f>
        <v>-</v>
      </c>
      <c r="F113" s="170" t="str">
        <f>IF(T14C!F113&gt;0,T14D!F113/T14C!F113,"-")</f>
        <v>-</v>
      </c>
      <c r="G113" s="170" t="str">
        <f>IF(T14C!G113&gt;0,T14D!G113/T14C!G113,"-")</f>
        <v>-</v>
      </c>
      <c r="H113" s="170" t="str">
        <f>IF(T14C!H113&gt;0,T14D!H113/T14C!H113,"-")</f>
        <v>-</v>
      </c>
      <c r="I113" s="170">
        <f>IF(T14C!I113&gt;0,T14D!I113/T14C!I113,"-")</f>
        <v>24.918575696762762</v>
      </c>
      <c r="J113" s="170" t="str">
        <f>IF(T14C!J113&gt;0,T14D!J113/T14C!J113,"-")</f>
        <v>-</v>
      </c>
      <c r="K113" s="170" t="str">
        <f>IF(T14C!K113&gt;0,T14D!K113/T14C!K113,"-")</f>
        <v>-</v>
      </c>
      <c r="L113" s="170" t="str">
        <f>IF(T14C!L113&gt;0,T14D!L113/T14C!L113,"-")</f>
        <v>-</v>
      </c>
      <c r="M113" s="171" t="str">
        <f>IF(T14C!M113&gt;0,T14D!M113/T14C!M113,"-")</f>
        <v>-</v>
      </c>
      <c r="O113" s="172" t="s">
        <v>5</v>
      </c>
      <c r="P113" s="169">
        <f>IF(T14C!P113&gt;0,T14D!P113/T14C!P113,"-")</f>
        <v>8.4664122022493107</v>
      </c>
      <c r="Q113" s="170">
        <f>IF(T14C!Q113&gt;0,T14D!Q113/T14C!Q113,"-")</f>
        <v>12.851438937169897</v>
      </c>
      <c r="R113" s="170" t="str">
        <f>IF(T14C!R113&gt;0,T14D!R113/T14C!R113,"-")</f>
        <v>-</v>
      </c>
      <c r="S113" s="170">
        <f>IF(T14C!S113&gt;0,T14D!S113/T14C!S113,"-")</f>
        <v>19.491695457960724</v>
      </c>
      <c r="T113" s="170">
        <f>IF(T14C!T113&gt;0,T14D!T113/T14C!T113,"-")</f>
        <v>0.29048505339371927</v>
      </c>
      <c r="U113" s="170" t="str">
        <f>IF(T14C!U113&gt;0,T14D!U113/T14C!U113,"-")</f>
        <v>-</v>
      </c>
      <c r="V113" s="170">
        <f>IF(T14C!V113&gt;0,T14D!V113/T14C!V113,"-")</f>
        <v>3.7900901837164649</v>
      </c>
      <c r="W113" s="170" t="str">
        <f>IF(T14C!W113&gt;0,T14D!W113/T14C!W113,"-")</f>
        <v>-</v>
      </c>
      <c r="X113" s="170" t="str">
        <f>IF(T14C!X113&gt;0,T14D!X113/T14C!X113,"-")</f>
        <v>-</v>
      </c>
      <c r="Y113" s="170" t="str">
        <f>IF(T14C!Y113&gt;0,T14D!Y113/T14C!Y113,"-")</f>
        <v>-</v>
      </c>
      <c r="Z113" s="171" t="str">
        <f>IF(T14C!Z113&gt;0,T14D!Z113/T14C!Z113,"-")</f>
        <v>-</v>
      </c>
      <c r="AB113" s="172" t="s">
        <v>5</v>
      </c>
      <c r="AC113" s="169">
        <f>IF(T14C!AC113&gt;0,T14D!AC113/T14C!AC113,"-")</f>
        <v>12.335251216234299</v>
      </c>
      <c r="AD113" s="170" t="str">
        <f>IF(T14C!AD113&gt;0,T14D!AD113/T14C!AD113,"-")</f>
        <v>-</v>
      </c>
      <c r="AE113" s="170">
        <f>IF(T14C!AE113&gt;0,T14D!AE113/T14C!AE113,"-")</f>
        <v>16.029377025704115</v>
      </c>
      <c r="AF113" s="170">
        <f>IF(T14C!AF113&gt;0,T14D!AF113/T14C!AF113,"-")</f>
        <v>11.103875946411028</v>
      </c>
      <c r="AG113" s="170" t="str">
        <f>IF(T14C!AG113&gt;0,T14D!AG113/T14C!AG113,"-")</f>
        <v>-</v>
      </c>
      <c r="AH113" s="170" t="str">
        <f>IF(T14C!AH113&gt;0,T14D!AH113/T14C!AH113,"-")</f>
        <v>-</v>
      </c>
      <c r="AI113" s="170" t="str">
        <f>IF(T14C!AI113&gt;0,T14D!AI113/T14C!AI113,"-")</f>
        <v>-</v>
      </c>
      <c r="AJ113" s="170" t="str">
        <f>IF(T14C!AJ113&gt;0,T14D!AJ113/T14C!AJ113,"-")</f>
        <v>-</v>
      </c>
      <c r="AK113" s="170" t="str">
        <f>IF(T14C!AK113&gt;0,T14D!AK113/T14C!AK113,"-")</f>
        <v>-</v>
      </c>
      <c r="AL113" s="170" t="str">
        <f>IF(T14C!AL113&gt;0,T14D!AL113/T14C!AL113,"-")</f>
        <v>-</v>
      </c>
      <c r="AM113" s="171" t="str">
        <f>IF(T14C!AM113&gt;0,T14D!AM113/T14C!AM113,"-")</f>
        <v>-</v>
      </c>
    </row>
    <row r="114" spans="2:39">
      <c r="B114" s="172" t="s">
        <v>6</v>
      </c>
      <c r="C114" s="169">
        <f>IF(T14C!C114&gt;0,T14D!C114/T14C!C114,"-")</f>
        <v>23.955469964400727</v>
      </c>
      <c r="D114" s="170">
        <f>IF(T14C!D114&gt;0,T14D!D114/T14C!D114,"-")</f>
        <v>24.147158502229697</v>
      </c>
      <c r="E114" s="170">
        <f>IF(T14C!E114&gt;0,T14D!E114/T14C!E114,"-")</f>
        <v>23.200857715180678</v>
      </c>
      <c r="F114" s="170">
        <f>IF(T14C!F114&gt;0,T14D!F114/T14C!F114,"-")</f>
        <v>16.049670548177968</v>
      </c>
      <c r="G114" s="170" t="str">
        <f>IF(T14C!G114&gt;0,T14D!G114/T14C!G114,"-")</f>
        <v>-</v>
      </c>
      <c r="H114" s="170" t="str">
        <f>IF(T14C!H114&gt;0,T14D!H114/T14C!H114,"-")</f>
        <v>-</v>
      </c>
      <c r="I114" s="170" t="str">
        <f>IF(T14C!I114&gt;0,T14D!I114/T14C!I114,"-")</f>
        <v>-</v>
      </c>
      <c r="J114" s="170" t="str">
        <f>IF(T14C!J114&gt;0,T14D!J114/T14C!J114,"-")</f>
        <v>-</v>
      </c>
      <c r="K114" s="170">
        <f>IF(T14C!K114&gt;0,T14D!K114/T14C!K114,"-")</f>
        <v>42.997275817044944</v>
      </c>
      <c r="L114" s="170">
        <f>IF(T14C!L114&gt;0,T14D!L114/T14C!L114,"-")</f>
        <v>17.614673147407053</v>
      </c>
      <c r="M114" s="171" t="str">
        <f>IF(T14C!M114&gt;0,T14D!M114/T14C!M114,"-")</f>
        <v>-</v>
      </c>
      <c r="O114" s="172" t="s">
        <v>6</v>
      </c>
      <c r="P114" s="169">
        <f>IF(T14C!P114&gt;0,T14D!P114/T14C!P114,"-")</f>
        <v>27.199410376348421</v>
      </c>
      <c r="Q114" s="170">
        <f>IF(T14C!Q114&gt;0,T14D!Q114/T14C!Q114,"-")</f>
        <v>26.191961601918912</v>
      </c>
      <c r="R114" s="170">
        <f>IF(T14C!R114&gt;0,T14D!R114/T14C!R114,"-")</f>
        <v>22.825892441242225</v>
      </c>
      <c r="S114" s="170">
        <f>IF(T14C!S114&gt;0,T14D!S114/T14C!S114,"-")</f>
        <v>21.834367053294557</v>
      </c>
      <c r="T114" s="170" t="str">
        <f>IF(T14C!T114&gt;0,T14D!T114/T14C!T114,"-")</f>
        <v>-</v>
      </c>
      <c r="U114" s="170">
        <f>IF(T14C!U114&gt;0,T14D!U114/T14C!U114,"-")</f>
        <v>53.700995310930494</v>
      </c>
      <c r="V114" s="170" t="str">
        <f>IF(T14C!V114&gt;0,T14D!V114/T14C!V114,"-")</f>
        <v>-</v>
      </c>
      <c r="W114" s="170" t="str">
        <f>IF(T14C!W114&gt;0,T14D!W114/T14C!W114,"-")</f>
        <v>-</v>
      </c>
      <c r="X114" s="170">
        <f>IF(T14C!X114&gt;0,T14D!X114/T14C!X114,"-")</f>
        <v>62.495574440824676</v>
      </c>
      <c r="Y114" s="170" t="str">
        <f>IF(T14C!Y114&gt;0,T14D!Y114/T14C!Y114,"-")</f>
        <v>-</v>
      </c>
      <c r="Z114" s="171">
        <f>IF(T14C!Z114&gt;0,T14D!Z114/T14C!Z114,"-")</f>
        <v>17.387507002837577</v>
      </c>
      <c r="AB114" s="172" t="s">
        <v>6</v>
      </c>
      <c r="AC114" s="169">
        <f>IF(T14C!AC114&gt;0,T14D!AC114/T14C!AC114,"-")</f>
        <v>25.482513429537157</v>
      </c>
      <c r="AD114" s="170">
        <f>IF(T14C!AD114&gt;0,T14D!AD114/T14C!AD114,"-")</f>
        <v>35.337889869356822</v>
      </c>
      <c r="AE114" s="170">
        <f>IF(T14C!AE114&gt;0,T14D!AE114/T14C!AE114,"-")</f>
        <v>19.700127682427933</v>
      </c>
      <c r="AF114" s="170">
        <f>IF(T14C!AF114&gt;0,T14D!AF114/T14C!AF114,"-")</f>
        <v>11.815587597841171</v>
      </c>
      <c r="AG114" s="170" t="str">
        <f>IF(T14C!AG114&gt;0,T14D!AG114/T14C!AG114,"-")</f>
        <v>-</v>
      </c>
      <c r="AH114" s="170" t="str">
        <f>IF(T14C!AH114&gt;0,T14D!AH114/T14C!AH114,"-")</f>
        <v>-</v>
      </c>
      <c r="AI114" s="170" t="str">
        <f>IF(T14C!AI114&gt;0,T14D!AI114/T14C!AI114,"-")</f>
        <v>-</v>
      </c>
      <c r="AJ114" s="170" t="str">
        <f>IF(T14C!AJ114&gt;0,T14D!AJ114/T14C!AJ114,"-")</f>
        <v>-</v>
      </c>
      <c r="AK114" s="170">
        <f>IF(T14C!AK114&gt;0,T14D!AK114/T14C!AK114,"-")</f>
        <v>52.504712902801948</v>
      </c>
      <c r="AL114" s="170">
        <f>IF(T14C!AL114&gt;0,T14D!AL114/T14C!AL114,"-")</f>
        <v>13.233119782620804</v>
      </c>
      <c r="AM114" s="171">
        <f>IF(T14C!AM114&gt;0,T14D!AM114/T14C!AM114,"-")</f>
        <v>16.847861851481976</v>
      </c>
    </row>
    <row r="115" spans="2:39">
      <c r="B115" s="172" t="s">
        <v>7</v>
      </c>
      <c r="C115" s="169">
        <f>IF(T14C!C115&gt;0,T14D!C115/T14C!C115,"-")</f>
        <v>73.93217748396799</v>
      </c>
      <c r="D115" s="170">
        <f>IF(T14C!D115&gt;0,T14D!D115/T14C!D115,"-")</f>
        <v>23.990995573488561</v>
      </c>
      <c r="E115" s="170" t="str">
        <f>IF(T14C!E115&gt;0,T14D!E115/T14C!E115,"-")</f>
        <v>-</v>
      </c>
      <c r="F115" s="170">
        <f>IF(T14C!F115&gt;0,T14D!F115/T14C!F115,"-")</f>
        <v>22.717169716916246</v>
      </c>
      <c r="G115" s="170" t="str">
        <f>IF(T14C!G115&gt;0,T14D!G115/T14C!G115,"-")</f>
        <v>-</v>
      </c>
      <c r="H115" s="170" t="str">
        <f>IF(T14C!H115&gt;0,T14D!H115/T14C!H115,"-")</f>
        <v>-</v>
      </c>
      <c r="I115" s="170" t="str">
        <f>IF(T14C!I115&gt;0,T14D!I115/T14C!I115,"-")</f>
        <v>-</v>
      </c>
      <c r="J115" s="170">
        <f>IF(T14C!J115&gt;0,T14D!J115/T14C!J115,"-")</f>
        <v>209.45035979814142</v>
      </c>
      <c r="K115" s="170">
        <f>IF(T14C!K115&gt;0,T14D!K115/T14C!K115,"-")</f>
        <v>44.593833597674724</v>
      </c>
      <c r="L115" s="170">
        <f>IF(T14C!L115&gt;0,T14D!L115/T14C!L115,"-")</f>
        <v>63.703146879841057</v>
      </c>
      <c r="M115" s="171" t="str">
        <f>IF(T14C!M115&gt;0,T14D!M115/T14C!M115,"-")</f>
        <v>-</v>
      </c>
      <c r="O115" s="172" t="s">
        <v>7</v>
      </c>
      <c r="P115" s="169">
        <f>IF(T14C!P115&gt;0,T14D!P115/T14C!P115,"-")</f>
        <v>34.199054310756267</v>
      </c>
      <c r="Q115" s="170" t="str">
        <f>IF(T14C!Q115&gt;0,T14D!Q115/T14C!Q115,"-")</f>
        <v>-</v>
      </c>
      <c r="R115" s="170" t="str">
        <f>IF(T14C!R115&gt;0,T14D!R115/T14C!R115,"-")</f>
        <v>-</v>
      </c>
      <c r="S115" s="170">
        <f>IF(T14C!S115&gt;0,T14D!S115/T14C!S115,"-")</f>
        <v>22.717169716916274</v>
      </c>
      <c r="T115" s="170" t="str">
        <f>IF(T14C!T115&gt;0,T14D!T115/T14C!T115,"-")</f>
        <v>-</v>
      </c>
      <c r="U115" s="170">
        <f>IF(T14C!U115&gt;0,T14D!U115/T14C!U115,"-")</f>
        <v>59.819685693309324</v>
      </c>
      <c r="V115" s="170" t="str">
        <f>IF(T14C!V115&gt;0,T14D!V115/T14C!V115,"-")</f>
        <v>-</v>
      </c>
      <c r="W115" s="170">
        <f>IF(T14C!W115&gt;0,T14D!W115/T14C!W115,"-")</f>
        <v>19.987523626540167</v>
      </c>
      <c r="X115" s="170">
        <f>IF(T14C!X115&gt;0,T14D!X115/T14C!X115,"-")</f>
        <v>36.879718592415074</v>
      </c>
      <c r="Y115" s="170">
        <f>IF(T14C!Y115&gt;0,T14D!Y115/T14C!Y115,"-")</f>
        <v>40.747281019456132</v>
      </c>
      <c r="Z115" s="171" t="str">
        <f>IF(T14C!Z115&gt;0,T14D!Z115/T14C!Z115,"-")</f>
        <v>-</v>
      </c>
      <c r="AB115" s="172" t="s">
        <v>7</v>
      </c>
      <c r="AC115" s="169">
        <f>IF(T14C!AC115&gt;0,T14D!AC115/T14C!AC115,"-")</f>
        <v>65.139497298092834</v>
      </c>
      <c r="AD115" s="170">
        <f>IF(T14C!AD115&gt;0,T14D!AD115/T14C!AD115,"-")</f>
        <v>9.8517357728116153</v>
      </c>
      <c r="AE115" s="170" t="str">
        <f>IF(T14C!AE115&gt;0,T14D!AE115/T14C!AE115,"-")</f>
        <v>-</v>
      </c>
      <c r="AF115" s="170">
        <f>IF(T14C!AF115&gt;0,T14D!AF115/T14C!AF115,"-")</f>
        <v>22.561914280166338</v>
      </c>
      <c r="AG115" s="170" t="str">
        <f>IF(T14C!AG115&gt;0,T14D!AG115/T14C!AG115,"-")</f>
        <v>-</v>
      </c>
      <c r="AH115" s="170" t="str">
        <f>IF(T14C!AH115&gt;0,T14D!AH115/T14C!AH115,"-")</f>
        <v>-</v>
      </c>
      <c r="AI115" s="170" t="str">
        <f>IF(T14C!AI115&gt;0,T14D!AI115/T14C!AI115,"-")</f>
        <v>-</v>
      </c>
      <c r="AJ115" s="170">
        <f>IF(T14C!AJ115&gt;0,T14D!AJ115/T14C!AJ115,"-")</f>
        <v>73.703669010145362</v>
      </c>
      <c r="AK115" s="170">
        <f>IF(T14C!AK115&gt;0,T14D!AK115/T14C!AK115,"-")</f>
        <v>49.582379996206441</v>
      </c>
      <c r="AL115" s="170">
        <f>IF(T14C!AL115&gt;0,T14D!AL115/T14C!AL115,"-")</f>
        <v>77.542665938379045</v>
      </c>
      <c r="AM115" s="171" t="str">
        <f>IF(T14C!AM115&gt;0,T14D!AM115/T14C!AM115,"-")</f>
        <v>-</v>
      </c>
    </row>
    <row r="116" spans="2:39">
      <c r="B116" s="172" t="s">
        <v>8</v>
      </c>
      <c r="C116" s="169">
        <f>IF(T14C!C116&gt;0,T14D!C116/T14C!C116,"-")</f>
        <v>34.09022593333696</v>
      </c>
      <c r="D116" s="170">
        <f>IF(T14C!D116&gt;0,T14D!D116/T14C!D116,"-")</f>
        <v>26.87636903599007</v>
      </c>
      <c r="E116" s="170" t="str">
        <f>IF(T14C!E116&gt;0,T14D!E116/T14C!E116,"-")</f>
        <v>-</v>
      </c>
      <c r="F116" s="170" t="str">
        <f>IF(T14C!F116&gt;0,T14D!F116/T14C!F116,"-")</f>
        <v>-</v>
      </c>
      <c r="G116" s="170" t="str">
        <f>IF(T14C!G116&gt;0,T14D!G116/T14C!G116,"-")</f>
        <v>-</v>
      </c>
      <c r="H116" s="170" t="str">
        <f>IF(T14C!H116&gt;0,T14D!H116/T14C!H116,"-")</f>
        <v>-</v>
      </c>
      <c r="I116" s="170">
        <f>IF(T14C!I116&gt;0,T14D!I116/T14C!I116,"-")</f>
        <v>63.20527519767429</v>
      </c>
      <c r="J116" s="170">
        <f>IF(T14C!J116&gt;0,T14D!J116/T14C!J116,"-")</f>
        <v>27.390692490889897</v>
      </c>
      <c r="K116" s="170" t="str">
        <f>IF(T14C!K116&gt;0,T14D!K116/T14C!K116,"-")</f>
        <v>-</v>
      </c>
      <c r="L116" s="170" t="str">
        <f>IF(T14C!L116&gt;0,T14D!L116/T14C!L116,"-")</f>
        <v>-</v>
      </c>
      <c r="M116" s="171">
        <f>IF(T14C!M116&gt;0,T14D!M116/T14C!M116,"-")</f>
        <v>38.002937736309235</v>
      </c>
      <c r="O116" s="172" t="s">
        <v>8</v>
      </c>
      <c r="P116" s="169">
        <f>IF(T14C!P116&gt;0,T14D!P116/T14C!P116,"-")</f>
        <v>37.573055664113419</v>
      </c>
      <c r="Q116" s="170">
        <f>IF(T14C!Q116&gt;0,T14D!Q116/T14C!Q116,"-")</f>
        <v>24.224396438395733</v>
      </c>
      <c r="R116" s="170">
        <f>IF(T14C!R116&gt;0,T14D!R116/T14C!R116,"-")</f>
        <v>32.507355083318551</v>
      </c>
      <c r="S116" s="170">
        <f>IF(T14C!S116&gt;0,T14D!S116/T14C!S116,"-")</f>
        <v>11.312959407241758</v>
      </c>
      <c r="T116" s="170">
        <f>IF(T14C!T116&gt;0,T14D!T116/T14C!T116,"-")</f>
        <v>54.319109735242264</v>
      </c>
      <c r="U116" s="170" t="str">
        <f>IF(T14C!U116&gt;0,T14D!U116/T14C!U116,"-")</f>
        <v>-</v>
      </c>
      <c r="V116" s="170">
        <f>IF(T14C!V116&gt;0,T14D!V116/T14C!V116,"-")</f>
        <v>38.407963347435121</v>
      </c>
      <c r="W116" s="170">
        <f>IF(T14C!W116&gt;0,T14D!W116/T14C!W116,"-")</f>
        <v>43.683963258081924</v>
      </c>
      <c r="X116" s="170" t="str">
        <f>IF(T14C!X116&gt;0,T14D!X116/T14C!X116,"-")</f>
        <v>-</v>
      </c>
      <c r="Y116" s="170" t="str">
        <f>IF(T14C!Y116&gt;0,T14D!Y116/T14C!Y116,"-")</f>
        <v>-</v>
      </c>
      <c r="Z116" s="171">
        <f>IF(T14C!Z116&gt;0,T14D!Z116/T14C!Z116,"-")</f>
        <v>37.44443904951126</v>
      </c>
      <c r="AB116" s="172" t="s">
        <v>8</v>
      </c>
      <c r="AC116" s="169">
        <f>IF(T14C!AC116&gt;0,T14D!AC116/T14C!AC116,"-")</f>
        <v>43.288106108646993</v>
      </c>
      <c r="AD116" s="170">
        <f>IF(T14C!AD116&gt;0,T14D!AD116/T14C!AD116,"-")</f>
        <v>24.852481524661638</v>
      </c>
      <c r="AE116" s="170">
        <f>IF(T14C!AE116&gt;0,T14D!AE116/T14C!AE116,"-")</f>
        <v>27.208078925831625</v>
      </c>
      <c r="AF116" s="170">
        <f>IF(T14C!AF116&gt;0,T14D!AF116/T14C!AF116,"-")</f>
        <v>8.2488735794134218</v>
      </c>
      <c r="AG116" s="170" t="str">
        <f>IF(T14C!AG116&gt;0,T14D!AG116/T14C!AG116,"-")</f>
        <v>-</v>
      </c>
      <c r="AH116" s="170" t="str">
        <f>IF(T14C!AH116&gt;0,T14D!AH116/T14C!AH116,"-")</f>
        <v>-</v>
      </c>
      <c r="AI116" s="170">
        <f>IF(T14C!AI116&gt;0,T14D!AI116/T14C!AI116,"-")</f>
        <v>53.728333549447889</v>
      </c>
      <c r="AJ116" s="170">
        <f>IF(T14C!AJ116&gt;0,T14D!AJ116/T14C!AJ116,"-")</f>
        <v>42.955956780699452</v>
      </c>
      <c r="AK116" s="170" t="str">
        <f>IF(T14C!AK116&gt;0,T14D!AK116/T14C!AK116,"-")</f>
        <v>-</v>
      </c>
      <c r="AL116" s="170">
        <f>IF(T14C!AL116&gt;0,T14D!AL116/T14C!AL116,"-")</f>
        <v>57.883033179467496</v>
      </c>
      <c r="AM116" s="171">
        <f>IF(T14C!AM116&gt;0,T14D!AM116/T14C!AM116,"-")</f>
        <v>44.984338751920724</v>
      </c>
    </row>
    <row r="117" spans="2:39">
      <c r="B117" s="172" t="s">
        <v>9</v>
      </c>
      <c r="C117" s="169">
        <f>IF(T14C!C117&gt;0,T14D!C117/T14C!C117,"-")</f>
        <v>20.881346730945197</v>
      </c>
      <c r="D117" s="170">
        <f>IF(T14C!D117&gt;0,T14D!D117/T14C!D117,"-")</f>
        <v>15.585808998964323</v>
      </c>
      <c r="E117" s="170">
        <f>IF(T14C!E117&gt;0,T14D!E117/T14C!E117,"-")</f>
        <v>18.723906328819496</v>
      </c>
      <c r="F117" s="170" t="str">
        <f>IF(T14C!F117&gt;0,T14D!F117/T14C!F117,"-")</f>
        <v>-</v>
      </c>
      <c r="G117" s="170" t="str">
        <f>IF(T14C!G117&gt;0,T14D!G117/T14C!G117,"-")</f>
        <v>-</v>
      </c>
      <c r="H117" s="170">
        <f>IF(T14C!H117&gt;0,T14D!H117/T14C!H117,"-")</f>
        <v>42.425238440155454</v>
      </c>
      <c r="I117" s="170">
        <f>IF(T14C!I117&gt;0,T14D!I117/T14C!I117,"-")</f>
        <v>15.404516560980303</v>
      </c>
      <c r="J117" s="170" t="str">
        <f>IF(T14C!J117&gt;0,T14D!J117/T14C!J117,"-")</f>
        <v>-</v>
      </c>
      <c r="K117" s="170" t="str">
        <f>IF(T14C!K117&gt;0,T14D!K117/T14C!K117,"-")</f>
        <v>-</v>
      </c>
      <c r="L117" s="170">
        <f>IF(T14C!L117&gt;0,T14D!L117/T14C!L117,"-")</f>
        <v>29.379853790378206</v>
      </c>
      <c r="M117" s="171" t="str">
        <f>IF(T14C!M117&gt;0,T14D!M117/T14C!M117,"-")</f>
        <v>-</v>
      </c>
      <c r="O117" s="172" t="s">
        <v>9</v>
      </c>
      <c r="P117" s="169">
        <f>IF(T14C!P117&gt;0,T14D!P117/T14C!P117,"-")</f>
        <v>18.850985077112462</v>
      </c>
      <c r="Q117" s="170">
        <f>IF(T14C!Q117&gt;0,T14D!Q117/T14C!Q117,"-")</f>
        <v>16.068240553710783</v>
      </c>
      <c r="R117" s="170">
        <f>IF(T14C!R117&gt;0,T14D!R117/T14C!R117,"-")</f>
        <v>18.197383319962878</v>
      </c>
      <c r="S117" s="170" t="str">
        <f>IF(T14C!S117&gt;0,T14D!S117/T14C!S117,"-")</f>
        <v>-</v>
      </c>
      <c r="T117" s="170">
        <f>IF(T14C!T117&gt;0,T14D!T117/T14C!T117,"-")</f>
        <v>27.030039919464144</v>
      </c>
      <c r="U117" s="170">
        <f>IF(T14C!U117&gt;0,T14D!U117/T14C!U117,"-")</f>
        <v>38.024401778727949</v>
      </c>
      <c r="V117" s="170">
        <f>IF(T14C!V117&gt;0,T14D!V117/T14C!V117,"-")</f>
        <v>15.276708904370926</v>
      </c>
      <c r="W117" s="170" t="str">
        <f>IF(T14C!W117&gt;0,T14D!W117/T14C!W117,"-")</f>
        <v>-</v>
      </c>
      <c r="X117" s="170" t="str">
        <f>IF(T14C!X117&gt;0,T14D!X117/T14C!X117,"-")</f>
        <v>-</v>
      </c>
      <c r="Y117" s="170">
        <f>IF(T14C!Y117&gt;0,T14D!Y117/T14C!Y117,"-")</f>
        <v>29.379853790378206</v>
      </c>
      <c r="Z117" s="171">
        <f>IF(T14C!Z117&gt;0,T14D!Z117/T14C!Z117,"-")</f>
        <v>23.274571177166841</v>
      </c>
      <c r="AB117" s="172" t="s">
        <v>9</v>
      </c>
      <c r="AC117" s="169">
        <f>IF(T14C!AC117&gt;0,T14D!AC117/T14C!AC117,"-")</f>
        <v>15.965511486274796</v>
      </c>
      <c r="AD117" s="170">
        <f>IF(T14C!AD117&gt;0,T14D!AD117/T14C!AD117,"-")</f>
        <v>13.016793156403661</v>
      </c>
      <c r="AE117" s="170">
        <f>IF(T14C!AE117&gt;0,T14D!AE117/T14C!AE117,"-")</f>
        <v>15.824249220219897</v>
      </c>
      <c r="AF117" s="170" t="str">
        <f>IF(T14C!AF117&gt;0,T14D!AF117/T14C!AF117,"-")</f>
        <v>-</v>
      </c>
      <c r="AG117" s="170">
        <f>IF(T14C!AG117&gt;0,T14D!AG117/T14C!AG117,"-")</f>
        <v>24.538600290253353</v>
      </c>
      <c r="AH117" s="170">
        <f>IF(T14C!AH117&gt;0,T14D!AH117/T14C!AH117,"-")</f>
        <v>34.250231759791191</v>
      </c>
      <c r="AI117" s="170">
        <f>IF(T14C!AI117&gt;0,T14D!AI117/T14C!AI117,"-")</f>
        <v>10.562295092759113</v>
      </c>
      <c r="AJ117" s="170" t="str">
        <f>IF(T14C!AJ117&gt;0,T14D!AJ117/T14C!AJ117,"-")</f>
        <v>-</v>
      </c>
      <c r="AK117" s="170" t="str">
        <f>IF(T14C!AK117&gt;0,T14D!AK117/T14C!AK117,"-")</f>
        <v>-</v>
      </c>
      <c r="AL117" s="170" t="str">
        <f>IF(T14C!AL117&gt;0,T14D!AL117/T14C!AL117,"-")</f>
        <v>-</v>
      </c>
      <c r="AM117" s="171">
        <f>IF(T14C!AM117&gt;0,T14D!AM117/T14C!AM117,"-")</f>
        <v>23.274571177166848</v>
      </c>
    </row>
    <row r="118" spans="2:39">
      <c r="B118" s="172" t="s">
        <v>10</v>
      </c>
      <c r="C118" s="169">
        <f>IF(T14C!C118&gt;0,T14D!C118/T14C!C118,"-")</f>
        <v>45.88895416303334</v>
      </c>
      <c r="D118" s="170" t="str">
        <f>IF(T14C!D118&gt;0,T14D!D118/T14C!D118,"-")</f>
        <v>-</v>
      </c>
      <c r="E118" s="170" t="str">
        <f>IF(T14C!E118&gt;0,T14D!E118/T14C!E118,"-")</f>
        <v>-</v>
      </c>
      <c r="F118" s="170" t="str">
        <f>IF(T14C!F118&gt;0,T14D!F118/T14C!F118,"-")</f>
        <v>-</v>
      </c>
      <c r="G118" s="170" t="str">
        <f>IF(T14C!G118&gt;0,T14D!G118/T14C!G118,"-")</f>
        <v>-</v>
      </c>
      <c r="H118" s="170">
        <f>IF(T14C!H118&gt;0,T14D!H118/T14C!H118,"-")</f>
        <v>58.491357496087794</v>
      </c>
      <c r="I118" s="170" t="str">
        <f>IF(T14C!I118&gt;0,T14D!I118/T14C!I118,"-")</f>
        <v>-</v>
      </c>
      <c r="J118" s="170" t="str">
        <f>IF(T14C!J118&gt;0,T14D!J118/T14C!J118,"-")</f>
        <v>-</v>
      </c>
      <c r="K118" s="170">
        <f>IF(T14C!K118&gt;0,T14D!K118/T14C!K118,"-")</f>
        <v>25.185005830158172</v>
      </c>
      <c r="L118" s="170" t="str">
        <f>IF(T14C!L118&gt;0,T14D!L118/T14C!L118,"-")</f>
        <v>-</v>
      </c>
      <c r="M118" s="171" t="str">
        <f>IF(T14C!M118&gt;0,T14D!M118/T14C!M118,"-")</f>
        <v>-</v>
      </c>
      <c r="O118" s="172" t="s">
        <v>10</v>
      </c>
      <c r="P118" s="169" t="str">
        <f>IF(T14C!P118&gt;0,T14D!P118/T14C!P118,"-")</f>
        <v>-</v>
      </c>
      <c r="Q118" s="170" t="str">
        <f>IF(T14C!Q118&gt;0,T14D!Q118/T14C!Q118,"-")</f>
        <v>-</v>
      </c>
      <c r="R118" s="170" t="str">
        <f>IF(T14C!R118&gt;0,T14D!R118/T14C!R118,"-")</f>
        <v>-</v>
      </c>
      <c r="S118" s="170" t="str">
        <f>IF(T14C!S118&gt;0,T14D!S118/T14C!S118,"-")</f>
        <v>-</v>
      </c>
      <c r="T118" s="170" t="str">
        <f>IF(T14C!T118&gt;0,T14D!T118/T14C!T118,"-")</f>
        <v>-</v>
      </c>
      <c r="U118" s="170" t="str">
        <f>IF(T14C!U118&gt;0,T14D!U118/T14C!U118,"-")</f>
        <v>-</v>
      </c>
      <c r="V118" s="170" t="str">
        <f>IF(T14C!V118&gt;0,T14D!V118/T14C!V118,"-")</f>
        <v>-</v>
      </c>
      <c r="W118" s="170" t="str">
        <f>IF(T14C!W118&gt;0,T14D!W118/T14C!W118,"-")</f>
        <v>-</v>
      </c>
      <c r="X118" s="170" t="str">
        <f>IF(T14C!X118&gt;0,T14D!X118/T14C!X118,"-")</f>
        <v>-</v>
      </c>
      <c r="Y118" s="170" t="str">
        <f>IF(T14C!Y118&gt;0,T14D!Y118/T14C!Y118,"-")</f>
        <v>-</v>
      </c>
      <c r="Z118" s="171" t="str">
        <f>IF(T14C!Z118&gt;0,T14D!Z118/T14C!Z118,"-")</f>
        <v>-</v>
      </c>
      <c r="AB118" s="172" t="s">
        <v>10</v>
      </c>
      <c r="AC118" s="169">
        <f>IF(T14C!AC118&gt;0,T14D!AC118/T14C!AC118,"-")</f>
        <v>12.98513173907086</v>
      </c>
      <c r="AD118" s="170">
        <f>IF(T14C!AD118&gt;0,T14D!AD118/T14C!AD118,"-")</f>
        <v>15.275171542448962</v>
      </c>
      <c r="AE118" s="170">
        <f>IF(T14C!AE118&gt;0,T14D!AE118/T14C!AE118,"-")</f>
        <v>10.549948567873018</v>
      </c>
      <c r="AF118" s="170" t="str">
        <f>IF(T14C!AF118&gt;0,T14D!AF118/T14C!AF118,"-")</f>
        <v>-</v>
      </c>
      <c r="AG118" s="170" t="str">
        <f>IF(T14C!AG118&gt;0,T14D!AG118/T14C!AG118,"-")</f>
        <v>-</v>
      </c>
      <c r="AH118" s="170" t="str">
        <f>IF(T14C!AH118&gt;0,T14D!AH118/T14C!AH118,"-")</f>
        <v>-</v>
      </c>
      <c r="AI118" s="170" t="str">
        <f>IF(T14C!AI118&gt;0,T14D!AI118/T14C!AI118,"-")</f>
        <v>-</v>
      </c>
      <c r="AJ118" s="170" t="str">
        <f>IF(T14C!AJ118&gt;0,T14D!AJ118/T14C!AJ118,"-")</f>
        <v>-</v>
      </c>
      <c r="AK118" s="170" t="str">
        <f>IF(T14C!AK118&gt;0,T14D!AK118/T14C!AK118,"-")</f>
        <v>-</v>
      </c>
      <c r="AL118" s="170" t="str">
        <f>IF(T14C!AL118&gt;0,T14D!AL118/T14C!AL118,"-")</f>
        <v>-</v>
      </c>
      <c r="AM118" s="171" t="str">
        <f>IF(T14C!AM118&gt;0,T14D!AM118/T14C!AM118,"-")</f>
        <v>-</v>
      </c>
    </row>
    <row r="119" spans="2:39">
      <c r="B119" s="172" t="s">
        <v>11</v>
      </c>
      <c r="C119" s="169">
        <f>IF(T14C!C119&gt;0,T14D!C119/T14C!C119,"-")</f>
        <v>34.830884270387848</v>
      </c>
      <c r="D119" s="170">
        <f>IF(T14C!D119&gt;0,T14D!D119/T14C!D119,"-")</f>
        <v>19.916406085369729</v>
      </c>
      <c r="E119" s="170" t="str">
        <f>IF(T14C!E119&gt;0,T14D!E119/T14C!E119,"-")</f>
        <v>-</v>
      </c>
      <c r="F119" s="170" t="str">
        <f>IF(T14C!F119&gt;0,T14D!F119/T14C!F119,"-")</f>
        <v>-</v>
      </c>
      <c r="G119" s="170" t="str">
        <f>IF(T14C!G119&gt;0,T14D!G119/T14C!G119,"-")</f>
        <v>-</v>
      </c>
      <c r="H119" s="170">
        <f>IF(T14C!H119&gt;0,T14D!H119/T14C!H119,"-")</f>
        <v>49.029467502525094</v>
      </c>
      <c r="I119" s="170" t="str">
        <f>IF(T14C!I119&gt;0,T14D!I119/T14C!I119,"-")</f>
        <v>-</v>
      </c>
      <c r="J119" s="170" t="str">
        <f>IF(T14C!J119&gt;0,T14D!J119/T14C!J119,"-")</f>
        <v>-</v>
      </c>
      <c r="K119" s="170" t="str">
        <f>IF(T14C!K119&gt;0,T14D!K119/T14C!K119,"-")</f>
        <v>-</v>
      </c>
      <c r="L119" s="170" t="str">
        <f>IF(T14C!L119&gt;0,T14D!L119/T14C!L119,"-")</f>
        <v>-</v>
      </c>
      <c r="M119" s="171" t="str">
        <f>IF(T14C!M119&gt;0,T14D!M119/T14C!M119,"-")</f>
        <v>-</v>
      </c>
      <c r="O119" s="172" t="s">
        <v>11</v>
      </c>
      <c r="P119" s="169">
        <f>IF(T14C!P119&gt;0,T14D!P119/T14C!P119,"-")</f>
        <v>40.697419153040194</v>
      </c>
      <c r="Q119" s="170">
        <f>IF(T14C!Q119&gt;0,T14D!Q119/T14C!Q119,"-")</f>
        <v>16.152592016066624</v>
      </c>
      <c r="R119" s="170" t="str">
        <f>IF(T14C!R119&gt;0,T14D!R119/T14C!R119,"-")</f>
        <v>-</v>
      </c>
      <c r="S119" s="170" t="str">
        <f>IF(T14C!S119&gt;0,T14D!S119/T14C!S119,"-")</f>
        <v>-</v>
      </c>
      <c r="T119" s="170" t="str">
        <f>IF(T14C!T119&gt;0,T14D!T119/T14C!T119,"-")</f>
        <v>-</v>
      </c>
      <c r="U119" s="170">
        <f>IF(T14C!U119&gt;0,T14D!U119/T14C!U119,"-")</f>
        <v>53.338005128581578</v>
      </c>
      <c r="V119" s="170" t="str">
        <f>IF(T14C!V119&gt;0,T14D!V119/T14C!V119,"-")</f>
        <v>-</v>
      </c>
      <c r="W119" s="170" t="str">
        <f>IF(T14C!W119&gt;0,T14D!W119/T14C!W119,"-")</f>
        <v>-</v>
      </c>
      <c r="X119" s="170" t="str">
        <f>IF(T14C!X119&gt;0,T14D!X119/T14C!X119,"-")</f>
        <v>-</v>
      </c>
      <c r="Y119" s="170" t="str">
        <f>IF(T14C!Y119&gt;0,T14D!Y119/T14C!Y119,"-")</f>
        <v>-</v>
      </c>
      <c r="Z119" s="171" t="str">
        <f>IF(T14C!Z119&gt;0,T14D!Z119/T14C!Z119,"-")</f>
        <v>-</v>
      </c>
      <c r="AB119" s="172" t="s">
        <v>11</v>
      </c>
      <c r="AC119" s="169">
        <f>IF(T14C!AC119&gt;0,T14D!AC119/T14C!AC119,"-")</f>
        <v>12.101288122502927</v>
      </c>
      <c r="AD119" s="170">
        <f>IF(T14C!AD119&gt;0,T14D!AD119/T14C!AD119,"-")</f>
        <v>12.101288122502927</v>
      </c>
      <c r="AE119" s="170" t="str">
        <f>IF(T14C!AE119&gt;0,T14D!AE119/T14C!AE119,"-")</f>
        <v>-</v>
      </c>
      <c r="AF119" s="170" t="str">
        <f>IF(T14C!AF119&gt;0,T14D!AF119/T14C!AF119,"-")</f>
        <v>-</v>
      </c>
      <c r="AG119" s="170" t="str">
        <f>IF(T14C!AG119&gt;0,T14D!AG119/T14C!AG119,"-")</f>
        <v>-</v>
      </c>
      <c r="AH119" s="170" t="str">
        <f>IF(T14C!AH119&gt;0,T14D!AH119/T14C!AH119,"-")</f>
        <v>-</v>
      </c>
      <c r="AI119" s="170" t="str">
        <f>IF(T14C!AI119&gt;0,T14D!AI119/T14C!AI119,"-")</f>
        <v>-</v>
      </c>
      <c r="AJ119" s="170" t="str">
        <f>IF(T14C!AJ119&gt;0,T14D!AJ119/T14C!AJ119,"-")</f>
        <v>-</v>
      </c>
      <c r="AK119" s="170" t="str">
        <f>IF(T14C!AK119&gt;0,T14D!AK119/T14C!AK119,"-")</f>
        <v>-</v>
      </c>
      <c r="AL119" s="170" t="str">
        <f>IF(T14C!AL119&gt;0,T14D!AL119/T14C!AL119,"-")</f>
        <v>-</v>
      </c>
      <c r="AM119" s="171" t="str">
        <f>IF(T14C!AM119&gt;0,T14D!AM119/T14C!AM119,"-")</f>
        <v>-</v>
      </c>
    </row>
    <row r="120" spans="2:39">
      <c r="B120" s="172" t="s">
        <v>12</v>
      </c>
      <c r="C120" s="169" t="str">
        <f>IF(T14C!C120&gt;0,T14D!C120/T14C!C120,"-")</f>
        <v>-</v>
      </c>
      <c r="D120" s="170" t="str">
        <f>IF(T14C!D120&gt;0,T14D!D120/T14C!D120,"-")</f>
        <v>-</v>
      </c>
      <c r="E120" s="170" t="str">
        <f>IF(T14C!E120&gt;0,T14D!E120/T14C!E120,"-")</f>
        <v>-</v>
      </c>
      <c r="F120" s="170" t="str">
        <f>IF(T14C!F120&gt;0,T14D!F120/T14C!F120,"-")</f>
        <v>-</v>
      </c>
      <c r="G120" s="170" t="str">
        <f>IF(T14C!G120&gt;0,T14D!G120/T14C!G120,"-")</f>
        <v>-</v>
      </c>
      <c r="H120" s="170" t="str">
        <f>IF(T14C!H120&gt;0,T14D!H120/T14C!H120,"-")</f>
        <v>-</v>
      </c>
      <c r="I120" s="170" t="str">
        <f>IF(T14C!I120&gt;0,T14D!I120/T14C!I120,"-")</f>
        <v>-</v>
      </c>
      <c r="J120" s="170" t="str">
        <f>IF(T14C!J120&gt;0,T14D!J120/T14C!J120,"-")</f>
        <v>-</v>
      </c>
      <c r="K120" s="170" t="str">
        <f>IF(T14C!K120&gt;0,T14D!K120/T14C!K120,"-")</f>
        <v>-</v>
      </c>
      <c r="L120" s="170" t="str">
        <f>IF(T14C!L120&gt;0,T14D!L120/T14C!L120,"-")</f>
        <v>-</v>
      </c>
      <c r="M120" s="171" t="str">
        <f>IF(T14C!M120&gt;0,T14D!M120/T14C!M120,"-")</f>
        <v>-</v>
      </c>
      <c r="O120" s="172" t="s">
        <v>12</v>
      </c>
      <c r="P120" s="169" t="str">
        <f>IF(T14C!P120&gt;0,T14D!P120/T14C!P120,"-")</f>
        <v>-</v>
      </c>
      <c r="Q120" s="170" t="str">
        <f>IF(T14C!Q120&gt;0,T14D!Q120/T14C!Q120,"-")</f>
        <v>-</v>
      </c>
      <c r="R120" s="170" t="str">
        <f>IF(T14C!R120&gt;0,T14D!R120/T14C!R120,"-")</f>
        <v>-</v>
      </c>
      <c r="S120" s="170" t="str">
        <f>IF(T14C!S120&gt;0,T14D!S120/T14C!S120,"-")</f>
        <v>-</v>
      </c>
      <c r="T120" s="170" t="str">
        <f>IF(T14C!T120&gt;0,T14D!T120/T14C!T120,"-")</f>
        <v>-</v>
      </c>
      <c r="U120" s="170" t="str">
        <f>IF(T14C!U120&gt;0,T14D!U120/T14C!U120,"-")</f>
        <v>-</v>
      </c>
      <c r="V120" s="170" t="str">
        <f>IF(T14C!V120&gt;0,T14D!V120/T14C!V120,"-")</f>
        <v>-</v>
      </c>
      <c r="W120" s="170" t="str">
        <f>IF(T14C!W120&gt;0,T14D!W120/T14C!W120,"-")</f>
        <v>-</v>
      </c>
      <c r="X120" s="170" t="str">
        <f>IF(T14C!X120&gt;0,T14D!X120/T14C!X120,"-")</f>
        <v>-</v>
      </c>
      <c r="Y120" s="170" t="str">
        <f>IF(T14C!Y120&gt;0,T14D!Y120/T14C!Y120,"-")</f>
        <v>-</v>
      </c>
      <c r="Z120" s="171" t="str">
        <f>IF(T14C!Z120&gt;0,T14D!Z120/T14C!Z120,"-")</f>
        <v>-</v>
      </c>
      <c r="AB120" s="172" t="s">
        <v>12</v>
      </c>
      <c r="AC120" s="169" t="str">
        <f>IF(T14C!AC120&gt;0,T14D!AC120/T14C!AC120,"-")</f>
        <v>-</v>
      </c>
      <c r="AD120" s="170" t="str">
        <f>IF(T14C!AD120&gt;0,T14D!AD120/T14C!AD120,"-")</f>
        <v>-</v>
      </c>
      <c r="AE120" s="170" t="str">
        <f>IF(T14C!AE120&gt;0,T14D!AE120/T14C!AE120,"-")</f>
        <v>-</v>
      </c>
      <c r="AF120" s="170" t="str">
        <f>IF(T14C!AF120&gt;0,T14D!AF120/T14C!AF120,"-")</f>
        <v>-</v>
      </c>
      <c r="AG120" s="170" t="str">
        <f>IF(T14C!AG120&gt;0,T14D!AG120/T14C!AG120,"-")</f>
        <v>-</v>
      </c>
      <c r="AH120" s="170" t="str">
        <f>IF(T14C!AH120&gt;0,T14D!AH120/T14C!AH120,"-")</f>
        <v>-</v>
      </c>
      <c r="AI120" s="170" t="str">
        <f>IF(T14C!AI120&gt;0,T14D!AI120/T14C!AI120,"-")</f>
        <v>-</v>
      </c>
      <c r="AJ120" s="170" t="str">
        <f>IF(T14C!AJ120&gt;0,T14D!AJ120/T14C!AJ120,"-")</f>
        <v>-</v>
      </c>
      <c r="AK120" s="170" t="str">
        <f>IF(T14C!AK120&gt;0,T14D!AK120/T14C!AK120,"-")</f>
        <v>-</v>
      </c>
      <c r="AL120" s="170" t="str">
        <f>IF(T14C!AL120&gt;0,T14D!AL120/T14C!AL120,"-")</f>
        <v>-</v>
      </c>
      <c r="AM120" s="171" t="str">
        <f>IF(T14C!AM120&gt;0,T14D!AM120/T14C!AM120,"-")</f>
        <v>-</v>
      </c>
    </row>
    <row r="121" spans="2:39">
      <c r="B121" s="172" t="s">
        <v>44</v>
      </c>
      <c r="C121" s="169">
        <f>IF(T14C!C121&gt;0,T14D!C121/T14C!C121,"-")</f>
        <v>23.044800418471528</v>
      </c>
      <c r="D121" s="170">
        <f>IF(T14C!D121&gt;0,T14D!D121/T14C!D121,"-")</f>
        <v>23.044800418471528</v>
      </c>
      <c r="E121" s="170" t="str">
        <f>IF(T14C!E121&gt;0,T14D!E121/T14C!E121,"-")</f>
        <v>-</v>
      </c>
      <c r="F121" s="170" t="str">
        <f>IF(T14C!F121&gt;0,T14D!F121/T14C!F121,"-")</f>
        <v>-</v>
      </c>
      <c r="G121" s="170" t="str">
        <f>IF(T14C!G121&gt;0,T14D!G121/T14C!G121,"-")</f>
        <v>-</v>
      </c>
      <c r="H121" s="170" t="str">
        <f>IF(T14C!H121&gt;0,T14D!H121/T14C!H121,"-")</f>
        <v>-</v>
      </c>
      <c r="I121" s="170" t="str">
        <f>IF(T14C!I121&gt;0,T14D!I121/T14C!I121,"-")</f>
        <v>-</v>
      </c>
      <c r="J121" s="170" t="str">
        <f>IF(T14C!J121&gt;0,T14D!J121/T14C!J121,"-")</f>
        <v>-</v>
      </c>
      <c r="K121" s="170" t="str">
        <f>IF(T14C!K121&gt;0,T14D!K121/T14C!K121,"-")</f>
        <v>-</v>
      </c>
      <c r="L121" s="170" t="str">
        <f>IF(T14C!L121&gt;0,T14D!L121/T14C!L121,"-")</f>
        <v>-</v>
      </c>
      <c r="M121" s="171" t="str">
        <f>IF(T14C!M121&gt;0,T14D!M121/T14C!M121,"-")</f>
        <v>-</v>
      </c>
      <c r="O121" s="172" t="s">
        <v>44</v>
      </c>
      <c r="P121" s="169">
        <f>IF(T14C!P121&gt;0,T14D!P121/T14C!P121,"-")</f>
        <v>23.736942612223807</v>
      </c>
      <c r="Q121" s="170">
        <f>IF(T14C!Q121&gt;0,T14D!Q121/T14C!Q121,"-")</f>
        <v>23.736942612223807</v>
      </c>
      <c r="R121" s="170" t="str">
        <f>IF(T14C!R121&gt;0,T14D!R121/T14C!R121,"-")</f>
        <v>-</v>
      </c>
      <c r="S121" s="170" t="str">
        <f>IF(T14C!S121&gt;0,T14D!S121/T14C!S121,"-")</f>
        <v>-</v>
      </c>
      <c r="T121" s="170" t="str">
        <f>IF(T14C!T121&gt;0,T14D!T121/T14C!T121,"-")</f>
        <v>-</v>
      </c>
      <c r="U121" s="170" t="str">
        <f>IF(T14C!U121&gt;0,T14D!U121/T14C!U121,"-")</f>
        <v>-</v>
      </c>
      <c r="V121" s="170" t="str">
        <f>IF(T14C!V121&gt;0,T14D!V121/T14C!V121,"-")</f>
        <v>-</v>
      </c>
      <c r="W121" s="170" t="str">
        <f>IF(T14C!W121&gt;0,T14D!W121/T14C!W121,"-")</f>
        <v>-</v>
      </c>
      <c r="X121" s="170" t="str">
        <f>IF(T14C!X121&gt;0,T14D!X121/T14C!X121,"-")</f>
        <v>-</v>
      </c>
      <c r="Y121" s="170" t="str">
        <f>IF(T14C!Y121&gt;0,T14D!Y121/T14C!Y121,"-")</f>
        <v>-</v>
      </c>
      <c r="Z121" s="171" t="str">
        <f>IF(T14C!Z121&gt;0,T14D!Z121/T14C!Z121,"-")</f>
        <v>-</v>
      </c>
      <c r="AB121" s="172" t="s">
        <v>44</v>
      </c>
      <c r="AC121" s="169">
        <f>IF(T14C!AC121&gt;0,T14D!AC121/T14C!AC121,"-")</f>
        <v>14.898638951821157</v>
      </c>
      <c r="AD121" s="170" t="str">
        <f>IF(T14C!AD121&gt;0,T14D!AD121/T14C!AD121,"-")</f>
        <v>-</v>
      </c>
      <c r="AE121" s="170">
        <f>IF(T14C!AE121&gt;0,T14D!AE121/T14C!AE121,"-")</f>
        <v>14.898638951821157</v>
      </c>
      <c r="AF121" s="170" t="str">
        <f>IF(T14C!AF121&gt;0,T14D!AF121/T14C!AF121,"-")</f>
        <v>-</v>
      </c>
      <c r="AG121" s="170" t="str">
        <f>IF(T14C!AG121&gt;0,T14D!AG121/T14C!AG121,"-")</f>
        <v>-</v>
      </c>
      <c r="AH121" s="170" t="str">
        <f>IF(T14C!AH121&gt;0,T14D!AH121/T14C!AH121,"-")</f>
        <v>-</v>
      </c>
      <c r="AI121" s="170" t="str">
        <f>IF(T14C!AI121&gt;0,T14D!AI121/T14C!AI121,"-")</f>
        <v>-</v>
      </c>
      <c r="AJ121" s="170" t="str">
        <f>IF(T14C!AJ121&gt;0,T14D!AJ121/T14C!AJ121,"-")</f>
        <v>-</v>
      </c>
      <c r="AK121" s="170" t="str">
        <f>IF(T14C!AK121&gt;0,T14D!AK121/T14C!AK121,"-")</f>
        <v>-</v>
      </c>
      <c r="AL121" s="170" t="str">
        <f>IF(T14C!AL121&gt;0,T14D!AL121/T14C!AL121,"-")</f>
        <v>-</v>
      </c>
      <c r="AM121" s="171" t="str">
        <f>IF(T14C!AM121&gt;0,T14D!AM121/T14C!AM121,"-")</f>
        <v>-</v>
      </c>
    </row>
    <row r="122" spans="2:39">
      <c r="B122" s="172" t="s">
        <v>14</v>
      </c>
      <c r="C122" s="169">
        <f>IF(T14C!C122&gt;0,T14D!C122/T14C!C122,"-")</f>
        <v>21.958160218670844</v>
      </c>
      <c r="D122" s="170">
        <f>IF(T14C!D122&gt;0,T14D!D122/T14C!D122,"-")</f>
        <v>22.217027097505266</v>
      </c>
      <c r="E122" s="170">
        <f>IF(T14C!E122&gt;0,T14D!E122/T14C!E122,"-")</f>
        <v>31.529243223205871</v>
      </c>
      <c r="F122" s="170">
        <f>IF(T14C!F122&gt;0,T14D!F122/T14C!F122,"-")</f>
        <v>6.219480574268534</v>
      </c>
      <c r="G122" s="170" t="str">
        <f>IF(T14C!G122&gt;0,T14D!G122/T14C!G122,"-")</f>
        <v>-</v>
      </c>
      <c r="H122" s="170" t="str">
        <f>IF(T14C!H122&gt;0,T14D!H122/T14C!H122,"-")</f>
        <v>-</v>
      </c>
      <c r="I122" s="170" t="str">
        <f>IF(T14C!I122&gt;0,T14D!I122/T14C!I122,"-")</f>
        <v>-</v>
      </c>
      <c r="J122" s="170" t="str">
        <f>IF(T14C!J122&gt;0,T14D!J122/T14C!J122,"-")</f>
        <v>-</v>
      </c>
      <c r="K122" s="170" t="str">
        <f>IF(T14C!K122&gt;0,T14D!K122/T14C!K122,"-")</f>
        <v>-</v>
      </c>
      <c r="L122" s="170" t="str">
        <f>IF(T14C!L122&gt;0,T14D!L122/T14C!L122,"-")</f>
        <v>-</v>
      </c>
      <c r="M122" s="171">
        <f>IF(T14C!M122&gt;0,T14D!M122/T14C!M122,"-")</f>
        <v>13.862340286699784</v>
      </c>
      <c r="O122" s="172" t="s">
        <v>14</v>
      </c>
      <c r="P122" s="169">
        <f>IF(T14C!P122&gt;0,T14D!P122/T14C!P122,"-")</f>
        <v>20.41447292927003</v>
      </c>
      <c r="Q122" s="170">
        <f>IF(T14C!Q122&gt;0,T14D!Q122/T14C!Q122,"-")</f>
        <v>20.374740681643708</v>
      </c>
      <c r="R122" s="170">
        <f>IF(T14C!R122&gt;0,T14D!R122/T14C!R122,"-")</f>
        <v>37.838991051465698</v>
      </c>
      <c r="S122" s="170">
        <f>IF(T14C!S122&gt;0,T14D!S122/T14C!S122,"-")</f>
        <v>7.4151473057970003</v>
      </c>
      <c r="T122" s="170" t="str">
        <f>IF(T14C!T122&gt;0,T14D!T122/T14C!T122,"-")</f>
        <v>-</v>
      </c>
      <c r="U122" s="170" t="str">
        <f>IF(T14C!U122&gt;0,T14D!U122/T14C!U122,"-")</f>
        <v>-</v>
      </c>
      <c r="V122" s="170">
        <f>IF(T14C!V122&gt;0,T14D!V122/T14C!V122,"-")</f>
        <v>22.268259490403533</v>
      </c>
      <c r="W122" s="170">
        <f>IF(T14C!W122&gt;0,T14D!W122/T14C!W122,"-")</f>
        <v>11.900420803630276</v>
      </c>
      <c r="X122" s="170" t="str">
        <f>IF(T14C!X122&gt;0,T14D!X122/T14C!X122,"-")</f>
        <v>-</v>
      </c>
      <c r="Y122" s="170" t="str">
        <f>IF(T14C!Y122&gt;0,T14D!Y122/T14C!Y122,"-")</f>
        <v>-</v>
      </c>
      <c r="Z122" s="171">
        <f>IF(T14C!Z122&gt;0,T14D!Z122/T14C!Z122,"-")</f>
        <v>14.970247007246918</v>
      </c>
      <c r="AB122" s="172" t="s">
        <v>14</v>
      </c>
      <c r="AC122" s="169">
        <f>IF(T14C!AC122&gt;0,T14D!AC122/T14C!AC122,"-")</f>
        <v>14.659728236616967</v>
      </c>
      <c r="AD122" s="170">
        <f>IF(T14C!AD122&gt;0,T14D!AD122/T14C!AD122,"-")</f>
        <v>15.213227240645619</v>
      </c>
      <c r="AE122" s="170">
        <f>IF(T14C!AE122&gt;0,T14D!AE122/T14C!AE122,"-")</f>
        <v>15.827746200546164</v>
      </c>
      <c r="AF122" s="170">
        <f>IF(T14C!AF122&gt;0,T14D!AF122/T14C!AF122,"-")</f>
        <v>5.32818406371777</v>
      </c>
      <c r="AG122" s="170" t="str">
        <f>IF(T14C!AG122&gt;0,T14D!AG122/T14C!AG122,"-")</f>
        <v>-</v>
      </c>
      <c r="AH122" s="170" t="str">
        <f>IF(T14C!AH122&gt;0,T14D!AH122/T14C!AH122,"-")</f>
        <v>-</v>
      </c>
      <c r="AI122" s="170">
        <f>IF(T14C!AI122&gt;0,T14D!AI122/T14C!AI122,"-")</f>
        <v>9.992922452911424</v>
      </c>
      <c r="AJ122" s="170" t="str">
        <f>IF(T14C!AJ122&gt;0,T14D!AJ122/T14C!AJ122,"-")</f>
        <v>-</v>
      </c>
      <c r="AK122" s="170">
        <f>IF(T14C!AK122&gt;0,T14D!AK122/T14C!AK122,"-")</f>
        <v>28.129625967270837</v>
      </c>
      <c r="AL122" s="170" t="str">
        <f>IF(T14C!AL122&gt;0,T14D!AL122/T14C!AL122,"-")</f>
        <v>-</v>
      </c>
      <c r="AM122" s="171">
        <f>IF(T14C!AM122&gt;0,T14D!AM122/T14C!AM122,"-")</f>
        <v>11.103557315840657</v>
      </c>
    </row>
    <row r="123" spans="2:39">
      <c r="B123" s="172" t="s">
        <v>15</v>
      </c>
      <c r="C123" s="169">
        <f>IF(T14C!C123&gt;0,T14D!C123/T14C!C123,"-")</f>
        <v>16.715151795108248</v>
      </c>
      <c r="D123" s="170">
        <f>IF(T14C!D123&gt;0,T14D!D123/T14C!D123,"-")</f>
        <v>15.647413464795822</v>
      </c>
      <c r="E123" s="170" t="str">
        <f>IF(T14C!E123&gt;0,T14D!E123/T14C!E123,"-")</f>
        <v>-</v>
      </c>
      <c r="F123" s="170" t="str">
        <f>IF(T14C!F123&gt;0,T14D!F123/T14C!F123,"-")</f>
        <v>-</v>
      </c>
      <c r="G123" s="170" t="str">
        <f>IF(T14C!G123&gt;0,T14D!G123/T14C!G123,"-")</f>
        <v>-</v>
      </c>
      <c r="H123" s="170" t="str">
        <f>IF(T14C!H123&gt;0,T14D!H123/T14C!H123,"-")</f>
        <v>-</v>
      </c>
      <c r="I123" s="170" t="str">
        <f>IF(T14C!I123&gt;0,T14D!I123/T14C!I123,"-")</f>
        <v>-</v>
      </c>
      <c r="J123" s="170" t="str">
        <f>IF(T14C!J123&gt;0,T14D!J123/T14C!J123,"-")</f>
        <v>-</v>
      </c>
      <c r="K123" s="170">
        <f>IF(T14C!K123&gt;0,T14D!K123/T14C!K123,"-")</f>
        <v>26.890946394225288</v>
      </c>
      <c r="L123" s="170" t="str">
        <f>IF(T14C!L123&gt;0,T14D!L123/T14C!L123,"-")</f>
        <v>-</v>
      </c>
      <c r="M123" s="171" t="str">
        <f>IF(T14C!M123&gt;0,T14D!M123/T14C!M123,"-")</f>
        <v>-</v>
      </c>
      <c r="O123" s="172" t="s">
        <v>15</v>
      </c>
      <c r="P123" s="169">
        <f>IF(T14C!P123&gt;0,T14D!P123/T14C!P123,"-")</f>
        <v>17.079835473880042</v>
      </c>
      <c r="Q123" s="170">
        <f>IF(T14C!Q123&gt;0,T14D!Q123/T14C!Q123,"-")</f>
        <v>17.079835473880042</v>
      </c>
      <c r="R123" s="170" t="str">
        <f>IF(T14C!R123&gt;0,T14D!R123/T14C!R123,"-")</f>
        <v>-</v>
      </c>
      <c r="S123" s="170" t="str">
        <f>IF(T14C!S123&gt;0,T14D!S123/T14C!S123,"-")</f>
        <v>-</v>
      </c>
      <c r="T123" s="170" t="str">
        <f>IF(T14C!T123&gt;0,T14D!T123/T14C!T123,"-")</f>
        <v>-</v>
      </c>
      <c r="U123" s="170" t="str">
        <f>IF(T14C!U123&gt;0,T14D!U123/T14C!U123,"-")</f>
        <v>-</v>
      </c>
      <c r="V123" s="170" t="str">
        <f>IF(T14C!V123&gt;0,T14D!V123/T14C!V123,"-")</f>
        <v>-</v>
      </c>
      <c r="W123" s="170" t="str">
        <f>IF(T14C!W123&gt;0,T14D!W123/T14C!W123,"-")</f>
        <v>-</v>
      </c>
      <c r="X123" s="170" t="str">
        <f>IF(T14C!X123&gt;0,T14D!X123/T14C!X123,"-")</f>
        <v>-</v>
      </c>
      <c r="Y123" s="170" t="str">
        <f>IF(T14C!Y123&gt;0,T14D!Y123/T14C!Y123,"-")</f>
        <v>-</v>
      </c>
      <c r="Z123" s="171" t="str">
        <f>IF(T14C!Z123&gt;0,T14D!Z123/T14C!Z123,"-")</f>
        <v>-</v>
      </c>
      <c r="AB123" s="172" t="s">
        <v>15</v>
      </c>
      <c r="AC123" s="169">
        <f>IF(T14C!AC123&gt;0,T14D!AC123/T14C!AC123,"-")</f>
        <v>11.878189807333071</v>
      </c>
      <c r="AD123" s="170">
        <f>IF(T14C!AD123&gt;0,T14D!AD123/T14C!AD123,"-")</f>
        <v>12.19356335729495</v>
      </c>
      <c r="AE123" s="170">
        <f>IF(T14C!AE123&gt;0,T14D!AE123/T14C!AE123,"-")</f>
        <v>7.0365035666227653</v>
      </c>
      <c r="AF123" s="170" t="str">
        <f>IF(T14C!AF123&gt;0,T14D!AF123/T14C!AF123,"-")</f>
        <v>-</v>
      </c>
      <c r="AG123" s="170" t="str">
        <f>IF(T14C!AG123&gt;0,T14D!AG123/T14C!AG123,"-")</f>
        <v>-</v>
      </c>
      <c r="AH123" s="170" t="str">
        <f>IF(T14C!AH123&gt;0,T14D!AH123/T14C!AH123,"-")</f>
        <v>-</v>
      </c>
      <c r="AI123" s="170" t="str">
        <f>IF(T14C!AI123&gt;0,T14D!AI123/T14C!AI123,"-")</f>
        <v>-</v>
      </c>
      <c r="AJ123" s="170" t="str">
        <f>IF(T14C!AJ123&gt;0,T14D!AJ123/T14C!AJ123,"-")</f>
        <v>-</v>
      </c>
      <c r="AK123" s="170" t="str">
        <f>IF(T14C!AK123&gt;0,T14D!AK123/T14C!AK123,"-")</f>
        <v>-</v>
      </c>
      <c r="AL123" s="170" t="str">
        <f>IF(T14C!AL123&gt;0,T14D!AL123/T14C!AL123,"-")</f>
        <v>-</v>
      </c>
      <c r="AM123" s="171" t="str">
        <f>IF(T14C!AM123&gt;0,T14D!AM123/T14C!AM123,"-")</f>
        <v>-</v>
      </c>
    </row>
    <row r="124" spans="2:39">
      <c r="B124" s="172" t="s">
        <v>16</v>
      </c>
      <c r="C124" s="169">
        <f>IF(T14C!C124&gt;0,T14D!C124/T14C!C124,"-")</f>
        <v>27.92440705834041</v>
      </c>
      <c r="D124" s="170">
        <f>IF(T14C!D124&gt;0,T14D!D124/T14C!D124,"-")</f>
        <v>61.829097734691949</v>
      </c>
      <c r="E124" s="170">
        <f>IF(T14C!E124&gt;0,T14D!E124/T14C!E124,"-")</f>
        <v>4.830361745520551</v>
      </c>
      <c r="F124" s="170" t="str">
        <f>IF(T14C!F124&gt;0,T14D!F124/T14C!F124,"-")</f>
        <v>-</v>
      </c>
      <c r="G124" s="170" t="str">
        <f>IF(T14C!G124&gt;0,T14D!G124/T14C!G124,"-")</f>
        <v>-</v>
      </c>
      <c r="H124" s="170" t="str">
        <f>IF(T14C!H124&gt;0,T14D!H124/T14C!H124,"-")</f>
        <v>-</v>
      </c>
      <c r="I124" s="170" t="str">
        <f>IF(T14C!I124&gt;0,T14D!I124/T14C!I124,"-")</f>
        <v>-</v>
      </c>
      <c r="J124" s="170" t="str">
        <f>IF(T14C!J124&gt;0,T14D!J124/T14C!J124,"-")</f>
        <v>-</v>
      </c>
      <c r="K124" s="170" t="str">
        <f>IF(T14C!K124&gt;0,T14D!K124/T14C!K124,"-")</f>
        <v>-</v>
      </c>
      <c r="L124" s="170" t="str">
        <f>IF(T14C!L124&gt;0,T14D!L124/T14C!L124,"-")</f>
        <v>-</v>
      </c>
      <c r="M124" s="171" t="str">
        <f>IF(T14C!M124&gt;0,T14D!M124/T14C!M124,"-")</f>
        <v>-</v>
      </c>
      <c r="O124" s="172" t="s">
        <v>16</v>
      </c>
      <c r="P124" s="169">
        <f>IF(T14C!P124&gt;0,T14D!P124/T14C!P124,"-")</f>
        <v>44.937727712120463</v>
      </c>
      <c r="Q124" s="170">
        <f>IF(T14C!Q124&gt;0,T14D!Q124/T14C!Q124,"-")</f>
        <v>60.731153953228542</v>
      </c>
      <c r="R124" s="170">
        <f>IF(T14C!R124&gt;0,T14D!R124/T14C!R124,"-")</f>
        <v>4.7277582317918814</v>
      </c>
      <c r="S124" s="170" t="str">
        <f>IF(T14C!S124&gt;0,T14D!S124/T14C!S124,"-")</f>
        <v>-</v>
      </c>
      <c r="T124" s="170" t="str">
        <f>IF(T14C!T124&gt;0,T14D!T124/T14C!T124,"-")</f>
        <v>-</v>
      </c>
      <c r="U124" s="170" t="str">
        <f>IF(T14C!U124&gt;0,T14D!U124/T14C!U124,"-")</f>
        <v>-</v>
      </c>
      <c r="V124" s="170" t="str">
        <f>IF(T14C!V124&gt;0,T14D!V124/T14C!V124,"-")</f>
        <v>-</v>
      </c>
      <c r="W124" s="170" t="str">
        <f>IF(T14C!W124&gt;0,T14D!W124/T14C!W124,"-")</f>
        <v>-</v>
      </c>
      <c r="X124" s="170" t="str">
        <f>IF(T14C!X124&gt;0,T14D!X124/T14C!X124,"-")</f>
        <v>-</v>
      </c>
      <c r="Y124" s="170" t="str">
        <f>IF(T14C!Y124&gt;0,T14D!Y124/T14C!Y124,"-")</f>
        <v>-</v>
      </c>
      <c r="Z124" s="171" t="str">
        <f>IF(T14C!Z124&gt;0,T14D!Z124/T14C!Z124,"-")</f>
        <v>-</v>
      </c>
      <c r="AB124" s="172" t="s">
        <v>16</v>
      </c>
      <c r="AC124" s="169">
        <f>IF(T14C!AC124&gt;0,T14D!AC124/T14C!AC124,"-")</f>
        <v>21.185590427427467</v>
      </c>
      <c r="AD124" s="170">
        <f>IF(T14C!AD124&gt;0,T14D!AD124/T14C!AD124,"-")</f>
        <v>29.856811373196546</v>
      </c>
      <c r="AE124" s="170">
        <f>IF(T14C!AE124&gt;0,T14D!AE124/T14C!AE124,"-")</f>
        <v>12.186569150701311</v>
      </c>
      <c r="AF124" s="170">
        <f>IF(T14C!AF124&gt;0,T14D!AF124/T14C!AF124,"-")</f>
        <v>12.92819443539257</v>
      </c>
      <c r="AG124" s="170" t="str">
        <f>IF(T14C!AG124&gt;0,T14D!AG124/T14C!AG124,"-")</f>
        <v>-</v>
      </c>
      <c r="AH124" s="170">
        <f>IF(T14C!AH124&gt;0,T14D!AH124/T14C!AH124,"-")</f>
        <v>11.170786781574058</v>
      </c>
      <c r="AI124" s="170" t="str">
        <f>IF(T14C!AI124&gt;0,T14D!AI124/T14C!AI124,"-")</f>
        <v>-</v>
      </c>
      <c r="AJ124" s="170" t="str">
        <f>IF(T14C!AJ124&gt;0,T14D!AJ124/T14C!AJ124,"-")</f>
        <v>-</v>
      </c>
      <c r="AK124" s="170" t="str">
        <f>IF(T14C!AK124&gt;0,T14D!AK124/T14C!AK124,"-")</f>
        <v>-</v>
      </c>
      <c r="AL124" s="170" t="str">
        <f>IF(T14C!AL124&gt;0,T14D!AL124/T14C!AL124,"-")</f>
        <v>-</v>
      </c>
      <c r="AM124" s="171" t="str">
        <f>IF(T14C!AM124&gt;0,T14D!AM124/T14C!AM124,"-")</f>
        <v>-</v>
      </c>
    </row>
    <row r="125" spans="2:39">
      <c r="B125" s="172" t="s">
        <v>17</v>
      </c>
      <c r="C125" s="169">
        <f>IF(T14C!C125&gt;0,T14D!C125/T14C!C125,"-")</f>
        <v>32.750065036269284</v>
      </c>
      <c r="D125" s="170">
        <f>IF(T14C!D125&gt;0,T14D!D125/T14C!D125,"-")</f>
        <v>24.008252932398602</v>
      </c>
      <c r="E125" s="170">
        <f>IF(T14C!E125&gt;0,T14D!E125/T14C!E125,"-")</f>
        <v>42.305068963755843</v>
      </c>
      <c r="F125" s="170" t="str">
        <f>IF(T14C!F125&gt;0,T14D!F125/T14C!F125,"-")</f>
        <v>-</v>
      </c>
      <c r="G125" s="170" t="str">
        <f>IF(T14C!G125&gt;0,T14D!G125/T14C!G125,"-")</f>
        <v>-</v>
      </c>
      <c r="H125" s="170" t="str">
        <f>IF(T14C!H125&gt;0,T14D!H125/T14C!H125,"-")</f>
        <v>-</v>
      </c>
      <c r="I125" s="170" t="str">
        <f>IF(T14C!I125&gt;0,T14D!I125/T14C!I125,"-")</f>
        <v>-</v>
      </c>
      <c r="J125" s="170" t="str">
        <f>IF(T14C!J125&gt;0,T14D!J125/T14C!J125,"-")</f>
        <v>-</v>
      </c>
      <c r="K125" s="170" t="str">
        <f>IF(T14C!K125&gt;0,T14D!K125/T14C!K125,"-")</f>
        <v>-</v>
      </c>
      <c r="L125" s="170" t="str">
        <f>IF(T14C!L125&gt;0,T14D!L125/T14C!L125,"-")</f>
        <v>-</v>
      </c>
      <c r="M125" s="171" t="str">
        <f>IF(T14C!M125&gt;0,T14D!M125/T14C!M125,"-")</f>
        <v>-</v>
      </c>
      <c r="O125" s="172" t="s">
        <v>17</v>
      </c>
      <c r="P125" s="169">
        <f>IF(T14C!P125&gt;0,T14D!P125/T14C!P125,"-")</f>
        <v>31.803701768773305</v>
      </c>
      <c r="Q125" s="170">
        <f>IF(T14C!Q125&gt;0,T14D!Q125/T14C!Q125,"-")</f>
        <v>21.458053965124105</v>
      </c>
      <c r="R125" s="170">
        <f>IF(T14C!R125&gt;0,T14D!R125/T14C!R125,"-")</f>
        <v>45.469381476285079</v>
      </c>
      <c r="S125" s="170" t="str">
        <f>IF(T14C!S125&gt;0,T14D!S125/T14C!S125,"-")</f>
        <v>-</v>
      </c>
      <c r="T125" s="170" t="str">
        <f>IF(T14C!T125&gt;0,T14D!T125/T14C!T125,"-")</f>
        <v>-</v>
      </c>
      <c r="U125" s="170" t="str">
        <f>IF(T14C!U125&gt;0,T14D!U125/T14C!U125,"-")</f>
        <v>-</v>
      </c>
      <c r="V125" s="170" t="str">
        <f>IF(T14C!V125&gt;0,T14D!V125/T14C!V125,"-")</f>
        <v>-</v>
      </c>
      <c r="W125" s="170" t="str">
        <f>IF(T14C!W125&gt;0,T14D!W125/T14C!W125,"-")</f>
        <v>-</v>
      </c>
      <c r="X125" s="170" t="str">
        <f>IF(T14C!X125&gt;0,T14D!X125/T14C!X125,"-")</f>
        <v>-</v>
      </c>
      <c r="Y125" s="170" t="str">
        <f>IF(T14C!Y125&gt;0,T14D!Y125/T14C!Y125,"-")</f>
        <v>-</v>
      </c>
      <c r="Z125" s="171" t="str">
        <f>IF(T14C!Z125&gt;0,T14D!Z125/T14C!Z125,"-")</f>
        <v>-</v>
      </c>
      <c r="AB125" s="172" t="s">
        <v>17</v>
      </c>
      <c r="AC125" s="169">
        <f>IF(T14C!AC125&gt;0,T14D!AC125/T14C!AC125,"-")</f>
        <v>25.37253890877701</v>
      </c>
      <c r="AD125" s="170">
        <f>IF(T14C!AD125&gt;0,T14D!AD125/T14C!AD125,"-")</f>
        <v>12.754332337522904</v>
      </c>
      <c r="AE125" s="170">
        <f>IF(T14C!AE125&gt;0,T14D!AE125/T14C!AE125,"-")</f>
        <v>32.359488209070946</v>
      </c>
      <c r="AF125" s="170" t="str">
        <f>IF(T14C!AF125&gt;0,T14D!AF125/T14C!AF125,"-")</f>
        <v>-</v>
      </c>
      <c r="AG125" s="170" t="str">
        <f>IF(T14C!AG125&gt;0,T14D!AG125/T14C!AG125,"-")</f>
        <v>-</v>
      </c>
      <c r="AH125" s="170">
        <f>IF(T14C!AH125&gt;0,T14D!AH125/T14C!AH125,"-")</f>
        <v>41.67817322054988</v>
      </c>
      <c r="AI125" s="170" t="str">
        <f>IF(T14C!AI125&gt;0,T14D!AI125/T14C!AI125,"-")</f>
        <v>-</v>
      </c>
      <c r="AJ125" s="170" t="str">
        <f>IF(T14C!AJ125&gt;0,T14D!AJ125/T14C!AJ125,"-")</f>
        <v>-</v>
      </c>
      <c r="AK125" s="170" t="str">
        <f>IF(T14C!AK125&gt;0,T14D!AK125/T14C!AK125,"-")</f>
        <v>-</v>
      </c>
      <c r="AL125" s="170" t="str">
        <f>IF(T14C!AL125&gt;0,T14D!AL125/T14C!AL125,"-")</f>
        <v>-</v>
      </c>
      <c r="AM125" s="171">
        <f>IF(T14C!AM125&gt;0,T14D!AM125/T14C!AM125,"-")</f>
        <v>17.568552435235652</v>
      </c>
    </row>
    <row r="126" spans="2:39">
      <c r="B126" s="172" t="s">
        <v>18</v>
      </c>
      <c r="C126" s="169">
        <f>IF(T14C!C126&gt;0,T14D!C126/T14C!C126,"-")</f>
        <v>99.769179811838967</v>
      </c>
      <c r="D126" s="170">
        <f>IF(T14C!D126&gt;0,T14D!D126/T14C!D126,"-")</f>
        <v>115.11255434542562</v>
      </c>
      <c r="E126" s="170">
        <f>IF(T14C!E126&gt;0,T14D!E126/T14C!E126,"-")</f>
        <v>51.287596628594613</v>
      </c>
      <c r="F126" s="170" t="str">
        <f>IF(T14C!F126&gt;0,T14D!F126/T14C!F126,"-")</f>
        <v>-</v>
      </c>
      <c r="G126" s="170" t="str">
        <f>IF(T14C!G126&gt;0,T14D!G126/T14C!G126,"-")</f>
        <v>-</v>
      </c>
      <c r="H126" s="170" t="str">
        <f>IF(T14C!H126&gt;0,T14D!H126/T14C!H126,"-")</f>
        <v>-</v>
      </c>
      <c r="I126" s="170">
        <f>IF(T14C!I126&gt;0,T14D!I126/T14C!I126,"-")</f>
        <v>45.915504480193015</v>
      </c>
      <c r="J126" s="170" t="str">
        <f>IF(T14C!J126&gt;0,T14D!J126/T14C!J126,"-")</f>
        <v>-</v>
      </c>
      <c r="K126" s="170" t="str">
        <f>IF(T14C!K126&gt;0,T14D!K126/T14C!K126,"-")</f>
        <v>-</v>
      </c>
      <c r="L126" s="170" t="str">
        <f>IF(T14C!L126&gt;0,T14D!L126/T14C!L126,"-")</f>
        <v>-</v>
      </c>
      <c r="M126" s="171" t="str">
        <f>IF(T14C!M126&gt;0,T14D!M126/T14C!M126,"-")</f>
        <v>-</v>
      </c>
      <c r="O126" s="172" t="s">
        <v>18</v>
      </c>
      <c r="P126" s="169">
        <f>IF(T14C!P126&gt;0,T14D!P126/T14C!P126,"-")</f>
        <v>100.55439384766696</v>
      </c>
      <c r="Q126" s="170">
        <f>IF(T14C!Q126&gt;0,T14D!Q126/T14C!Q126,"-")</f>
        <v>108.84531405942177</v>
      </c>
      <c r="R126" s="170">
        <f>IF(T14C!R126&gt;0,T14D!R126/T14C!R126,"-")</f>
        <v>42.029316576988649</v>
      </c>
      <c r="S126" s="170" t="str">
        <f>IF(T14C!S126&gt;0,T14D!S126/T14C!S126,"-")</f>
        <v>-</v>
      </c>
      <c r="T126" s="170" t="str">
        <f>IF(T14C!T126&gt;0,T14D!T126/T14C!T126,"-")</f>
        <v>-</v>
      </c>
      <c r="U126" s="170" t="str">
        <f>IF(T14C!U126&gt;0,T14D!U126/T14C!U126,"-")</f>
        <v>-</v>
      </c>
      <c r="V126" s="170">
        <f>IF(T14C!V126&gt;0,T14D!V126/T14C!V126,"-")</f>
        <v>45.915504480169005</v>
      </c>
      <c r="W126" s="170" t="str">
        <f>IF(T14C!W126&gt;0,T14D!W126/T14C!W126,"-")</f>
        <v>-</v>
      </c>
      <c r="X126" s="170" t="str">
        <f>IF(T14C!X126&gt;0,T14D!X126/T14C!X126,"-")</f>
        <v>-</v>
      </c>
      <c r="Y126" s="170" t="str">
        <f>IF(T14C!Y126&gt;0,T14D!Y126/T14C!Y126,"-")</f>
        <v>-</v>
      </c>
      <c r="Z126" s="171">
        <f>IF(T14C!Z126&gt;0,T14D!Z126/T14C!Z126,"-")</f>
        <v>170.31612099903091</v>
      </c>
      <c r="AB126" s="172" t="s">
        <v>18</v>
      </c>
      <c r="AC126" s="169">
        <f>IF(T14C!AC126&gt;0,T14D!AC126/T14C!AC126,"-")</f>
        <v>102.65737748742369</v>
      </c>
      <c r="AD126" s="170">
        <f>IF(T14C!AD126&gt;0,T14D!AD126/T14C!AD126,"-")</f>
        <v>122.05436768375924</v>
      </c>
      <c r="AE126" s="170">
        <f>IF(T14C!AE126&gt;0,T14D!AE126/T14C!AE126,"-")</f>
        <v>65.237076790795797</v>
      </c>
      <c r="AF126" s="170" t="str">
        <f>IF(T14C!AF126&gt;0,T14D!AF126/T14C!AF126,"-")</f>
        <v>-</v>
      </c>
      <c r="AG126" s="170" t="str">
        <f>IF(T14C!AG126&gt;0,T14D!AG126/T14C!AG126,"-")</f>
        <v>-</v>
      </c>
      <c r="AH126" s="170" t="str">
        <f>IF(T14C!AH126&gt;0,T14D!AH126/T14C!AH126,"-")</f>
        <v>-</v>
      </c>
      <c r="AI126" s="170">
        <f>IF(T14C!AI126&gt;0,T14D!AI126/T14C!AI126,"-")</f>
        <v>10.849842731380024</v>
      </c>
      <c r="AJ126" s="170" t="str">
        <f>IF(T14C!AJ126&gt;0,T14D!AJ126/T14C!AJ126,"-")</f>
        <v>-</v>
      </c>
      <c r="AK126" s="170" t="str">
        <f>IF(T14C!AK126&gt;0,T14D!AK126/T14C!AK126,"-")</f>
        <v>-</v>
      </c>
      <c r="AL126" s="170">
        <f>IF(T14C!AL126&gt;0,T14D!AL126/T14C!AL126,"-")</f>
        <v>22.597709270366025</v>
      </c>
      <c r="AM126" s="171" t="str">
        <f>IF(T14C!AM126&gt;0,T14D!AM126/T14C!AM126,"-")</f>
        <v>-</v>
      </c>
    </row>
    <row r="127" spans="2:39">
      <c r="B127" s="172" t="s">
        <v>19</v>
      </c>
      <c r="C127" s="169">
        <f>IF(T14C!C127&gt;0,T14D!C127/T14C!C127,"-")</f>
        <v>42.184253582416304</v>
      </c>
      <c r="D127" s="170">
        <f>IF(T14C!D127&gt;0,T14D!D127/T14C!D127,"-")</f>
        <v>15.665076916360958</v>
      </c>
      <c r="E127" s="170">
        <f>IF(T14C!E127&gt;0,T14D!E127/T14C!E127,"-")</f>
        <v>71.279365849138344</v>
      </c>
      <c r="F127" s="170" t="str">
        <f>IF(T14C!F127&gt;0,T14D!F127/T14C!F127,"-")</f>
        <v>-</v>
      </c>
      <c r="G127" s="170" t="str">
        <f>IF(T14C!G127&gt;0,T14D!G127/T14C!G127,"-")</f>
        <v>-</v>
      </c>
      <c r="H127" s="170">
        <f>IF(T14C!H127&gt;0,T14D!H127/T14C!H127,"-")</f>
        <v>37.219856703910274</v>
      </c>
      <c r="I127" s="170" t="str">
        <f>IF(T14C!I127&gt;0,T14D!I127/T14C!I127,"-")</f>
        <v>-</v>
      </c>
      <c r="J127" s="170">
        <f>IF(T14C!J127&gt;0,T14D!J127/T14C!J127,"-")</f>
        <v>13.835710033503803</v>
      </c>
      <c r="K127" s="170" t="str">
        <f>IF(T14C!K127&gt;0,T14D!K127/T14C!K127,"-")</f>
        <v>-</v>
      </c>
      <c r="L127" s="170" t="str">
        <f>IF(T14C!L127&gt;0,T14D!L127/T14C!L127,"-")</f>
        <v>-</v>
      </c>
      <c r="M127" s="171">
        <f>IF(T14C!M127&gt;0,T14D!M127/T14C!M127,"-")</f>
        <v>26.927390084488458</v>
      </c>
      <c r="O127" s="172" t="s">
        <v>19</v>
      </c>
      <c r="P127" s="169">
        <f>IF(T14C!P127&gt;0,T14D!P127/T14C!P127,"-")</f>
        <v>42.822128582654223</v>
      </c>
      <c r="Q127" s="170" t="str">
        <f>IF(T14C!Q127&gt;0,T14D!Q127/T14C!Q127,"-")</f>
        <v>-</v>
      </c>
      <c r="R127" s="170">
        <f>IF(T14C!R127&gt;0,T14D!R127/T14C!R127,"-")</f>
        <v>57.316044237835079</v>
      </c>
      <c r="S127" s="170" t="str">
        <f>IF(T14C!S127&gt;0,T14D!S127/T14C!S127,"-")</f>
        <v>-</v>
      </c>
      <c r="T127" s="170" t="str">
        <f>IF(T14C!T127&gt;0,T14D!T127/T14C!T127,"-")</f>
        <v>-</v>
      </c>
      <c r="U127" s="170">
        <f>IF(T14C!U127&gt;0,T14D!U127/T14C!U127,"-")</f>
        <v>37.370694407716748</v>
      </c>
      <c r="V127" s="170" t="str">
        <f>IF(T14C!V127&gt;0,T14D!V127/T14C!V127,"-")</f>
        <v>-</v>
      </c>
      <c r="W127" s="170">
        <f>IF(T14C!W127&gt;0,T14D!W127/T14C!W127,"-")</f>
        <v>35.776506458413181</v>
      </c>
      <c r="X127" s="170" t="str">
        <f>IF(T14C!X127&gt;0,T14D!X127/T14C!X127,"-")</f>
        <v>-</v>
      </c>
      <c r="Y127" s="170" t="str">
        <f>IF(T14C!Y127&gt;0,T14D!Y127/T14C!Y127,"-")</f>
        <v>-</v>
      </c>
      <c r="Z127" s="171">
        <f>IF(T14C!Z127&gt;0,T14D!Z127/T14C!Z127,"-")</f>
        <v>28.109201770977904</v>
      </c>
      <c r="AB127" s="172" t="s">
        <v>19</v>
      </c>
      <c r="AC127" s="169">
        <f>IF(T14C!AC127&gt;0,T14D!AC127/T14C!AC127,"-")</f>
        <v>40.729226241343071</v>
      </c>
      <c r="AD127" s="170" t="str">
        <f>IF(T14C!AD127&gt;0,T14D!AD127/T14C!AD127,"-")</f>
        <v>-</v>
      </c>
      <c r="AE127" s="170">
        <f>IF(T14C!AE127&gt;0,T14D!AE127/T14C!AE127,"-")</f>
        <v>51.044604527866056</v>
      </c>
      <c r="AF127" s="170" t="str">
        <f>IF(T14C!AF127&gt;0,T14D!AF127/T14C!AF127,"-")</f>
        <v>-</v>
      </c>
      <c r="AG127" s="170" t="str">
        <f>IF(T14C!AG127&gt;0,T14D!AG127/T14C!AG127,"-")</f>
        <v>-</v>
      </c>
      <c r="AH127" s="170">
        <f>IF(T14C!AH127&gt;0,T14D!AH127/T14C!AH127,"-")</f>
        <v>28.366316841142446</v>
      </c>
      <c r="AI127" s="170" t="str">
        <f>IF(T14C!AI127&gt;0,T14D!AI127/T14C!AI127,"-")</f>
        <v>-</v>
      </c>
      <c r="AJ127" s="170" t="str">
        <f>IF(T14C!AJ127&gt;0,T14D!AJ127/T14C!AJ127,"-")</f>
        <v>-</v>
      </c>
      <c r="AK127" s="170" t="str">
        <f>IF(T14C!AK127&gt;0,T14D!AK127/T14C!AK127,"-")</f>
        <v>-</v>
      </c>
      <c r="AL127" s="170" t="str">
        <f>IF(T14C!AL127&gt;0,T14D!AL127/T14C!AL127,"-")</f>
        <v>-</v>
      </c>
      <c r="AM127" s="171">
        <f>IF(T14C!AM127&gt;0,T14D!AM127/T14C!AM127,"-")</f>
        <v>19.720127501949573</v>
      </c>
    </row>
    <row r="128" spans="2:39">
      <c r="B128" s="177" t="s">
        <v>20</v>
      </c>
      <c r="C128" s="174">
        <f>IF(T14C!C128&gt;0,T14D!C128/T14C!C128,"-")</f>
        <v>22.023033965740385</v>
      </c>
      <c r="D128" s="175">
        <f>IF(T14C!D128&gt;0,T14D!D128/T14C!D128,"-")</f>
        <v>21.290854493902675</v>
      </c>
      <c r="E128" s="175">
        <f>IF(T14C!E128&gt;0,T14D!E128/T14C!E128,"-")</f>
        <v>24.005000505187979</v>
      </c>
      <c r="F128" s="175" t="str">
        <f>IF(T14C!F128&gt;0,T14D!F128/T14C!F128,"-")</f>
        <v>-</v>
      </c>
      <c r="G128" s="175" t="str">
        <f>IF(T14C!G128&gt;0,T14D!G128/T14C!G128,"-")</f>
        <v>-</v>
      </c>
      <c r="H128" s="175" t="str">
        <f>IF(T14C!H128&gt;0,T14D!H128/T14C!H128,"-")</f>
        <v>-</v>
      </c>
      <c r="I128" s="175" t="str">
        <f>IF(T14C!I128&gt;0,T14D!I128/T14C!I128,"-")</f>
        <v>-</v>
      </c>
      <c r="J128" s="175" t="str">
        <f>IF(T14C!J128&gt;0,T14D!J128/T14C!J128,"-")</f>
        <v>-</v>
      </c>
      <c r="K128" s="175" t="str">
        <f>IF(T14C!K128&gt;0,T14D!K128/T14C!K128,"-")</f>
        <v>-</v>
      </c>
      <c r="L128" s="175" t="str">
        <f>IF(T14C!L128&gt;0,T14D!L128/T14C!L128,"-")</f>
        <v>-</v>
      </c>
      <c r="M128" s="176" t="str">
        <f>IF(T14C!M128&gt;0,T14D!M128/T14C!M128,"-")</f>
        <v>-</v>
      </c>
      <c r="O128" s="177" t="s">
        <v>20</v>
      </c>
      <c r="P128" s="174">
        <f>IF(T14C!P128&gt;0,T14D!P128/T14C!P128,"-")</f>
        <v>19.078471814123784</v>
      </c>
      <c r="Q128" s="175">
        <f>IF(T14C!Q128&gt;0,T14D!Q128/T14C!Q128,"-")</f>
        <v>18.748638697279464</v>
      </c>
      <c r="R128" s="175">
        <f>IF(T14C!R128&gt;0,T14D!R128/T14C!R128,"-")</f>
        <v>19.264293288402275</v>
      </c>
      <c r="S128" s="175" t="str">
        <f>IF(T14C!S128&gt;0,T14D!S128/T14C!S128,"-")</f>
        <v>-</v>
      </c>
      <c r="T128" s="175" t="str">
        <f>IF(T14C!T128&gt;0,T14D!T128/T14C!T128,"-")</f>
        <v>-</v>
      </c>
      <c r="U128" s="175" t="str">
        <f>IF(T14C!U128&gt;0,T14D!U128/T14C!U128,"-")</f>
        <v>-</v>
      </c>
      <c r="V128" s="175" t="str">
        <f>IF(T14C!V128&gt;0,T14D!V128/T14C!V128,"-")</f>
        <v>-</v>
      </c>
      <c r="W128" s="175" t="str">
        <f>IF(T14C!W128&gt;0,T14D!W128/T14C!W128,"-")</f>
        <v>-</v>
      </c>
      <c r="X128" s="175" t="str">
        <f>IF(T14C!X128&gt;0,T14D!X128/T14C!X128,"-")</f>
        <v>-</v>
      </c>
      <c r="Y128" s="175" t="str">
        <f>IF(T14C!Y128&gt;0,T14D!Y128/T14C!Y128,"-")</f>
        <v>-</v>
      </c>
      <c r="Z128" s="176" t="str">
        <f>IF(T14C!Z128&gt;0,T14D!Z128/T14C!Z128,"-")</f>
        <v>-</v>
      </c>
      <c r="AB128" s="177" t="s">
        <v>20</v>
      </c>
      <c r="AC128" s="174">
        <f>IF(T14C!AC128&gt;0,T14D!AC128/T14C!AC128,"-")</f>
        <v>14.063274682176738</v>
      </c>
      <c r="AD128" s="175">
        <f>IF(T14C!AD128&gt;0,T14D!AD128/T14C!AD128,"-")</f>
        <v>12.538961979941838</v>
      </c>
      <c r="AE128" s="175">
        <f>IF(T14C!AE128&gt;0,T14D!AE128/T14C!AE128,"-")</f>
        <v>18.09005669586336</v>
      </c>
      <c r="AF128" s="175" t="str">
        <f>IF(T14C!AF128&gt;0,T14D!AF128/T14C!AF128,"-")</f>
        <v>-</v>
      </c>
      <c r="AG128" s="175" t="str">
        <f>IF(T14C!AG128&gt;0,T14D!AG128/T14C!AG128,"-")</f>
        <v>-</v>
      </c>
      <c r="AH128" s="175" t="str">
        <f>IF(T14C!AH128&gt;0,T14D!AH128/T14C!AH128,"-")</f>
        <v>-</v>
      </c>
      <c r="AI128" s="175" t="str">
        <f>IF(T14C!AI128&gt;0,T14D!AI128/T14C!AI128,"-")</f>
        <v>-</v>
      </c>
      <c r="AJ128" s="175" t="str">
        <f>IF(T14C!AJ128&gt;0,T14D!AJ128/T14C!AJ128,"-")</f>
        <v>-</v>
      </c>
      <c r="AK128" s="175" t="str">
        <f>IF(T14C!AK128&gt;0,T14D!AK128/T14C!AK128,"-")</f>
        <v>-</v>
      </c>
      <c r="AL128" s="175" t="str">
        <f>IF(T14C!AL128&gt;0,T14D!AL128/T14C!AL128,"-")</f>
        <v>-</v>
      </c>
      <c r="AM128" s="176" t="str">
        <f>IF(T14C!AM128&gt;0,T14D!AM128/T14C!AM128,"-")</f>
        <v>-</v>
      </c>
    </row>
    <row r="129" spans="2:39">
      <c r="B129" s="182" t="s">
        <v>21</v>
      </c>
      <c r="C129" s="179">
        <f>IF(T14C!C129&gt;0,T14D!C129/T14C!C129,"-")</f>
        <v>29.603209811399935</v>
      </c>
      <c r="D129" s="180">
        <f>IF(T14C!D129&gt;0,T14D!D129/T14C!D129,"-")</f>
        <v>26.55849247496695</v>
      </c>
      <c r="E129" s="180">
        <f>IF(T14C!E129&gt;0,T14D!E129/T14C!E129,"-")</f>
        <v>28.243314785024445</v>
      </c>
      <c r="F129" s="180">
        <f>IF(T14C!F129&gt;0,T14D!F129/T14C!F129,"-")</f>
        <v>24.712824334969387</v>
      </c>
      <c r="G129" s="180">
        <f>IF(T14C!G129&gt;0,T14D!G129/T14C!G129,"-")</f>
        <v>15.825532489732725</v>
      </c>
      <c r="H129" s="180">
        <f>IF(T14C!H129&gt;0,T14D!H129/T14C!H129,"-")</f>
        <v>39.227183403385354</v>
      </c>
      <c r="I129" s="180">
        <f>IF(T14C!I129&gt;0,T14D!I129/T14C!I129,"-")</f>
        <v>35.77426338782189</v>
      </c>
      <c r="J129" s="180">
        <f>IF(T14C!J129&gt;0,T14D!J129/T14C!J129,"-")</f>
        <v>47.651296461526321</v>
      </c>
      <c r="K129" s="180">
        <f>IF(T14C!K129&gt;0,T14D!K129/T14C!K129,"-")</f>
        <v>39.473090624800399</v>
      </c>
      <c r="L129" s="180">
        <f>IF(T14C!L129&gt;0,T14D!L129/T14C!L129,"-")</f>
        <v>44.519630768370028</v>
      </c>
      <c r="M129" s="181">
        <f>IF(T14C!M129&gt;0,T14D!M129/T14C!M129,"-")</f>
        <v>29.525438889355335</v>
      </c>
      <c r="O129" s="182" t="s">
        <v>21</v>
      </c>
      <c r="P129" s="179">
        <f>IF(T14C!P129&gt;0,T14D!P129/T14C!P129,"-")</f>
        <v>28.420080413947371</v>
      </c>
      <c r="Q129" s="180">
        <f>IF(T14C!Q129&gt;0,T14D!Q129/T14C!Q129,"-")</f>
        <v>26.057868539439681</v>
      </c>
      <c r="R129" s="180">
        <f>IF(T14C!R129&gt;0,T14D!R129/T14C!R129,"-")</f>
        <v>29.813768775042799</v>
      </c>
      <c r="S129" s="180">
        <f>IF(T14C!S129&gt;0,T14D!S129/T14C!S129,"-")</f>
        <v>23.26426766746421</v>
      </c>
      <c r="T129" s="180">
        <f>IF(T14C!T129&gt;0,T14D!T129/T14C!T129,"-")</f>
        <v>18.664178107567817</v>
      </c>
      <c r="U129" s="180">
        <f>IF(T14C!U129&gt;0,T14D!U129/T14C!U129,"-")</f>
        <v>40.946444248317711</v>
      </c>
      <c r="V129" s="180">
        <f>IF(T14C!V129&gt;0,T14D!V129/T14C!V129,"-")</f>
        <v>27.756951752748737</v>
      </c>
      <c r="W129" s="180">
        <f>IF(T14C!W129&gt;0,T14D!W129/T14C!W129,"-")</f>
        <v>35.395987851029304</v>
      </c>
      <c r="X129" s="180">
        <f>IF(T14C!X129&gt;0,T14D!X129/T14C!X129,"-")</f>
        <v>48.955764920951033</v>
      </c>
      <c r="Y129" s="180">
        <f>IF(T14C!Y129&gt;0,T14D!Y129/T14C!Y129,"-")</f>
        <v>44.068764881108422</v>
      </c>
      <c r="Z129" s="181">
        <f>IF(T14C!Z129&gt;0,T14D!Z129/T14C!Z129,"-")</f>
        <v>31.078713687649561</v>
      </c>
      <c r="AB129" s="182" t="s">
        <v>21</v>
      </c>
      <c r="AC129" s="179">
        <f>IF(T14C!AC129&gt;0,T14D!AC129/T14C!AC129,"-")</f>
        <v>26.965390539630341</v>
      </c>
      <c r="AD129" s="180">
        <f>IF(T14C!AD129&gt;0,T14D!AD129/T14C!AD129,"-")</f>
        <v>24.439685849830422</v>
      </c>
      <c r="AE129" s="180">
        <f>IF(T14C!AE129&gt;0,T14D!AE129/T14C!AE129,"-")</f>
        <v>24.040246118495126</v>
      </c>
      <c r="AF129" s="180">
        <f>IF(T14C!AF129&gt;0,T14D!AF129/T14C!AF129,"-")</f>
        <v>21.980188342820533</v>
      </c>
      <c r="AG129" s="180">
        <f>IF(T14C!AG129&gt;0,T14D!AG129/T14C!AG129,"-")</f>
        <v>24.507276183938998</v>
      </c>
      <c r="AH129" s="180">
        <f>IF(T14C!AH129&gt;0,T14D!AH129/T14C!AH129,"-")</f>
        <v>31.219810792998501</v>
      </c>
      <c r="AI129" s="180">
        <f>IF(T14C!AI129&gt;0,T14D!AI129/T14C!AI129,"-")</f>
        <v>28.346750610141793</v>
      </c>
      <c r="AJ129" s="180">
        <f>IF(T14C!AJ129&gt;0,T14D!AJ129/T14C!AJ129,"-")</f>
        <v>49.152221510005305</v>
      </c>
      <c r="AK129" s="180">
        <f>IF(T14C!AK129&gt;0,T14D!AK129/T14C!AK129,"-")</f>
        <v>47.47472209482698</v>
      </c>
      <c r="AL129" s="180">
        <f>IF(T14C!AL129&gt;0,T14D!AL129/T14C!AL129,"-")</f>
        <v>52.915253748466561</v>
      </c>
      <c r="AM129" s="181">
        <f>IF(T14C!AM129&gt;0,T14D!AM129/T14C!AM129,"-")</f>
        <v>25.167624991055938</v>
      </c>
    </row>
    <row r="130" spans="2:39"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</row>
    <row r="132" spans="2:39">
      <c r="B132" s="4" t="s">
        <v>178</v>
      </c>
      <c r="M132" s="424" t="s">
        <v>324</v>
      </c>
      <c r="O132" s="4" t="s">
        <v>178</v>
      </c>
      <c r="Z132" s="424" t="s">
        <v>324</v>
      </c>
      <c r="AB132" s="4" t="s">
        <v>178</v>
      </c>
      <c r="AM132" s="424" t="s">
        <v>324</v>
      </c>
    </row>
    <row r="134" spans="2:39" ht="15">
      <c r="B134" s="5" t="s">
        <v>340</v>
      </c>
      <c r="O134" s="5" t="s">
        <v>341</v>
      </c>
      <c r="AB134" s="5" t="s">
        <v>342</v>
      </c>
    </row>
    <row r="135" spans="2:39" ht="71.25">
      <c r="B135" s="151" t="s">
        <v>92</v>
      </c>
      <c r="C135" s="152" t="s">
        <v>38</v>
      </c>
      <c r="D135" s="153" t="s">
        <v>45</v>
      </c>
      <c r="E135" s="154" t="s">
        <v>46</v>
      </c>
      <c r="F135" s="155" t="s">
        <v>47</v>
      </c>
      <c r="G135" s="156" t="s">
        <v>39</v>
      </c>
      <c r="H135" s="157" t="s">
        <v>48</v>
      </c>
      <c r="I135" s="158" t="s">
        <v>40</v>
      </c>
      <c r="J135" s="159" t="s">
        <v>41</v>
      </c>
      <c r="K135" s="160" t="s">
        <v>49</v>
      </c>
      <c r="L135" s="161" t="s">
        <v>42</v>
      </c>
      <c r="M135" s="162" t="s">
        <v>43</v>
      </c>
      <c r="O135" s="151" t="s">
        <v>92</v>
      </c>
      <c r="P135" s="152" t="s">
        <v>38</v>
      </c>
      <c r="Q135" s="153" t="s">
        <v>45</v>
      </c>
      <c r="R135" s="154" t="s">
        <v>46</v>
      </c>
      <c r="S135" s="155" t="s">
        <v>47</v>
      </c>
      <c r="T135" s="156" t="s">
        <v>39</v>
      </c>
      <c r="U135" s="157" t="s">
        <v>48</v>
      </c>
      <c r="V135" s="158" t="s">
        <v>40</v>
      </c>
      <c r="W135" s="159" t="s">
        <v>41</v>
      </c>
      <c r="X135" s="160" t="s">
        <v>49</v>
      </c>
      <c r="Y135" s="161" t="s">
        <v>42</v>
      </c>
      <c r="Z135" s="162" t="s">
        <v>43</v>
      </c>
      <c r="AB135" s="151" t="s">
        <v>92</v>
      </c>
      <c r="AC135" s="152" t="s">
        <v>38</v>
      </c>
      <c r="AD135" s="153" t="s">
        <v>45</v>
      </c>
      <c r="AE135" s="154" t="s">
        <v>46</v>
      </c>
      <c r="AF135" s="155" t="s">
        <v>47</v>
      </c>
      <c r="AG135" s="156" t="s">
        <v>39</v>
      </c>
      <c r="AH135" s="157" t="s">
        <v>48</v>
      </c>
      <c r="AI135" s="158" t="s">
        <v>40</v>
      </c>
      <c r="AJ135" s="159" t="s">
        <v>41</v>
      </c>
      <c r="AK135" s="160" t="s">
        <v>49</v>
      </c>
      <c r="AL135" s="161" t="s">
        <v>42</v>
      </c>
      <c r="AM135" s="162" t="s">
        <v>43</v>
      </c>
    </row>
    <row r="136" spans="2:39">
      <c r="B136" s="167" t="s">
        <v>2</v>
      </c>
      <c r="C136" s="164" t="str">
        <f>IF(T14C!C136&gt;0,T14D!C136/T14C!C136,"-")</f>
        <v>-</v>
      </c>
      <c r="D136" s="165" t="str">
        <f>IF(T14C!D136&gt;0,T14D!D136/T14C!D136,"-")</f>
        <v>-</v>
      </c>
      <c r="E136" s="165" t="str">
        <f>IF(T14C!E136&gt;0,T14D!E136/T14C!E136,"-")</f>
        <v>-</v>
      </c>
      <c r="F136" s="165" t="str">
        <f>IF(T14C!F136&gt;0,T14D!F136/T14C!F136,"-")</f>
        <v>-</v>
      </c>
      <c r="G136" s="165" t="str">
        <f>IF(T14C!G136&gt;0,T14D!G136/T14C!G136,"-")</f>
        <v>-</v>
      </c>
      <c r="H136" s="165" t="str">
        <f>IF(T14C!H136&gt;0,T14D!H136/T14C!H136,"-")</f>
        <v>-</v>
      </c>
      <c r="I136" s="165" t="str">
        <f>IF(T14C!I136&gt;0,T14D!I136/T14C!I136,"-")</f>
        <v>-</v>
      </c>
      <c r="J136" s="165" t="str">
        <f>IF(T14C!J136&gt;0,T14D!J136/T14C!J136,"-")</f>
        <v>-</v>
      </c>
      <c r="K136" s="165" t="str">
        <f>IF(T14C!K136&gt;0,T14D!K136/T14C!K136,"-")</f>
        <v>-</v>
      </c>
      <c r="L136" s="165" t="str">
        <f>IF(T14C!L136&gt;0,T14D!L136/T14C!L136,"-")</f>
        <v>-</v>
      </c>
      <c r="M136" s="166" t="str">
        <f>IF(T14C!M136&gt;0,T14D!M136/T14C!M136,"-")</f>
        <v>-</v>
      </c>
      <c r="O136" s="167" t="s">
        <v>2</v>
      </c>
      <c r="P136" s="164" t="str">
        <f>IF(T14C!P136&gt;0,T14D!P136/T14C!P136,"-")</f>
        <v>-</v>
      </c>
      <c r="Q136" s="165" t="str">
        <f>IF(T14C!Q136&gt;0,T14D!Q136/T14C!Q136,"-")</f>
        <v>-</v>
      </c>
      <c r="R136" s="165" t="str">
        <f>IF(T14C!R136&gt;0,T14D!R136/T14C!R136,"-")</f>
        <v>-</v>
      </c>
      <c r="S136" s="165" t="str">
        <f>IF(T14C!S136&gt;0,T14D!S136/T14C!S136,"-")</f>
        <v>-</v>
      </c>
      <c r="T136" s="165" t="str">
        <f>IF(T14C!T136&gt;0,T14D!T136/T14C!T136,"-")</f>
        <v>-</v>
      </c>
      <c r="U136" s="165" t="str">
        <f>IF(T14C!U136&gt;0,T14D!U136/T14C!U136,"-")</f>
        <v>-</v>
      </c>
      <c r="V136" s="165" t="str">
        <f>IF(T14C!V136&gt;0,T14D!V136/T14C!V136,"-")</f>
        <v>-</v>
      </c>
      <c r="W136" s="165" t="str">
        <f>IF(T14C!W136&gt;0,T14D!W136/T14C!W136,"-")</f>
        <v>-</v>
      </c>
      <c r="X136" s="165" t="str">
        <f>IF(T14C!X136&gt;0,T14D!X136/T14C!X136,"-")</f>
        <v>-</v>
      </c>
      <c r="Y136" s="165" t="str">
        <f>IF(T14C!Y136&gt;0,T14D!Y136/T14C!Y136,"-")</f>
        <v>-</v>
      </c>
      <c r="Z136" s="166" t="str">
        <f>IF(T14C!Z136&gt;0,T14D!Z136/T14C!Z136,"-")</f>
        <v>-</v>
      </c>
      <c r="AB136" s="167" t="s">
        <v>2</v>
      </c>
      <c r="AC136" s="164" t="str">
        <f>IF(T14C!AC136&gt;0,T14D!AC136/T14C!AC136,"-")</f>
        <v>-</v>
      </c>
      <c r="AD136" s="165" t="str">
        <f>IF(T14C!AD136&gt;0,T14D!AD136/T14C!AD136,"-")</f>
        <v>-</v>
      </c>
      <c r="AE136" s="165" t="str">
        <f>IF(T14C!AE136&gt;0,T14D!AE136/T14C!AE136,"-")</f>
        <v>-</v>
      </c>
      <c r="AF136" s="165" t="str">
        <f>IF(T14C!AF136&gt;0,T14D!AF136/T14C!AF136,"-")</f>
        <v>-</v>
      </c>
      <c r="AG136" s="165" t="str">
        <f>IF(T14C!AG136&gt;0,T14D!AG136/T14C!AG136,"-")</f>
        <v>-</v>
      </c>
      <c r="AH136" s="165" t="str">
        <f>IF(T14C!AH136&gt;0,T14D!AH136/T14C!AH136,"-")</f>
        <v>-</v>
      </c>
      <c r="AI136" s="165" t="str">
        <f>IF(T14C!AI136&gt;0,T14D!AI136/T14C!AI136,"-")</f>
        <v>-</v>
      </c>
      <c r="AJ136" s="165" t="str">
        <f>IF(T14C!AJ136&gt;0,T14D!AJ136/T14C!AJ136,"-")</f>
        <v>-</v>
      </c>
      <c r="AK136" s="165" t="str">
        <f>IF(T14C!AK136&gt;0,T14D!AK136/T14C!AK136,"-")</f>
        <v>-</v>
      </c>
      <c r="AL136" s="165" t="str">
        <f>IF(T14C!AL136&gt;0,T14D!AL136/T14C!AL136,"-")</f>
        <v>-</v>
      </c>
      <c r="AM136" s="166" t="str">
        <f>IF(T14C!AM136&gt;0,T14D!AM136/T14C!AM136,"-")</f>
        <v>-</v>
      </c>
    </row>
    <row r="137" spans="2:39">
      <c r="B137" s="172" t="s">
        <v>3</v>
      </c>
      <c r="C137" s="169">
        <f>IF(T14C!C137&gt;0,T14D!C137/T14C!C137,"-")</f>
        <v>26.793699475504994</v>
      </c>
      <c r="D137" s="170">
        <f>IF(T14C!D137&gt;0,T14D!D137/T14C!D137,"-")</f>
        <v>11.334517411632445</v>
      </c>
      <c r="E137" s="170" t="str">
        <f>IF(T14C!E137&gt;0,T14D!E137/T14C!E137,"-")</f>
        <v>-</v>
      </c>
      <c r="F137" s="170" t="str">
        <f>IF(T14C!F137&gt;0,T14D!F137/T14C!F137,"-")</f>
        <v>-</v>
      </c>
      <c r="G137" s="170" t="str">
        <f>IF(T14C!G137&gt;0,T14D!G137/T14C!G137,"-")</f>
        <v>-</v>
      </c>
      <c r="H137" s="170" t="str">
        <f>IF(T14C!H137&gt;0,T14D!H137/T14C!H137,"-")</f>
        <v>-</v>
      </c>
      <c r="I137" s="170">
        <f>IF(T14C!I137&gt;0,T14D!I137/T14C!I137,"-")</f>
        <v>38.622375715920974</v>
      </c>
      <c r="J137" s="170" t="str">
        <f>IF(T14C!J137&gt;0,T14D!J137/T14C!J137,"-")</f>
        <v>-</v>
      </c>
      <c r="K137" s="170" t="str">
        <f>IF(T14C!K137&gt;0,T14D!K137/T14C!K137,"-")</f>
        <v>-</v>
      </c>
      <c r="L137" s="170" t="str">
        <f>IF(T14C!L137&gt;0,T14D!L137/T14C!L137,"-")</f>
        <v>-</v>
      </c>
      <c r="M137" s="171" t="str">
        <f>IF(T14C!M137&gt;0,T14D!M137/T14C!M137,"-")</f>
        <v>-</v>
      </c>
      <c r="O137" s="172" t="s">
        <v>3</v>
      </c>
      <c r="P137" s="169">
        <f>IF(T14C!P137&gt;0,T14D!P137/T14C!P137,"-")</f>
        <v>34.584375222340675</v>
      </c>
      <c r="Q137" s="170" t="str">
        <f>IF(T14C!Q137&gt;0,T14D!Q137/T14C!Q137,"-")</f>
        <v>-</v>
      </c>
      <c r="R137" s="170" t="str">
        <f>IF(T14C!R137&gt;0,T14D!R137/T14C!R137,"-")</f>
        <v>-</v>
      </c>
      <c r="S137" s="170">
        <f>IF(T14C!S137&gt;0,T14D!S137/T14C!S137,"-")</f>
        <v>24.22720053618556</v>
      </c>
      <c r="T137" s="170" t="str">
        <f>IF(T14C!T137&gt;0,T14D!T137/T14C!T137,"-")</f>
        <v>-</v>
      </c>
      <c r="U137" s="170" t="str">
        <f>IF(T14C!U137&gt;0,T14D!U137/T14C!U137,"-")</f>
        <v>-</v>
      </c>
      <c r="V137" s="170">
        <f>IF(T14C!V137&gt;0,T14D!V137/T14C!V137,"-")</f>
        <v>45.054281061542376</v>
      </c>
      <c r="W137" s="170" t="str">
        <f>IF(T14C!W137&gt;0,T14D!W137/T14C!W137,"-")</f>
        <v>-</v>
      </c>
      <c r="X137" s="170" t="str">
        <f>IF(T14C!X137&gt;0,T14D!X137/T14C!X137,"-")</f>
        <v>-</v>
      </c>
      <c r="Y137" s="170" t="str">
        <f>IF(T14C!Y137&gt;0,T14D!Y137/T14C!Y137,"-")</f>
        <v>-</v>
      </c>
      <c r="Z137" s="171" t="str">
        <f>IF(T14C!Z137&gt;0,T14D!Z137/T14C!Z137,"-")</f>
        <v>-</v>
      </c>
      <c r="AB137" s="172" t="s">
        <v>3</v>
      </c>
      <c r="AC137" s="169">
        <f>IF(T14C!AC137&gt;0,T14D!AC137/T14C!AC137,"-")</f>
        <v>26.668530731963884</v>
      </c>
      <c r="AD137" s="170" t="str">
        <f>IF(T14C!AD137&gt;0,T14D!AD137/T14C!AD137,"-")</f>
        <v>-</v>
      </c>
      <c r="AE137" s="170" t="str">
        <f>IF(T14C!AE137&gt;0,T14D!AE137/T14C!AE137,"-")</f>
        <v>-</v>
      </c>
      <c r="AF137" s="170" t="str">
        <f>IF(T14C!AF137&gt;0,T14D!AF137/T14C!AF137,"-")</f>
        <v>-</v>
      </c>
      <c r="AG137" s="170" t="str">
        <f>IF(T14C!AG137&gt;0,T14D!AG137/T14C!AG137,"-")</f>
        <v>-</v>
      </c>
      <c r="AH137" s="170" t="str">
        <f>IF(T14C!AH137&gt;0,T14D!AH137/T14C!AH137,"-")</f>
        <v>-</v>
      </c>
      <c r="AI137" s="170">
        <f>IF(T14C!AI137&gt;0,T14D!AI137/T14C!AI137,"-")</f>
        <v>26.668530731963884</v>
      </c>
      <c r="AJ137" s="170" t="str">
        <f>IF(T14C!AJ137&gt;0,T14D!AJ137/T14C!AJ137,"-")</f>
        <v>-</v>
      </c>
      <c r="AK137" s="170" t="str">
        <f>IF(T14C!AK137&gt;0,T14D!AK137/T14C!AK137,"-")</f>
        <v>-</v>
      </c>
      <c r="AL137" s="170" t="str">
        <f>IF(T14C!AL137&gt;0,T14D!AL137/T14C!AL137,"-")</f>
        <v>-</v>
      </c>
      <c r="AM137" s="171" t="str">
        <f>IF(T14C!AM137&gt;0,T14D!AM137/T14C!AM137,"-")</f>
        <v>-</v>
      </c>
    </row>
    <row r="138" spans="2:39">
      <c r="B138" s="172" t="s">
        <v>4</v>
      </c>
      <c r="C138" s="169">
        <f>IF(T14C!C138&gt;0,T14D!C138/T14C!C138,"-")</f>
        <v>16.127193005202514</v>
      </c>
      <c r="D138" s="170">
        <f>IF(T14C!D138&gt;0,T14D!D138/T14C!D138,"-")</f>
        <v>16.141557676817452</v>
      </c>
      <c r="E138" s="170">
        <f>IF(T14C!E138&gt;0,T14D!E138/T14C!E138,"-")</f>
        <v>15.903878345576546</v>
      </c>
      <c r="F138" s="170" t="str">
        <f>IF(T14C!F138&gt;0,T14D!F138/T14C!F138,"-")</f>
        <v>-</v>
      </c>
      <c r="G138" s="170" t="str">
        <f>IF(T14C!G138&gt;0,T14D!G138/T14C!G138,"-")</f>
        <v>-</v>
      </c>
      <c r="H138" s="170" t="str">
        <f>IF(T14C!H138&gt;0,T14D!H138/T14C!H138,"-")</f>
        <v>-</v>
      </c>
      <c r="I138" s="170" t="str">
        <f>IF(T14C!I138&gt;0,T14D!I138/T14C!I138,"-")</f>
        <v>-</v>
      </c>
      <c r="J138" s="170" t="str">
        <f>IF(T14C!J138&gt;0,T14D!J138/T14C!J138,"-")</f>
        <v>-</v>
      </c>
      <c r="K138" s="170" t="str">
        <f>IF(T14C!K138&gt;0,T14D!K138/T14C!K138,"-")</f>
        <v>-</v>
      </c>
      <c r="L138" s="170" t="str">
        <f>IF(T14C!L138&gt;0,T14D!L138/T14C!L138,"-")</f>
        <v>-</v>
      </c>
      <c r="M138" s="171" t="str">
        <f>IF(T14C!M138&gt;0,T14D!M138/T14C!M138,"-")</f>
        <v>-</v>
      </c>
      <c r="O138" s="172" t="s">
        <v>4</v>
      </c>
      <c r="P138" s="169">
        <f>IF(T14C!P138&gt;0,T14D!P138/T14C!P138,"-")</f>
        <v>14.657744145915677</v>
      </c>
      <c r="Q138" s="170">
        <f>IF(T14C!Q138&gt;0,T14D!Q138/T14C!Q138,"-")</f>
        <v>15.18725204227003</v>
      </c>
      <c r="R138" s="170">
        <f>IF(T14C!R138&gt;0,T14D!R138/T14C!R138,"-")</f>
        <v>12.124804271140022</v>
      </c>
      <c r="S138" s="170" t="str">
        <f>IF(T14C!S138&gt;0,T14D!S138/T14C!S138,"-")</f>
        <v>-</v>
      </c>
      <c r="T138" s="170" t="str">
        <f>IF(T14C!T138&gt;0,T14D!T138/T14C!T138,"-")</f>
        <v>-</v>
      </c>
      <c r="U138" s="170" t="str">
        <f>IF(T14C!U138&gt;0,T14D!U138/T14C!U138,"-")</f>
        <v>-</v>
      </c>
      <c r="V138" s="170" t="str">
        <f>IF(T14C!V138&gt;0,T14D!V138/T14C!V138,"-")</f>
        <v>-</v>
      </c>
      <c r="W138" s="170" t="str">
        <f>IF(T14C!W138&gt;0,T14D!W138/T14C!W138,"-")</f>
        <v>-</v>
      </c>
      <c r="X138" s="170" t="str">
        <f>IF(T14C!X138&gt;0,T14D!X138/T14C!X138,"-")</f>
        <v>-</v>
      </c>
      <c r="Y138" s="170" t="str">
        <f>IF(T14C!Y138&gt;0,T14D!Y138/T14C!Y138,"-")</f>
        <v>-</v>
      </c>
      <c r="Z138" s="171" t="str">
        <f>IF(T14C!Z138&gt;0,T14D!Z138/T14C!Z138,"-")</f>
        <v>-</v>
      </c>
      <c r="AB138" s="172" t="s">
        <v>4</v>
      </c>
      <c r="AC138" s="169">
        <f>IF(T14C!AC138&gt;0,T14D!AC138/T14C!AC138,"-")</f>
        <v>13.908549598017222</v>
      </c>
      <c r="AD138" s="170">
        <f>IF(T14C!AD138&gt;0,T14D!AD138/T14C!AD138,"-")</f>
        <v>14.026709836980698</v>
      </c>
      <c r="AE138" s="170">
        <f>IF(T14C!AE138&gt;0,T14D!AE138/T14C!AE138,"-")</f>
        <v>13.279204293489427</v>
      </c>
      <c r="AF138" s="170" t="str">
        <f>IF(T14C!AF138&gt;0,T14D!AF138/T14C!AF138,"-")</f>
        <v>-</v>
      </c>
      <c r="AG138" s="170" t="str">
        <f>IF(T14C!AG138&gt;0,T14D!AG138/T14C!AG138,"-")</f>
        <v>-</v>
      </c>
      <c r="AH138" s="170" t="str">
        <f>IF(T14C!AH138&gt;0,T14D!AH138/T14C!AH138,"-")</f>
        <v>-</v>
      </c>
      <c r="AI138" s="170" t="str">
        <f>IF(T14C!AI138&gt;0,T14D!AI138/T14C!AI138,"-")</f>
        <v>-</v>
      </c>
      <c r="AJ138" s="170" t="str">
        <f>IF(T14C!AJ138&gt;0,T14D!AJ138/T14C!AJ138,"-")</f>
        <v>-</v>
      </c>
      <c r="AK138" s="170" t="str">
        <f>IF(T14C!AK138&gt;0,T14D!AK138/T14C!AK138,"-")</f>
        <v>-</v>
      </c>
      <c r="AL138" s="170" t="str">
        <f>IF(T14C!AL138&gt;0,T14D!AL138/T14C!AL138,"-")</f>
        <v>-</v>
      </c>
      <c r="AM138" s="171" t="str">
        <f>IF(T14C!AM138&gt;0,T14D!AM138/T14C!AM138,"-")</f>
        <v>-</v>
      </c>
    </row>
    <row r="139" spans="2:39">
      <c r="B139" s="172" t="s">
        <v>5</v>
      </c>
      <c r="C139" s="169" t="str">
        <f>IF(T14C!C139&gt;0,T14D!C139/T14C!C139,"-")</f>
        <v>-</v>
      </c>
      <c r="D139" s="170" t="str">
        <f>IF(T14C!D139&gt;0,T14D!D139/T14C!D139,"-")</f>
        <v>-</v>
      </c>
      <c r="E139" s="170" t="str">
        <f>IF(T14C!E139&gt;0,T14D!E139/T14C!E139,"-")</f>
        <v>-</v>
      </c>
      <c r="F139" s="170" t="str">
        <f>IF(T14C!F139&gt;0,T14D!F139/T14C!F139,"-")</f>
        <v>-</v>
      </c>
      <c r="G139" s="170" t="str">
        <f>IF(T14C!G139&gt;0,T14D!G139/T14C!G139,"-")</f>
        <v>-</v>
      </c>
      <c r="H139" s="170" t="str">
        <f>IF(T14C!H139&gt;0,T14D!H139/T14C!H139,"-")</f>
        <v>-</v>
      </c>
      <c r="I139" s="170" t="str">
        <f>IF(T14C!I139&gt;0,T14D!I139/T14C!I139,"-")</f>
        <v>-</v>
      </c>
      <c r="J139" s="170" t="str">
        <f>IF(T14C!J139&gt;0,T14D!J139/T14C!J139,"-")</f>
        <v>-</v>
      </c>
      <c r="K139" s="170" t="str">
        <f>IF(T14C!K139&gt;0,T14D!K139/T14C!K139,"-")</f>
        <v>-</v>
      </c>
      <c r="L139" s="170" t="str">
        <f>IF(T14C!L139&gt;0,T14D!L139/T14C!L139,"-")</f>
        <v>-</v>
      </c>
      <c r="M139" s="171" t="str">
        <f>IF(T14C!M139&gt;0,T14D!M139/T14C!M139,"-")</f>
        <v>-</v>
      </c>
      <c r="O139" s="172" t="s">
        <v>5</v>
      </c>
      <c r="P139" s="169" t="str">
        <f>IF(T14C!P139&gt;0,T14D!P139/T14C!P139,"-")</f>
        <v>-</v>
      </c>
      <c r="Q139" s="170" t="str">
        <f>IF(T14C!Q139&gt;0,T14D!Q139/T14C!Q139,"-")</f>
        <v>-</v>
      </c>
      <c r="R139" s="170" t="str">
        <f>IF(T14C!R139&gt;0,T14D!R139/T14C!R139,"-")</f>
        <v>-</v>
      </c>
      <c r="S139" s="170" t="str">
        <f>IF(T14C!S139&gt;0,T14D!S139/T14C!S139,"-")</f>
        <v>-</v>
      </c>
      <c r="T139" s="170" t="str">
        <f>IF(T14C!T139&gt;0,T14D!T139/T14C!T139,"-")</f>
        <v>-</v>
      </c>
      <c r="U139" s="170" t="str">
        <f>IF(T14C!U139&gt;0,T14D!U139/T14C!U139,"-")</f>
        <v>-</v>
      </c>
      <c r="V139" s="170" t="str">
        <f>IF(T14C!V139&gt;0,T14D!V139/T14C!V139,"-")</f>
        <v>-</v>
      </c>
      <c r="W139" s="170" t="str">
        <f>IF(T14C!W139&gt;0,T14D!W139/T14C!W139,"-")</f>
        <v>-</v>
      </c>
      <c r="X139" s="170" t="str">
        <f>IF(T14C!X139&gt;0,T14D!X139/T14C!X139,"-")</f>
        <v>-</v>
      </c>
      <c r="Y139" s="170" t="str">
        <f>IF(T14C!Y139&gt;0,T14D!Y139/T14C!Y139,"-")</f>
        <v>-</v>
      </c>
      <c r="Z139" s="171" t="str">
        <f>IF(T14C!Z139&gt;0,T14D!Z139/T14C!Z139,"-")</f>
        <v>-</v>
      </c>
      <c r="AB139" s="172" t="s">
        <v>5</v>
      </c>
      <c r="AC139" s="169" t="str">
        <f>IF(T14C!AC139&gt;0,T14D!AC139/T14C!AC139,"-")</f>
        <v>-</v>
      </c>
      <c r="AD139" s="170" t="str">
        <f>IF(T14C!AD139&gt;0,T14D!AD139/T14C!AD139,"-")</f>
        <v>-</v>
      </c>
      <c r="AE139" s="170" t="str">
        <f>IF(T14C!AE139&gt;0,T14D!AE139/T14C!AE139,"-")</f>
        <v>-</v>
      </c>
      <c r="AF139" s="170" t="str">
        <f>IF(T14C!AF139&gt;0,T14D!AF139/T14C!AF139,"-")</f>
        <v>-</v>
      </c>
      <c r="AG139" s="170" t="str">
        <f>IF(T14C!AG139&gt;0,T14D!AG139/T14C!AG139,"-")</f>
        <v>-</v>
      </c>
      <c r="AH139" s="170" t="str">
        <f>IF(T14C!AH139&gt;0,T14D!AH139/T14C!AH139,"-")</f>
        <v>-</v>
      </c>
      <c r="AI139" s="170" t="str">
        <f>IF(T14C!AI139&gt;0,T14D!AI139/T14C!AI139,"-")</f>
        <v>-</v>
      </c>
      <c r="AJ139" s="170" t="str">
        <f>IF(T14C!AJ139&gt;0,T14D!AJ139/T14C!AJ139,"-")</f>
        <v>-</v>
      </c>
      <c r="AK139" s="170" t="str">
        <f>IF(T14C!AK139&gt;0,T14D!AK139/T14C!AK139,"-")</f>
        <v>-</v>
      </c>
      <c r="AL139" s="170" t="str">
        <f>IF(T14C!AL139&gt;0,T14D!AL139/T14C!AL139,"-")</f>
        <v>-</v>
      </c>
      <c r="AM139" s="171" t="str">
        <f>IF(T14C!AM139&gt;0,T14D!AM139/T14C!AM139,"-")</f>
        <v>-</v>
      </c>
    </row>
    <row r="140" spans="2:39">
      <c r="B140" s="172" t="s">
        <v>6</v>
      </c>
      <c r="C140" s="169">
        <f>IF(T14C!C140&gt;0,T14D!C140/T14C!C140,"-")</f>
        <v>19.143914022991385</v>
      </c>
      <c r="D140" s="170">
        <f>IF(T14C!D140&gt;0,T14D!D140/T14C!D140,"-")</f>
        <v>16.880542900206699</v>
      </c>
      <c r="E140" s="170">
        <f>IF(T14C!E140&gt;0,T14D!E140/T14C!E140,"-")</f>
        <v>23.579111295779366</v>
      </c>
      <c r="F140" s="170">
        <f>IF(T14C!F140&gt;0,T14D!F140/T14C!F140,"-")</f>
        <v>19.568932896247592</v>
      </c>
      <c r="G140" s="170" t="str">
        <f>IF(T14C!G140&gt;0,T14D!G140/T14C!G140,"-")</f>
        <v>-</v>
      </c>
      <c r="H140" s="170" t="str">
        <f>IF(T14C!H140&gt;0,T14D!H140/T14C!H140,"-")</f>
        <v>-</v>
      </c>
      <c r="I140" s="170" t="str">
        <f>IF(T14C!I140&gt;0,T14D!I140/T14C!I140,"-")</f>
        <v>-</v>
      </c>
      <c r="J140" s="170" t="str">
        <f>IF(T14C!J140&gt;0,T14D!J140/T14C!J140,"-")</f>
        <v>-</v>
      </c>
      <c r="K140" s="170" t="str">
        <f>IF(T14C!K140&gt;0,T14D!K140/T14C!K140,"-")</f>
        <v>-</v>
      </c>
      <c r="L140" s="170" t="str">
        <f>IF(T14C!L140&gt;0,T14D!L140/T14C!L140,"-")</f>
        <v>-</v>
      </c>
      <c r="M140" s="171" t="str">
        <f>IF(T14C!M140&gt;0,T14D!M140/T14C!M140,"-")</f>
        <v>-</v>
      </c>
      <c r="O140" s="172" t="s">
        <v>6</v>
      </c>
      <c r="P140" s="169">
        <f>IF(T14C!P140&gt;0,T14D!P140/T14C!P140,"-")</f>
        <v>24.317813468885081</v>
      </c>
      <c r="Q140" s="170">
        <f>IF(T14C!Q140&gt;0,T14D!Q140/T14C!Q140,"-")</f>
        <v>17.331877132935681</v>
      </c>
      <c r="R140" s="170">
        <f>IF(T14C!R140&gt;0,T14D!R140/T14C!R140,"-")</f>
        <v>33.228716365232344</v>
      </c>
      <c r="S140" s="170" t="str">
        <f>IF(T14C!S140&gt;0,T14D!S140/T14C!S140,"-")</f>
        <v>-</v>
      </c>
      <c r="T140" s="170" t="str">
        <f>IF(T14C!T140&gt;0,T14D!T140/T14C!T140,"-")</f>
        <v>-</v>
      </c>
      <c r="U140" s="170" t="str">
        <f>IF(T14C!U140&gt;0,T14D!U140/T14C!U140,"-")</f>
        <v>-</v>
      </c>
      <c r="V140" s="170" t="str">
        <f>IF(T14C!V140&gt;0,T14D!V140/T14C!V140,"-")</f>
        <v>-</v>
      </c>
      <c r="W140" s="170" t="str">
        <f>IF(T14C!W140&gt;0,T14D!W140/T14C!W140,"-")</f>
        <v>-</v>
      </c>
      <c r="X140" s="170" t="str">
        <f>IF(T14C!X140&gt;0,T14D!X140/T14C!X140,"-")</f>
        <v>-</v>
      </c>
      <c r="Y140" s="170" t="str">
        <f>IF(T14C!Y140&gt;0,T14D!Y140/T14C!Y140,"-")</f>
        <v>-</v>
      </c>
      <c r="Z140" s="171" t="str">
        <f>IF(T14C!Z140&gt;0,T14D!Z140/T14C!Z140,"-")</f>
        <v>-</v>
      </c>
      <c r="AB140" s="172" t="s">
        <v>6</v>
      </c>
      <c r="AC140" s="169">
        <f>IF(T14C!AC140&gt;0,T14D!AC140/T14C!AC140,"-")</f>
        <v>16.938544328167595</v>
      </c>
      <c r="AD140" s="170">
        <f>IF(T14C!AD140&gt;0,T14D!AD140/T14C!AD140,"-")</f>
        <v>15.651674298720019</v>
      </c>
      <c r="AE140" s="170">
        <f>IF(T14C!AE140&gt;0,T14D!AE140/T14C!AE140,"-")</f>
        <v>18.273665952270122</v>
      </c>
      <c r="AF140" s="170" t="str">
        <f>IF(T14C!AF140&gt;0,T14D!AF140/T14C!AF140,"-")</f>
        <v>-</v>
      </c>
      <c r="AG140" s="170" t="str">
        <f>IF(T14C!AG140&gt;0,T14D!AG140/T14C!AG140,"-")</f>
        <v>-</v>
      </c>
      <c r="AH140" s="170" t="str">
        <f>IF(T14C!AH140&gt;0,T14D!AH140/T14C!AH140,"-")</f>
        <v>-</v>
      </c>
      <c r="AI140" s="170" t="str">
        <f>IF(T14C!AI140&gt;0,T14D!AI140/T14C!AI140,"-")</f>
        <v>-</v>
      </c>
      <c r="AJ140" s="170" t="str">
        <f>IF(T14C!AJ140&gt;0,T14D!AJ140/T14C!AJ140,"-")</f>
        <v>-</v>
      </c>
      <c r="AK140" s="170" t="str">
        <f>IF(T14C!AK140&gt;0,T14D!AK140/T14C!AK140,"-")</f>
        <v>-</v>
      </c>
      <c r="AL140" s="170" t="str">
        <f>IF(T14C!AL140&gt;0,T14D!AL140/T14C!AL140,"-")</f>
        <v>-</v>
      </c>
      <c r="AM140" s="171" t="str">
        <f>IF(T14C!AM140&gt;0,T14D!AM140/T14C!AM140,"-")</f>
        <v>-</v>
      </c>
    </row>
    <row r="141" spans="2:39">
      <c r="B141" s="172" t="s">
        <v>7</v>
      </c>
      <c r="C141" s="169" t="str">
        <f>IF(T14C!C141&gt;0,T14D!C141/T14C!C141,"-")</f>
        <v>-</v>
      </c>
      <c r="D141" s="170" t="str">
        <f>IF(T14C!D141&gt;0,T14D!D141/T14C!D141,"-")</f>
        <v>-</v>
      </c>
      <c r="E141" s="170" t="str">
        <f>IF(T14C!E141&gt;0,T14D!E141/T14C!E141,"-")</f>
        <v>-</v>
      </c>
      <c r="F141" s="170" t="str">
        <f>IF(T14C!F141&gt;0,T14D!F141/T14C!F141,"-")</f>
        <v>-</v>
      </c>
      <c r="G141" s="170" t="str">
        <f>IF(T14C!G141&gt;0,T14D!G141/T14C!G141,"-")</f>
        <v>-</v>
      </c>
      <c r="H141" s="170" t="str">
        <f>IF(T14C!H141&gt;0,T14D!H141/T14C!H141,"-")</f>
        <v>-</v>
      </c>
      <c r="I141" s="170" t="str">
        <f>IF(T14C!I141&gt;0,T14D!I141/T14C!I141,"-")</f>
        <v>-</v>
      </c>
      <c r="J141" s="170" t="str">
        <f>IF(T14C!J141&gt;0,T14D!J141/T14C!J141,"-")</f>
        <v>-</v>
      </c>
      <c r="K141" s="170" t="str">
        <f>IF(T14C!K141&gt;0,T14D!K141/T14C!K141,"-")</f>
        <v>-</v>
      </c>
      <c r="L141" s="170" t="str">
        <f>IF(T14C!L141&gt;0,T14D!L141/T14C!L141,"-")</f>
        <v>-</v>
      </c>
      <c r="M141" s="171" t="str">
        <f>IF(T14C!M141&gt;0,T14D!M141/T14C!M141,"-")</f>
        <v>-</v>
      </c>
      <c r="O141" s="172" t="s">
        <v>7</v>
      </c>
      <c r="P141" s="169">
        <f>IF(T14C!P141&gt;0,T14D!P141/T14C!P141,"-")</f>
        <v>60.584380284953568</v>
      </c>
      <c r="Q141" s="170" t="str">
        <f>IF(T14C!Q141&gt;0,T14D!Q141/T14C!Q141,"-")</f>
        <v>-</v>
      </c>
      <c r="R141" s="170" t="str">
        <f>IF(T14C!R141&gt;0,T14D!R141/T14C!R141,"-")</f>
        <v>-</v>
      </c>
      <c r="S141" s="170" t="str">
        <f>IF(T14C!S141&gt;0,T14D!S141/T14C!S141,"-")</f>
        <v>-</v>
      </c>
      <c r="T141" s="170" t="str">
        <f>IF(T14C!T141&gt;0,T14D!T141/T14C!T141,"-")</f>
        <v>-</v>
      </c>
      <c r="U141" s="170" t="str">
        <f>IF(T14C!U141&gt;0,T14D!U141/T14C!U141,"-")</f>
        <v>-</v>
      </c>
      <c r="V141" s="170" t="str">
        <f>IF(T14C!V141&gt;0,T14D!V141/T14C!V141,"-")</f>
        <v>-</v>
      </c>
      <c r="W141" s="170">
        <f>IF(T14C!W141&gt;0,T14D!W141/T14C!W141,"-")</f>
        <v>61.392637234406912</v>
      </c>
      <c r="X141" s="170" t="str">
        <f>IF(T14C!X141&gt;0,T14D!X141/T14C!X141,"-")</f>
        <v>-</v>
      </c>
      <c r="Y141" s="170">
        <f>IF(T14C!Y141&gt;0,T14D!Y141/T14C!Y141,"-")</f>
        <v>59.561082495737409</v>
      </c>
      <c r="Z141" s="171" t="str">
        <f>IF(T14C!Z141&gt;0,T14D!Z141/T14C!Z141,"-")</f>
        <v>-</v>
      </c>
      <c r="AB141" s="172" t="s">
        <v>7</v>
      </c>
      <c r="AC141" s="169">
        <f>IF(T14C!AC141&gt;0,T14D!AC141/T14C!AC141,"-")</f>
        <v>37.96446746901146</v>
      </c>
      <c r="AD141" s="170" t="str">
        <f>IF(T14C!AD141&gt;0,T14D!AD141/T14C!AD141,"-")</f>
        <v>-</v>
      </c>
      <c r="AE141" s="170" t="str">
        <f>IF(T14C!AE141&gt;0,T14D!AE141/T14C!AE141,"-")</f>
        <v>-</v>
      </c>
      <c r="AF141" s="170" t="str">
        <f>IF(T14C!AF141&gt;0,T14D!AF141/T14C!AF141,"-")</f>
        <v>-</v>
      </c>
      <c r="AG141" s="170" t="str">
        <f>IF(T14C!AG141&gt;0,T14D!AG141/T14C!AG141,"-")</f>
        <v>-</v>
      </c>
      <c r="AH141" s="170" t="str">
        <f>IF(T14C!AH141&gt;0,T14D!AH141/T14C!AH141,"-")</f>
        <v>-</v>
      </c>
      <c r="AI141" s="170" t="str">
        <f>IF(T14C!AI141&gt;0,T14D!AI141/T14C!AI141,"-")</f>
        <v>-</v>
      </c>
      <c r="AJ141" s="170">
        <f>IF(T14C!AJ141&gt;0,T14D!AJ141/T14C!AJ141,"-")</f>
        <v>37.96446746901146</v>
      </c>
      <c r="AK141" s="170" t="str">
        <f>IF(T14C!AK141&gt;0,T14D!AK141/T14C!AK141,"-")</f>
        <v>-</v>
      </c>
      <c r="AL141" s="170" t="str">
        <f>IF(T14C!AL141&gt;0,T14D!AL141/T14C!AL141,"-")</f>
        <v>-</v>
      </c>
      <c r="AM141" s="171" t="str">
        <f>IF(T14C!AM141&gt;0,T14D!AM141/T14C!AM141,"-")</f>
        <v>-</v>
      </c>
    </row>
    <row r="142" spans="2:39">
      <c r="B142" s="172" t="s">
        <v>8</v>
      </c>
      <c r="C142" s="169">
        <f>IF(T14C!C142&gt;0,T14D!C142/T14C!C142,"-")</f>
        <v>41.802826418727228</v>
      </c>
      <c r="D142" s="170" t="str">
        <f>IF(T14C!D142&gt;0,T14D!D142/T14C!D142,"-")</f>
        <v>-</v>
      </c>
      <c r="E142" s="170" t="str">
        <f>IF(T14C!E142&gt;0,T14D!E142/T14C!E142,"-")</f>
        <v>-</v>
      </c>
      <c r="F142" s="170" t="str">
        <f>IF(T14C!F142&gt;0,T14D!F142/T14C!F142,"-")</f>
        <v>-</v>
      </c>
      <c r="G142" s="170" t="str">
        <f>IF(T14C!G142&gt;0,T14D!G142/T14C!G142,"-")</f>
        <v>-</v>
      </c>
      <c r="H142" s="170" t="str">
        <f>IF(T14C!H142&gt;0,T14D!H142/T14C!H142,"-")</f>
        <v>-</v>
      </c>
      <c r="I142" s="170">
        <f>IF(T14C!I142&gt;0,T14D!I142/T14C!I142,"-")</f>
        <v>41.802826418727228</v>
      </c>
      <c r="J142" s="170" t="str">
        <f>IF(T14C!J142&gt;0,T14D!J142/T14C!J142,"-")</f>
        <v>-</v>
      </c>
      <c r="K142" s="170" t="str">
        <f>IF(T14C!K142&gt;0,T14D!K142/T14C!K142,"-")</f>
        <v>-</v>
      </c>
      <c r="L142" s="170" t="str">
        <f>IF(T14C!L142&gt;0,T14D!L142/T14C!L142,"-")</f>
        <v>-</v>
      </c>
      <c r="M142" s="171" t="str">
        <f>IF(T14C!M142&gt;0,T14D!M142/T14C!M142,"-")</f>
        <v>-</v>
      </c>
      <c r="O142" s="172" t="s">
        <v>8</v>
      </c>
      <c r="P142" s="169">
        <f>IF(T14C!P142&gt;0,T14D!P142/T14C!P142,"-")</f>
        <v>53.523376376964755</v>
      </c>
      <c r="Q142" s="170" t="str">
        <f>IF(T14C!Q142&gt;0,T14D!Q142/T14C!Q142,"-")</f>
        <v>-</v>
      </c>
      <c r="R142" s="170" t="str">
        <f>IF(T14C!R142&gt;0,T14D!R142/T14C!R142,"-")</f>
        <v>-</v>
      </c>
      <c r="S142" s="170" t="str">
        <f>IF(T14C!S142&gt;0,T14D!S142/T14C!S142,"-")</f>
        <v>-</v>
      </c>
      <c r="T142" s="170" t="str">
        <f>IF(T14C!T142&gt;0,T14D!T142/T14C!T142,"-")</f>
        <v>-</v>
      </c>
      <c r="U142" s="170" t="str">
        <f>IF(T14C!U142&gt;0,T14D!U142/T14C!U142,"-")</f>
        <v>-</v>
      </c>
      <c r="V142" s="170">
        <f>IF(T14C!V142&gt;0,T14D!V142/T14C!V142,"-")</f>
        <v>53.523376376964755</v>
      </c>
      <c r="W142" s="170" t="str">
        <f>IF(T14C!W142&gt;0,T14D!W142/T14C!W142,"-")</f>
        <v>-</v>
      </c>
      <c r="X142" s="170" t="str">
        <f>IF(T14C!X142&gt;0,T14D!X142/T14C!X142,"-")</f>
        <v>-</v>
      </c>
      <c r="Y142" s="170" t="str">
        <f>IF(T14C!Y142&gt;0,T14D!Y142/T14C!Y142,"-")</f>
        <v>-</v>
      </c>
      <c r="Z142" s="171" t="str">
        <f>IF(T14C!Z142&gt;0,T14D!Z142/T14C!Z142,"-")</f>
        <v>-</v>
      </c>
      <c r="AB142" s="172" t="s">
        <v>8</v>
      </c>
      <c r="AC142" s="169">
        <f>IF(T14C!AC142&gt;0,T14D!AC142/T14C!AC142,"-")</f>
        <v>33.274812235497912</v>
      </c>
      <c r="AD142" s="170" t="str">
        <f>IF(T14C!AD142&gt;0,T14D!AD142/T14C!AD142,"-")</f>
        <v>-</v>
      </c>
      <c r="AE142" s="170" t="str">
        <f>IF(T14C!AE142&gt;0,T14D!AE142/T14C!AE142,"-")</f>
        <v>-</v>
      </c>
      <c r="AF142" s="170" t="str">
        <f>IF(T14C!AF142&gt;0,T14D!AF142/T14C!AF142,"-")</f>
        <v>-</v>
      </c>
      <c r="AG142" s="170" t="str">
        <f>IF(T14C!AG142&gt;0,T14D!AG142/T14C!AG142,"-")</f>
        <v>-</v>
      </c>
      <c r="AH142" s="170" t="str">
        <f>IF(T14C!AH142&gt;0,T14D!AH142/T14C!AH142,"-")</f>
        <v>-</v>
      </c>
      <c r="AI142" s="170">
        <f>IF(T14C!AI142&gt;0,T14D!AI142/T14C!AI142,"-")</f>
        <v>33.274812235497912</v>
      </c>
      <c r="AJ142" s="170" t="str">
        <f>IF(T14C!AJ142&gt;0,T14D!AJ142/T14C!AJ142,"-")</f>
        <v>-</v>
      </c>
      <c r="AK142" s="170" t="str">
        <f>IF(T14C!AK142&gt;0,T14D!AK142/T14C!AK142,"-")</f>
        <v>-</v>
      </c>
      <c r="AL142" s="170" t="str">
        <f>IF(T14C!AL142&gt;0,T14D!AL142/T14C!AL142,"-")</f>
        <v>-</v>
      </c>
      <c r="AM142" s="171" t="str">
        <f>IF(T14C!AM142&gt;0,T14D!AM142/T14C!AM142,"-")</f>
        <v>-</v>
      </c>
    </row>
    <row r="143" spans="2:39">
      <c r="B143" s="172" t="s">
        <v>9</v>
      </c>
      <c r="C143" s="169">
        <f>IF(T14C!C143&gt;0,T14D!C143/T14C!C143,"-")</f>
        <v>18.453310915407744</v>
      </c>
      <c r="D143" s="170">
        <f>IF(T14C!D143&gt;0,T14D!D143/T14C!D143,"-")</f>
        <v>18.453714935064504</v>
      </c>
      <c r="E143" s="170">
        <f>IF(T14C!E143&gt;0,T14D!E143/T14C!E143,"-")</f>
        <v>18.453020114718946</v>
      </c>
      <c r="F143" s="170" t="str">
        <f>IF(T14C!F143&gt;0,T14D!F143/T14C!F143,"-")</f>
        <v>-</v>
      </c>
      <c r="G143" s="170" t="str">
        <f>IF(T14C!G143&gt;0,T14D!G143/T14C!G143,"-")</f>
        <v>-</v>
      </c>
      <c r="H143" s="170" t="str">
        <f>IF(T14C!H143&gt;0,T14D!H143/T14C!H143,"-")</f>
        <v>-</v>
      </c>
      <c r="I143" s="170" t="str">
        <f>IF(T14C!I143&gt;0,T14D!I143/T14C!I143,"-")</f>
        <v>-</v>
      </c>
      <c r="J143" s="170" t="str">
        <f>IF(T14C!J143&gt;0,T14D!J143/T14C!J143,"-")</f>
        <v>-</v>
      </c>
      <c r="K143" s="170" t="str">
        <f>IF(T14C!K143&gt;0,T14D!K143/T14C!K143,"-")</f>
        <v>-</v>
      </c>
      <c r="L143" s="170" t="str">
        <f>IF(T14C!L143&gt;0,T14D!L143/T14C!L143,"-")</f>
        <v>-</v>
      </c>
      <c r="M143" s="171" t="str">
        <f>IF(T14C!M143&gt;0,T14D!M143/T14C!M143,"-")</f>
        <v>-</v>
      </c>
      <c r="O143" s="172" t="s">
        <v>9</v>
      </c>
      <c r="P143" s="169">
        <f>IF(T14C!P143&gt;0,T14D!P143/T14C!P143,"-")</f>
        <v>16.886552675422777</v>
      </c>
      <c r="Q143" s="170">
        <f>IF(T14C!Q143&gt;0,T14D!Q143/T14C!Q143,"-")</f>
        <v>18.883242986225966</v>
      </c>
      <c r="R143" s="170">
        <f>IF(T14C!R143&gt;0,T14D!R143/T14C!R143,"-")</f>
        <v>18.128494371925132</v>
      </c>
      <c r="S143" s="170" t="str">
        <f>IF(T14C!S143&gt;0,T14D!S143/T14C!S143,"-")</f>
        <v>-</v>
      </c>
      <c r="T143" s="170" t="str">
        <f>IF(T14C!T143&gt;0,T14D!T143/T14C!T143,"-")</f>
        <v>-</v>
      </c>
      <c r="U143" s="170" t="str">
        <f>IF(T14C!U143&gt;0,T14D!U143/T14C!U143,"-")</f>
        <v>-</v>
      </c>
      <c r="V143" s="170">
        <f>IF(T14C!V143&gt;0,T14D!V143/T14C!V143,"-")</f>
        <v>13.582427052936378</v>
      </c>
      <c r="W143" s="170" t="str">
        <f>IF(T14C!W143&gt;0,T14D!W143/T14C!W143,"-")</f>
        <v>-</v>
      </c>
      <c r="X143" s="170" t="str">
        <f>IF(T14C!X143&gt;0,T14D!X143/T14C!X143,"-")</f>
        <v>-</v>
      </c>
      <c r="Y143" s="170" t="str">
        <f>IF(T14C!Y143&gt;0,T14D!Y143/T14C!Y143,"-")</f>
        <v>-</v>
      </c>
      <c r="Z143" s="171" t="str">
        <f>IF(T14C!Z143&gt;0,T14D!Z143/T14C!Z143,"-")</f>
        <v>-</v>
      </c>
      <c r="AB143" s="172" t="s">
        <v>9</v>
      </c>
      <c r="AC143" s="169">
        <f>IF(T14C!AC143&gt;0,T14D!AC143/T14C!AC143,"-")</f>
        <v>13.293916903265217</v>
      </c>
      <c r="AD143" s="170">
        <f>IF(T14C!AD143&gt;0,T14D!AD143/T14C!AD143,"-")</f>
        <v>20.825634011564144</v>
      </c>
      <c r="AE143" s="170">
        <f>IF(T14C!AE143&gt;0,T14D!AE143/T14C!AE143,"-")</f>
        <v>17.324060396261917</v>
      </c>
      <c r="AF143" s="170" t="str">
        <f>IF(T14C!AF143&gt;0,T14D!AF143/T14C!AF143,"-")</f>
        <v>-</v>
      </c>
      <c r="AG143" s="170" t="str">
        <f>IF(T14C!AG143&gt;0,T14D!AG143/T14C!AG143,"-")</f>
        <v>-</v>
      </c>
      <c r="AH143" s="170" t="str">
        <f>IF(T14C!AH143&gt;0,T14D!AH143/T14C!AH143,"-")</f>
        <v>-</v>
      </c>
      <c r="AI143" s="170">
        <f>IF(T14C!AI143&gt;0,T14D!AI143/T14C!AI143,"-")</f>
        <v>8.7644352557733924</v>
      </c>
      <c r="AJ143" s="170" t="str">
        <f>IF(T14C!AJ143&gt;0,T14D!AJ143/T14C!AJ143,"-")</f>
        <v>-</v>
      </c>
      <c r="AK143" s="170" t="str">
        <f>IF(T14C!AK143&gt;0,T14D!AK143/T14C!AK143,"-")</f>
        <v>-</v>
      </c>
      <c r="AL143" s="170" t="str">
        <f>IF(T14C!AL143&gt;0,T14D!AL143/T14C!AL143,"-")</f>
        <v>-</v>
      </c>
      <c r="AM143" s="171" t="str">
        <f>IF(T14C!AM143&gt;0,T14D!AM143/T14C!AM143,"-")</f>
        <v>-</v>
      </c>
    </row>
    <row r="144" spans="2:39">
      <c r="B144" s="172" t="s">
        <v>10</v>
      </c>
      <c r="C144" s="169" t="str">
        <f>IF(T14C!C144&gt;0,T14D!C144/T14C!C144,"-")</f>
        <v>-</v>
      </c>
      <c r="D144" s="170" t="str">
        <f>IF(T14C!D144&gt;0,T14D!D144/T14C!D144,"-")</f>
        <v>-</v>
      </c>
      <c r="E144" s="170" t="str">
        <f>IF(T14C!E144&gt;0,T14D!E144/T14C!E144,"-")</f>
        <v>-</v>
      </c>
      <c r="F144" s="170" t="str">
        <f>IF(T14C!F144&gt;0,T14D!F144/T14C!F144,"-")</f>
        <v>-</v>
      </c>
      <c r="G144" s="170" t="str">
        <f>IF(T14C!G144&gt;0,T14D!G144/T14C!G144,"-")</f>
        <v>-</v>
      </c>
      <c r="H144" s="170" t="str">
        <f>IF(T14C!H144&gt;0,T14D!H144/T14C!H144,"-")</f>
        <v>-</v>
      </c>
      <c r="I144" s="170" t="str">
        <f>IF(T14C!I144&gt;0,T14D!I144/T14C!I144,"-")</f>
        <v>-</v>
      </c>
      <c r="J144" s="170" t="str">
        <f>IF(T14C!J144&gt;0,T14D!J144/T14C!J144,"-")</f>
        <v>-</v>
      </c>
      <c r="K144" s="170" t="str">
        <f>IF(T14C!K144&gt;0,T14D!K144/T14C!K144,"-")</f>
        <v>-</v>
      </c>
      <c r="L144" s="170" t="str">
        <f>IF(T14C!L144&gt;0,T14D!L144/T14C!L144,"-")</f>
        <v>-</v>
      </c>
      <c r="M144" s="171" t="str">
        <f>IF(T14C!M144&gt;0,T14D!M144/T14C!M144,"-")</f>
        <v>-</v>
      </c>
      <c r="O144" s="172" t="s">
        <v>10</v>
      </c>
      <c r="P144" s="169" t="str">
        <f>IF(T14C!P144&gt;0,T14D!P144/T14C!P144,"-")</f>
        <v>-</v>
      </c>
      <c r="Q144" s="170" t="str">
        <f>IF(T14C!Q144&gt;0,T14D!Q144/T14C!Q144,"-")</f>
        <v>-</v>
      </c>
      <c r="R144" s="170" t="str">
        <f>IF(T14C!R144&gt;0,T14D!R144/T14C!R144,"-")</f>
        <v>-</v>
      </c>
      <c r="S144" s="170" t="str">
        <f>IF(T14C!S144&gt;0,T14D!S144/T14C!S144,"-")</f>
        <v>-</v>
      </c>
      <c r="T144" s="170" t="str">
        <f>IF(T14C!T144&gt;0,T14D!T144/T14C!T144,"-")</f>
        <v>-</v>
      </c>
      <c r="U144" s="170" t="str">
        <f>IF(T14C!U144&gt;0,T14D!U144/T14C!U144,"-")</f>
        <v>-</v>
      </c>
      <c r="V144" s="170" t="str">
        <f>IF(T14C!V144&gt;0,T14D!V144/T14C!V144,"-")</f>
        <v>-</v>
      </c>
      <c r="W144" s="170" t="str">
        <f>IF(T14C!W144&gt;0,T14D!W144/T14C!W144,"-")</f>
        <v>-</v>
      </c>
      <c r="X144" s="170" t="str">
        <f>IF(T14C!X144&gt;0,T14D!X144/T14C!X144,"-")</f>
        <v>-</v>
      </c>
      <c r="Y144" s="170" t="str">
        <f>IF(T14C!Y144&gt;0,T14D!Y144/T14C!Y144,"-")</f>
        <v>-</v>
      </c>
      <c r="Z144" s="171" t="str">
        <f>IF(T14C!Z144&gt;0,T14D!Z144/T14C!Z144,"-")</f>
        <v>-</v>
      </c>
      <c r="AB144" s="172" t="s">
        <v>10</v>
      </c>
      <c r="AC144" s="169" t="str">
        <f>IF(T14C!AC144&gt;0,T14D!AC144/T14C!AC144,"-")</f>
        <v>-</v>
      </c>
      <c r="AD144" s="170" t="str">
        <f>IF(T14C!AD144&gt;0,T14D!AD144/T14C!AD144,"-")</f>
        <v>-</v>
      </c>
      <c r="AE144" s="170" t="str">
        <f>IF(T14C!AE144&gt;0,T14D!AE144/T14C!AE144,"-")</f>
        <v>-</v>
      </c>
      <c r="AF144" s="170" t="str">
        <f>IF(T14C!AF144&gt;0,T14D!AF144/T14C!AF144,"-")</f>
        <v>-</v>
      </c>
      <c r="AG144" s="170" t="str">
        <f>IF(T14C!AG144&gt;0,T14D!AG144/T14C!AG144,"-")</f>
        <v>-</v>
      </c>
      <c r="AH144" s="170" t="str">
        <f>IF(T14C!AH144&gt;0,T14D!AH144/T14C!AH144,"-")</f>
        <v>-</v>
      </c>
      <c r="AI144" s="170" t="str">
        <f>IF(T14C!AI144&gt;0,T14D!AI144/T14C!AI144,"-")</f>
        <v>-</v>
      </c>
      <c r="AJ144" s="170" t="str">
        <f>IF(T14C!AJ144&gt;0,T14D!AJ144/T14C!AJ144,"-")</f>
        <v>-</v>
      </c>
      <c r="AK144" s="170" t="str">
        <f>IF(T14C!AK144&gt;0,T14D!AK144/T14C!AK144,"-")</f>
        <v>-</v>
      </c>
      <c r="AL144" s="170" t="str">
        <f>IF(T14C!AL144&gt;0,T14D!AL144/T14C!AL144,"-")</f>
        <v>-</v>
      </c>
      <c r="AM144" s="171" t="str">
        <f>IF(T14C!AM144&gt;0,T14D!AM144/T14C!AM144,"-")</f>
        <v>-</v>
      </c>
    </row>
    <row r="145" spans="2:39">
      <c r="B145" s="172" t="s">
        <v>11</v>
      </c>
      <c r="C145" s="169" t="str">
        <f>IF(T14C!C145&gt;0,T14D!C145/T14C!C145,"-")</f>
        <v>-</v>
      </c>
      <c r="D145" s="170" t="str">
        <f>IF(T14C!D145&gt;0,T14D!D145/T14C!D145,"-")</f>
        <v>-</v>
      </c>
      <c r="E145" s="170" t="str">
        <f>IF(T14C!E145&gt;0,T14D!E145/T14C!E145,"-")</f>
        <v>-</v>
      </c>
      <c r="F145" s="170" t="str">
        <f>IF(T14C!F145&gt;0,T14D!F145/T14C!F145,"-")</f>
        <v>-</v>
      </c>
      <c r="G145" s="170" t="str">
        <f>IF(T14C!G145&gt;0,T14D!G145/T14C!G145,"-")</f>
        <v>-</v>
      </c>
      <c r="H145" s="170" t="str">
        <f>IF(T14C!H145&gt;0,T14D!H145/T14C!H145,"-")</f>
        <v>-</v>
      </c>
      <c r="I145" s="170" t="str">
        <f>IF(T14C!I145&gt;0,T14D!I145/T14C!I145,"-")</f>
        <v>-</v>
      </c>
      <c r="J145" s="170" t="str">
        <f>IF(T14C!J145&gt;0,T14D!J145/T14C!J145,"-")</f>
        <v>-</v>
      </c>
      <c r="K145" s="170" t="str">
        <f>IF(T14C!K145&gt;0,T14D!K145/T14C!K145,"-")</f>
        <v>-</v>
      </c>
      <c r="L145" s="170" t="str">
        <f>IF(T14C!L145&gt;0,T14D!L145/T14C!L145,"-")</f>
        <v>-</v>
      </c>
      <c r="M145" s="171" t="str">
        <f>IF(T14C!M145&gt;0,T14D!M145/T14C!M145,"-")</f>
        <v>-</v>
      </c>
      <c r="O145" s="172" t="s">
        <v>11</v>
      </c>
      <c r="P145" s="169" t="str">
        <f>IF(T14C!P145&gt;0,T14D!P145/T14C!P145,"-")</f>
        <v>-</v>
      </c>
      <c r="Q145" s="170" t="str">
        <f>IF(T14C!Q145&gt;0,T14D!Q145/T14C!Q145,"-")</f>
        <v>-</v>
      </c>
      <c r="R145" s="170" t="str">
        <f>IF(T14C!R145&gt;0,T14D!R145/T14C!R145,"-")</f>
        <v>-</v>
      </c>
      <c r="S145" s="170" t="str">
        <f>IF(T14C!S145&gt;0,T14D!S145/T14C!S145,"-")</f>
        <v>-</v>
      </c>
      <c r="T145" s="170" t="str">
        <f>IF(T14C!T145&gt;0,T14D!T145/T14C!T145,"-")</f>
        <v>-</v>
      </c>
      <c r="U145" s="170" t="str">
        <f>IF(T14C!U145&gt;0,T14D!U145/T14C!U145,"-")</f>
        <v>-</v>
      </c>
      <c r="V145" s="170" t="str">
        <f>IF(T14C!V145&gt;0,T14D!V145/T14C!V145,"-")</f>
        <v>-</v>
      </c>
      <c r="W145" s="170" t="str">
        <f>IF(T14C!W145&gt;0,T14D!W145/T14C!W145,"-")</f>
        <v>-</v>
      </c>
      <c r="X145" s="170" t="str">
        <f>IF(T14C!X145&gt;0,T14D!X145/T14C!X145,"-")</f>
        <v>-</v>
      </c>
      <c r="Y145" s="170" t="str">
        <f>IF(T14C!Y145&gt;0,T14D!Y145/T14C!Y145,"-")</f>
        <v>-</v>
      </c>
      <c r="Z145" s="171" t="str">
        <f>IF(T14C!Z145&gt;0,T14D!Z145/T14C!Z145,"-")</f>
        <v>-</v>
      </c>
      <c r="AB145" s="172" t="s">
        <v>11</v>
      </c>
      <c r="AC145" s="169" t="str">
        <f>IF(T14C!AC145&gt;0,T14D!AC145/T14C!AC145,"-")</f>
        <v>-</v>
      </c>
      <c r="AD145" s="170" t="str">
        <f>IF(T14C!AD145&gt;0,T14D!AD145/T14C!AD145,"-")</f>
        <v>-</v>
      </c>
      <c r="AE145" s="170" t="str">
        <f>IF(T14C!AE145&gt;0,T14D!AE145/T14C!AE145,"-")</f>
        <v>-</v>
      </c>
      <c r="AF145" s="170" t="str">
        <f>IF(T14C!AF145&gt;0,T14D!AF145/T14C!AF145,"-")</f>
        <v>-</v>
      </c>
      <c r="AG145" s="170" t="str">
        <f>IF(T14C!AG145&gt;0,T14D!AG145/T14C!AG145,"-")</f>
        <v>-</v>
      </c>
      <c r="AH145" s="170" t="str">
        <f>IF(T14C!AH145&gt;0,T14D!AH145/T14C!AH145,"-")</f>
        <v>-</v>
      </c>
      <c r="AI145" s="170" t="str">
        <f>IF(T14C!AI145&gt;0,T14D!AI145/T14C!AI145,"-")</f>
        <v>-</v>
      </c>
      <c r="AJ145" s="170" t="str">
        <f>IF(T14C!AJ145&gt;0,T14D!AJ145/T14C!AJ145,"-")</f>
        <v>-</v>
      </c>
      <c r="AK145" s="170" t="str">
        <f>IF(T14C!AK145&gt;0,T14D!AK145/T14C!AK145,"-")</f>
        <v>-</v>
      </c>
      <c r="AL145" s="170" t="str">
        <f>IF(T14C!AL145&gt;0,T14D!AL145/T14C!AL145,"-")</f>
        <v>-</v>
      </c>
      <c r="AM145" s="171" t="str">
        <f>IF(T14C!AM145&gt;0,T14D!AM145/T14C!AM145,"-")</f>
        <v>-</v>
      </c>
    </row>
    <row r="146" spans="2:39">
      <c r="B146" s="172" t="s">
        <v>12</v>
      </c>
      <c r="C146" s="169" t="str">
        <f>IF(T14C!C146&gt;0,T14D!C146/T14C!C146,"-")</f>
        <v>-</v>
      </c>
      <c r="D146" s="170" t="str">
        <f>IF(T14C!D146&gt;0,T14D!D146/T14C!D146,"-")</f>
        <v>-</v>
      </c>
      <c r="E146" s="170" t="str">
        <f>IF(T14C!E146&gt;0,T14D!E146/T14C!E146,"-")</f>
        <v>-</v>
      </c>
      <c r="F146" s="170" t="str">
        <f>IF(T14C!F146&gt;0,T14D!F146/T14C!F146,"-")</f>
        <v>-</v>
      </c>
      <c r="G146" s="170" t="str">
        <f>IF(T14C!G146&gt;0,T14D!G146/T14C!G146,"-")</f>
        <v>-</v>
      </c>
      <c r="H146" s="170" t="str">
        <f>IF(T14C!H146&gt;0,T14D!H146/T14C!H146,"-")</f>
        <v>-</v>
      </c>
      <c r="I146" s="170" t="str">
        <f>IF(T14C!I146&gt;0,T14D!I146/T14C!I146,"-")</f>
        <v>-</v>
      </c>
      <c r="J146" s="170" t="str">
        <f>IF(T14C!J146&gt;0,T14D!J146/T14C!J146,"-")</f>
        <v>-</v>
      </c>
      <c r="K146" s="170" t="str">
        <f>IF(T14C!K146&gt;0,T14D!K146/T14C!K146,"-")</f>
        <v>-</v>
      </c>
      <c r="L146" s="170" t="str">
        <f>IF(T14C!L146&gt;0,T14D!L146/T14C!L146,"-")</f>
        <v>-</v>
      </c>
      <c r="M146" s="171" t="str">
        <f>IF(T14C!M146&gt;0,T14D!M146/T14C!M146,"-")</f>
        <v>-</v>
      </c>
      <c r="O146" s="172" t="s">
        <v>12</v>
      </c>
      <c r="P146" s="169" t="str">
        <f>IF(T14C!P146&gt;0,T14D!P146/T14C!P146,"-")</f>
        <v>-</v>
      </c>
      <c r="Q146" s="170" t="str">
        <f>IF(T14C!Q146&gt;0,T14D!Q146/T14C!Q146,"-")</f>
        <v>-</v>
      </c>
      <c r="R146" s="170" t="str">
        <f>IF(T14C!R146&gt;0,T14D!R146/T14C!R146,"-")</f>
        <v>-</v>
      </c>
      <c r="S146" s="170" t="str">
        <f>IF(T14C!S146&gt;0,T14D!S146/T14C!S146,"-")</f>
        <v>-</v>
      </c>
      <c r="T146" s="170" t="str">
        <f>IF(T14C!T146&gt;0,T14D!T146/T14C!T146,"-")</f>
        <v>-</v>
      </c>
      <c r="U146" s="170" t="str">
        <f>IF(T14C!U146&gt;0,T14D!U146/T14C!U146,"-")</f>
        <v>-</v>
      </c>
      <c r="V146" s="170" t="str">
        <f>IF(T14C!V146&gt;0,T14D!V146/T14C!V146,"-")</f>
        <v>-</v>
      </c>
      <c r="W146" s="170" t="str">
        <f>IF(T14C!W146&gt;0,T14D!W146/T14C!W146,"-")</f>
        <v>-</v>
      </c>
      <c r="X146" s="170" t="str">
        <f>IF(T14C!X146&gt;0,T14D!X146/T14C!X146,"-")</f>
        <v>-</v>
      </c>
      <c r="Y146" s="170" t="str">
        <f>IF(T14C!Y146&gt;0,T14D!Y146/T14C!Y146,"-")</f>
        <v>-</v>
      </c>
      <c r="Z146" s="171" t="str">
        <f>IF(T14C!Z146&gt;0,T14D!Z146/T14C!Z146,"-")</f>
        <v>-</v>
      </c>
      <c r="AB146" s="172" t="s">
        <v>12</v>
      </c>
      <c r="AC146" s="169" t="str">
        <f>IF(T14C!AC146&gt;0,T14D!AC146/T14C!AC146,"-")</f>
        <v>-</v>
      </c>
      <c r="AD146" s="170" t="str">
        <f>IF(T14C!AD146&gt;0,T14D!AD146/T14C!AD146,"-")</f>
        <v>-</v>
      </c>
      <c r="AE146" s="170" t="str">
        <f>IF(T14C!AE146&gt;0,T14D!AE146/T14C!AE146,"-")</f>
        <v>-</v>
      </c>
      <c r="AF146" s="170" t="str">
        <f>IF(T14C!AF146&gt;0,T14D!AF146/T14C!AF146,"-")</f>
        <v>-</v>
      </c>
      <c r="AG146" s="170" t="str">
        <f>IF(T14C!AG146&gt;0,T14D!AG146/T14C!AG146,"-")</f>
        <v>-</v>
      </c>
      <c r="AH146" s="170" t="str">
        <f>IF(T14C!AH146&gt;0,T14D!AH146/T14C!AH146,"-")</f>
        <v>-</v>
      </c>
      <c r="AI146" s="170" t="str">
        <f>IF(T14C!AI146&gt;0,T14D!AI146/T14C!AI146,"-")</f>
        <v>-</v>
      </c>
      <c r="AJ146" s="170" t="str">
        <f>IF(T14C!AJ146&gt;0,T14D!AJ146/T14C!AJ146,"-")</f>
        <v>-</v>
      </c>
      <c r="AK146" s="170" t="str">
        <f>IF(T14C!AK146&gt;0,T14D!AK146/T14C!AK146,"-")</f>
        <v>-</v>
      </c>
      <c r="AL146" s="170" t="str">
        <f>IF(T14C!AL146&gt;0,T14D!AL146/T14C!AL146,"-")</f>
        <v>-</v>
      </c>
      <c r="AM146" s="171" t="str">
        <f>IF(T14C!AM146&gt;0,T14D!AM146/T14C!AM146,"-")</f>
        <v>-</v>
      </c>
    </row>
    <row r="147" spans="2:39">
      <c r="B147" s="172" t="s">
        <v>44</v>
      </c>
      <c r="C147" s="169" t="str">
        <f>IF(T14C!C147&gt;0,T14D!C147/T14C!C147,"-")</f>
        <v>-</v>
      </c>
      <c r="D147" s="170" t="str">
        <f>IF(T14C!D147&gt;0,T14D!D147/T14C!D147,"-")</f>
        <v>-</v>
      </c>
      <c r="E147" s="170" t="str">
        <f>IF(T14C!E147&gt;0,T14D!E147/T14C!E147,"-")</f>
        <v>-</v>
      </c>
      <c r="F147" s="170" t="str">
        <f>IF(T14C!F147&gt;0,T14D!F147/T14C!F147,"-")</f>
        <v>-</v>
      </c>
      <c r="G147" s="170" t="str">
        <f>IF(T14C!G147&gt;0,T14D!G147/T14C!G147,"-")</f>
        <v>-</v>
      </c>
      <c r="H147" s="170" t="str">
        <f>IF(T14C!H147&gt;0,T14D!H147/T14C!H147,"-")</f>
        <v>-</v>
      </c>
      <c r="I147" s="170" t="str">
        <f>IF(T14C!I147&gt;0,T14D!I147/T14C!I147,"-")</f>
        <v>-</v>
      </c>
      <c r="J147" s="170" t="str">
        <f>IF(T14C!J147&gt;0,T14D!J147/T14C!J147,"-")</f>
        <v>-</v>
      </c>
      <c r="K147" s="170" t="str">
        <f>IF(T14C!K147&gt;0,T14D!K147/T14C!K147,"-")</f>
        <v>-</v>
      </c>
      <c r="L147" s="170" t="str">
        <f>IF(T14C!L147&gt;0,T14D!L147/T14C!L147,"-")</f>
        <v>-</v>
      </c>
      <c r="M147" s="171" t="str">
        <f>IF(T14C!M147&gt;0,T14D!M147/T14C!M147,"-")</f>
        <v>-</v>
      </c>
      <c r="O147" s="172" t="s">
        <v>44</v>
      </c>
      <c r="P147" s="169" t="str">
        <f>IF(T14C!P147&gt;0,T14D!P147/T14C!P147,"-")</f>
        <v>-</v>
      </c>
      <c r="Q147" s="170" t="str">
        <f>IF(T14C!Q147&gt;0,T14D!Q147/T14C!Q147,"-")</f>
        <v>-</v>
      </c>
      <c r="R147" s="170" t="str">
        <f>IF(T14C!R147&gt;0,T14D!R147/T14C!R147,"-")</f>
        <v>-</v>
      </c>
      <c r="S147" s="170" t="str">
        <f>IF(T14C!S147&gt;0,T14D!S147/T14C!S147,"-")</f>
        <v>-</v>
      </c>
      <c r="T147" s="170" t="str">
        <f>IF(T14C!T147&gt;0,T14D!T147/T14C!T147,"-")</f>
        <v>-</v>
      </c>
      <c r="U147" s="170" t="str">
        <f>IF(T14C!U147&gt;0,T14D!U147/T14C!U147,"-")</f>
        <v>-</v>
      </c>
      <c r="V147" s="170" t="str">
        <f>IF(T14C!V147&gt;0,T14D!V147/T14C!V147,"-")</f>
        <v>-</v>
      </c>
      <c r="W147" s="170" t="str">
        <f>IF(T14C!W147&gt;0,T14D!W147/T14C!W147,"-")</f>
        <v>-</v>
      </c>
      <c r="X147" s="170" t="str">
        <f>IF(T14C!X147&gt;0,T14D!X147/T14C!X147,"-")</f>
        <v>-</v>
      </c>
      <c r="Y147" s="170" t="str">
        <f>IF(T14C!Y147&gt;0,T14D!Y147/T14C!Y147,"-")</f>
        <v>-</v>
      </c>
      <c r="Z147" s="171" t="str">
        <f>IF(T14C!Z147&gt;0,T14D!Z147/T14C!Z147,"-")</f>
        <v>-</v>
      </c>
      <c r="AB147" s="172" t="s">
        <v>44</v>
      </c>
      <c r="AC147" s="169" t="str">
        <f>IF(T14C!AC147&gt;0,T14D!AC147/T14C!AC147,"-")</f>
        <v>-</v>
      </c>
      <c r="AD147" s="170" t="str">
        <f>IF(T14C!AD147&gt;0,T14D!AD147/T14C!AD147,"-")</f>
        <v>-</v>
      </c>
      <c r="AE147" s="170" t="str">
        <f>IF(T14C!AE147&gt;0,T14D!AE147/T14C!AE147,"-")</f>
        <v>-</v>
      </c>
      <c r="AF147" s="170" t="str">
        <f>IF(T14C!AF147&gt;0,T14D!AF147/T14C!AF147,"-")</f>
        <v>-</v>
      </c>
      <c r="AG147" s="170" t="str">
        <f>IF(T14C!AG147&gt;0,T14D!AG147/T14C!AG147,"-")</f>
        <v>-</v>
      </c>
      <c r="AH147" s="170" t="str">
        <f>IF(T14C!AH147&gt;0,T14D!AH147/T14C!AH147,"-")</f>
        <v>-</v>
      </c>
      <c r="AI147" s="170" t="str">
        <f>IF(T14C!AI147&gt;0,T14D!AI147/T14C!AI147,"-")</f>
        <v>-</v>
      </c>
      <c r="AJ147" s="170" t="str">
        <f>IF(T14C!AJ147&gt;0,T14D!AJ147/T14C!AJ147,"-")</f>
        <v>-</v>
      </c>
      <c r="AK147" s="170" t="str">
        <f>IF(T14C!AK147&gt;0,T14D!AK147/T14C!AK147,"-")</f>
        <v>-</v>
      </c>
      <c r="AL147" s="170" t="str">
        <f>IF(T14C!AL147&gt;0,T14D!AL147/T14C!AL147,"-")</f>
        <v>-</v>
      </c>
      <c r="AM147" s="171" t="str">
        <f>IF(T14C!AM147&gt;0,T14D!AM147/T14C!AM147,"-")</f>
        <v>-</v>
      </c>
    </row>
    <row r="148" spans="2:39">
      <c r="B148" s="172" t="s">
        <v>14</v>
      </c>
      <c r="C148" s="169">
        <f>IF(T14C!C148&gt;0,T14D!C148/T14C!C148,"-")</f>
        <v>16.55022913441945</v>
      </c>
      <c r="D148" s="170">
        <f>IF(T14C!D148&gt;0,T14D!D148/T14C!D148,"-")</f>
        <v>15.667931495392752</v>
      </c>
      <c r="E148" s="170">
        <f>IF(T14C!E148&gt;0,T14D!E148/T14C!E148,"-")</f>
        <v>18.053709646772756</v>
      </c>
      <c r="F148" s="170" t="str">
        <f>IF(T14C!F148&gt;0,T14D!F148/T14C!F148,"-")</f>
        <v>-</v>
      </c>
      <c r="G148" s="170" t="str">
        <f>IF(T14C!G148&gt;0,T14D!G148/T14C!G148,"-")</f>
        <v>-</v>
      </c>
      <c r="H148" s="170" t="str">
        <f>IF(T14C!H148&gt;0,T14D!H148/T14C!H148,"-")</f>
        <v>-</v>
      </c>
      <c r="I148" s="170" t="str">
        <f>IF(T14C!I148&gt;0,T14D!I148/T14C!I148,"-")</f>
        <v>-</v>
      </c>
      <c r="J148" s="170" t="str">
        <f>IF(T14C!J148&gt;0,T14D!J148/T14C!J148,"-")</f>
        <v>-</v>
      </c>
      <c r="K148" s="170" t="str">
        <f>IF(T14C!K148&gt;0,T14D!K148/T14C!K148,"-")</f>
        <v>-</v>
      </c>
      <c r="L148" s="170" t="str">
        <f>IF(T14C!L148&gt;0,T14D!L148/T14C!L148,"-")</f>
        <v>-</v>
      </c>
      <c r="M148" s="171" t="str">
        <f>IF(T14C!M148&gt;0,T14D!M148/T14C!M148,"-")</f>
        <v>-</v>
      </c>
      <c r="O148" s="172" t="s">
        <v>14</v>
      </c>
      <c r="P148" s="169">
        <f>IF(T14C!P148&gt;0,T14D!P148/T14C!P148,"-")</f>
        <v>15.547000835228495</v>
      </c>
      <c r="Q148" s="170">
        <f>IF(T14C!Q148&gt;0,T14D!Q148/T14C!Q148,"-")</f>
        <v>15.486031027195207</v>
      </c>
      <c r="R148" s="170">
        <f>IF(T14C!R148&gt;0,T14D!R148/T14C!R148,"-")</f>
        <v>15.699438377483439</v>
      </c>
      <c r="S148" s="170" t="str">
        <f>IF(T14C!S148&gt;0,T14D!S148/T14C!S148,"-")</f>
        <v>-</v>
      </c>
      <c r="T148" s="170" t="str">
        <f>IF(T14C!T148&gt;0,T14D!T148/T14C!T148,"-")</f>
        <v>-</v>
      </c>
      <c r="U148" s="170" t="str">
        <f>IF(T14C!U148&gt;0,T14D!U148/T14C!U148,"-")</f>
        <v>-</v>
      </c>
      <c r="V148" s="170" t="str">
        <f>IF(T14C!V148&gt;0,T14D!V148/T14C!V148,"-")</f>
        <v>-</v>
      </c>
      <c r="W148" s="170" t="str">
        <f>IF(T14C!W148&gt;0,T14D!W148/T14C!W148,"-")</f>
        <v>-</v>
      </c>
      <c r="X148" s="170" t="str">
        <f>IF(T14C!X148&gt;0,T14D!X148/T14C!X148,"-")</f>
        <v>-</v>
      </c>
      <c r="Y148" s="170" t="str">
        <f>IF(T14C!Y148&gt;0,T14D!Y148/T14C!Y148,"-")</f>
        <v>-</v>
      </c>
      <c r="Z148" s="171" t="str">
        <f>IF(T14C!Z148&gt;0,T14D!Z148/T14C!Z148,"-")</f>
        <v>-</v>
      </c>
      <c r="AB148" s="172" t="s">
        <v>14</v>
      </c>
      <c r="AC148" s="169">
        <f>IF(T14C!AC148&gt;0,T14D!AC148/T14C!AC148,"-")</f>
        <v>15.506527582723614</v>
      </c>
      <c r="AD148" s="170">
        <f>IF(T14C!AD148&gt;0,T14D!AD148/T14C!AD148,"-")</f>
        <v>15.506527582723614</v>
      </c>
      <c r="AE148" s="170" t="str">
        <f>IF(T14C!AE148&gt;0,T14D!AE148/T14C!AE148,"-")</f>
        <v>-</v>
      </c>
      <c r="AF148" s="170" t="str">
        <f>IF(T14C!AF148&gt;0,T14D!AF148/T14C!AF148,"-")</f>
        <v>-</v>
      </c>
      <c r="AG148" s="170" t="str">
        <f>IF(T14C!AG148&gt;0,T14D!AG148/T14C!AG148,"-")</f>
        <v>-</v>
      </c>
      <c r="AH148" s="170" t="str">
        <f>IF(T14C!AH148&gt;0,T14D!AH148/T14C!AH148,"-")</f>
        <v>-</v>
      </c>
      <c r="AI148" s="170" t="str">
        <f>IF(T14C!AI148&gt;0,T14D!AI148/T14C!AI148,"-")</f>
        <v>-</v>
      </c>
      <c r="AJ148" s="170" t="str">
        <f>IF(T14C!AJ148&gt;0,T14D!AJ148/T14C!AJ148,"-")</f>
        <v>-</v>
      </c>
      <c r="AK148" s="170" t="str">
        <f>IF(T14C!AK148&gt;0,T14D!AK148/T14C!AK148,"-")</f>
        <v>-</v>
      </c>
      <c r="AL148" s="170" t="str">
        <f>IF(T14C!AL148&gt;0,T14D!AL148/T14C!AL148,"-")</f>
        <v>-</v>
      </c>
      <c r="AM148" s="171" t="str">
        <f>IF(T14C!AM148&gt;0,T14D!AM148/T14C!AM148,"-")</f>
        <v>-</v>
      </c>
    </row>
    <row r="149" spans="2:39">
      <c r="B149" s="172" t="s">
        <v>15</v>
      </c>
      <c r="C149" s="169" t="str">
        <f>IF(T14C!C149&gt;0,T14D!C149/T14C!C149,"-")</f>
        <v>-</v>
      </c>
      <c r="D149" s="170" t="str">
        <f>IF(T14C!D149&gt;0,T14D!D149/T14C!D149,"-")</f>
        <v>-</v>
      </c>
      <c r="E149" s="170" t="str">
        <f>IF(T14C!E149&gt;0,T14D!E149/T14C!E149,"-")</f>
        <v>-</v>
      </c>
      <c r="F149" s="170" t="str">
        <f>IF(T14C!F149&gt;0,T14D!F149/T14C!F149,"-")</f>
        <v>-</v>
      </c>
      <c r="G149" s="170" t="str">
        <f>IF(T14C!G149&gt;0,T14D!G149/T14C!G149,"-")</f>
        <v>-</v>
      </c>
      <c r="H149" s="170" t="str">
        <f>IF(T14C!H149&gt;0,T14D!H149/T14C!H149,"-")</f>
        <v>-</v>
      </c>
      <c r="I149" s="170" t="str">
        <f>IF(T14C!I149&gt;0,T14D!I149/T14C!I149,"-")</f>
        <v>-</v>
      </c>
      <c r="J149" s="170" t="str">
        <f>IF(T14C!J149&gt;0,T14D!J149/T14C!J149,"-")</f>
        <v>-</v>
      </c>
      <c r="K149" s="170" t="str">
        <f>IF(T14C!K149&gt;0,T14D!K149/T14C!K149,"-")</f>
        <v>-</v>
      </c>
      <c r="L149" s="170" t="str">
        <f>IF(T14C!L149&gt;0,T14D!L149/T14C!L149,"-")</f>
        <v>-</v>
      </c>
      <c r="M149" s="171" t="str">
        <f>IF(T14C!M149&gt;0,T14D!M149/T14C!M149,"-")</f>
        <v>-</v>
      </c>
      <c r="O149" s="172" t="s">
        <v>15</v>
      </c>
      <c r="P149" s="169" t="str">
        <f>IF(T14C!P149&gt;0,T14D!P149/T14C!P149,"-")</f>
        <v>-</v>
      </c>
      <c r="Q149" s="170" t="str">
        <f>IF(T14C!Q149&gt;0,T14D!Q149/T14C!Q149,"-")</f>
        <v>-</v>
      </c>
      <c r="R149" s="170" t="str">
        <f>IF(T14C!R149&gt;0,T14D!R149/T14C!R149,"-")</f>
        <v>-</v>
      </c>
      <c r="S149" s="170" t="str">
        <f>IF(T14C!S149&gt;0,T14D!S149/T14C!S149,"-")</f>
        <v>-</v>
      </c>
      <c r="T149" s="170" t="str">
        <f>IF(T14C!T149&gt;0,T14D!T149/T14C!T149,"-")</f>
        <v>-</v>
      </c>
      <c r="U149" s="170" t="str">
        <f>IF(T14C!U149&gt;0,T14D!U149/T14C!U149,"-")</f>
        <v>-</v>
      </c>
      <c r="V149" s="170" t="str">
        <f>IF(T14C!V149&gt;0,T14D!V149/T14C!V149,"-")</f>
        <v>-</v>
      </c>
      <c r="W149" s="170" t="str">
        <f>IF(T14C!W149&gt;0,T14D!W149/T14C!W149,"-")</f>
        <v>-</v>
      </c>
      <c r="X149" s="170" t="str">
        <f>IF(T14C!X149&gt;0,T14D!X149/T14C!X149,"-")</f>
        <v>-</v>
      </c>
      <c r="Y149" s="170" t="str">
        <f>IF(T14C!Y149&gt;0,T14D!Y149/T14C!Y149,"-")</f>
        <v>-</v>
      </c>
      <c r="Z149" s="171" t="str">
        <f>IF(T14C!Z149&gt;0,T14D!Z149/T14C!Z149,"-")</f>
        <v>-</v>
      </c>
      <c r="AB149" s="172" t="s">
        <v>15</v>
      </c>
      <c r="AC149" s="169">
        <f>IF(T14C!AC149&gt;0,T14D!AC149/T14C!AC149,"-")</f>
        <v>18.969351479507274</v>
      </c>
      <c r="AD149" s="170">
        <f>IF(T14C!AD149&gt;0,T14D!AD149/T14C!AD149,"-")</f>
        <v>18.969351479507274</v>
      </c>
      <c r="AE149" s="170" t="str">
        <f>IF(T14C!AE149&gt;0,T14D!AE149/T14C!AE149,"-")</f>
        <v>-</v>
      </c>
      <c r="AF149" s="170" t="str">
        <f>IF(T14C!AF149&gt;0,T14D!AF149/T14C!AF149,"-")</f>
        <v>-</v>
      </c>
      <c r="AG149" s="170" t="str">
        <f>IF(T14C!AG149&gt;0,T14D!AG149/T14C!AG149,"-")</f>
        <v>-</v>
      </c>
      <c r="AH149" s="170" t="str">
        <f>IF(T14C!AH149&gt;0,T14D!AH149/T14C!AH149,"-")</f>
        <v>-</v>
      </c>
      <c r="AI149" s="170" t="str">
        <f>IF(T14C!AI149&gt;0,T14D!AI149/T14C!AI149,"-")</f>
        <v>-</v>
      </c>
      <c r="AJ149" s="170" t="str">
        <f>IF(T14C!AJ149&gt;0,T14D!AJ149/T14C!AJ149,"-")</f>
        <v>-</v>
      </c>
      <c r="AK149" s="170" t="str">
        <f>IF(T14C!AK149&gt;0,T14D!AK149/T14C!AK149,"-")</f>
        <v>-</v>
      </c>
      <c r="AL149" s="170" t="str">
        <f>IF(T14C!AL149&gt;0,T14D!AL149/T14C!AL149,"-")</f>
        <v>-</v>
      </c>
      <c r="AM149" s="171" t="str">
        <f>IF(T14C!AM149&gt;0,T14D!AM149/T14C!AM149,"-")</f>
        <v>-</v>
      </c>
    </row>
    <row r="150" spans="2:39">
      <c r="B150" s="172" t="s">
        <v>16</v>
      </c>
      <c r="C150" s="169" t="str">
        <f>IF(T14C!C150&gt;0,T14D!C150/T14C!C150,"-")</f>
        <v>-</v>
      </c>
      <c r="D150" s="170" t="str">
        <f>IF(T14C!D150&gt;0,T14D!D150/T14C!D150,"-")</f>
        <v>-</v>
      </c>
      <c r="E150" s="170" t="str">
        <f>IF(T14C!E150&gt;0,T14D!E150/T14C!E150,"-")</f>
        <v>-</v>
      </c>
      <c r="F150" s="170" t="str">
        <f>IF(T14C!F150&gt;0,T14D!F150/T14C!F150,"-")</f>
        <v>-</v>
      </c>
      <c r="G150" s="170" t="str">
        <f>IF(T14C!G150&gt;0,T14D!G150/T14C!G150,"-")</f>
        <v>-</v>
      </c>
      <c r="H150" s="170" t="str">
        <f>IF(T14C!H150&gt;0,T14D!H150/T14C!H150,"-")</f>
        <v>-</v>
      </c>
      <c r="I150" s="170" t="str">
        <f>IF(T14C!I150&gt;0,T14D!I150/T14C!I150,"-")</f>
        <v>-</v>
      </c>
      <c r="J150" s="170" t="str">
        <f>IF(T14C!J150&gt;0,T14D!J150/T14C!J150,"-")</f>
        <v>-</v>
      </c>
      <c r="K150" s="170" t="str">
        <f>IF(T14C!K150&gt;0,T14D!K150/T14C!K150,"-")</f>
        <v>-</v>
      </c>
      <c r="L150" s="170" t="str">
        <f>IF(T14C!L150&gt;0,T14D!L150/T14C!L150,"-")</f>
        <v>-</v>
      </c>
      <c r="M150" s="171" t="str">
        <f>IF(T14C!M150&gt;0,T14D!M150/T14C!M150,"-")</f>
        <v>-</v>
      </c>
      <c r="O150" s="172" t="s">
        <v>16</v>
      </c>
      <c r="P150" s="169">
        <f>IF(T14C!P150&gt;0,T14D!P150/T14C!P150,"-")</f>
        <v>8.3204310492034139</v>
      </c>
      <c r="Q150" s="170" t="str">
        <f>IF(T14C!Q150&gt;0,T14D!Q150/T14C!Q150,"-")</f>
        <v>-</v>
      </c>
      <c r="R150" s="170">
        <f>IF(T14C!R150&gt;0,T14D!R150/T14C!R150,"-")</f>
        <v>8.3204310492034139</v>
      </c>
      <c r="S150" s="170" t="str">
        <f>IF(T14C!S150&gt;0,T14D!S150/T14C!S150,"-")</f>
        <v>-</v>
      </c>
      <c r="T150" s="170" t="str">
        <f>IF(T14C!T150&gt;0,T14D!T150/T14C!T150,"-")</f>
        <v>-</v>
      </c>
      <c r="U150" s="170" t="str">
        <f>IF(T14C!U150&gt;0,T14D!U150/T14C!U150,"-")</f>
        <v>-</v>
      </c>
      <c r="V150" s="170" t="str">
        <f>IF(T14C!V150&gt;0,T14D!V150/T14C!V150,"-")</f>
        <v>-</v>
      </c>
      <c r="W150" s="170" t="str">
        <f>IF(T14C!W150&gt;0,T14D!W150/T14C!W150,"-")</f>
        <v>-</v>
      </c>
      <c r="X150" s="170" t="str">
        <f>IF(T14C!X150&gt;0,T14D!X150/T14C!X150,"-")</f>
        <v>-</v>
      </c>
      <c r="Y150" s="170" t="str">
        <f>IF(T14C!Y150&gt;0,T14D!Y150/T14C!Y150,"-")</f>
        <v>-</v>
      </c>
      <c r="Z150" s="171" t="str">
        <f>IF(T14C!Z150&gt;0,T14D!Z150/T14C!Z150,"-")</f>
        <v>-</v>
      </c>
      <c r="AB150" s="172" t="s">
        <v>16</v>
      </c>
      <c r="AC150" s="169" t="str">
        <f>IF(T14C!AC150&gt;0,T14D!AC150/T14C!AC150,"-")</f>
        <v>-</v>
      </c>
      <c r="AD150" s="170" t="str">
        <f>IF(T14C!AD150&gt;0,T14D!AD150/T14C!AD150,"-")</f>
        <v>-</v>
      </c>
      <c r="AE150" s="170" t="str">
        <f>IF(T14C!AE150&gt;0,T14D!AE150/T14C!AE150,"-")</f>
        <v>-</v>
      </c>
      <c r="AF150" s="170" t="str">
        <f>IF(T14C!AF150&gt;0,T14D!AF150/T14C!AF150,"-")</f>
        <v>-</v>
      </c>
      <c r="AG150" s="170" t="str">
        <f>IF(T14C!AG150&gt;0,T14D!AG150/T14C!AG150,"-")</f>
        <v>-</v>
      </c>
      <c r="AH150" s="170" t="str">
        <f>IF(T14C!AH150&gt;0,T14D!AH150/T14C!AH150,"-")</f>
        <v>-</v>
      </c>
      <c r="AI150" s="170" t="str">
        <f>IF(T14C!AI150&gt;0,T14D!AI150/T14C!AI150,"-")</f>
        <v>-</v>
      </c>
      <c r="AJ150" s="170" t="str">
        <f>IF(T14C!AJ150&gt;0,T14D!AJ150/T14C!AJ150,"-")</f>
        <v>-</v>
      </c>
      <c r="AK150" s="170" t="str">
        <f>IF(T14C!AK150&gt;0,T14D!AK150/T14C!AK150,"-")</f>
        <v>-</v>
      </c>
      <c r="AL150" s="170" t="str">
        <f>IF(T14C!AL150&gt;0,T14D!AL150/T14C!AL150,"-")</f>
        <v>-</v>
      </c>
      <c r="AM150" s="171" t="str">
        <f>IF(T14C!AM150&gt;0,T14D!AM150/T14C!AM150,"-")</f>
        <v>-</v>
      </c>
    </row>
    <row r="151" spans="2:39">
      <c r="B151" s="172" t="s">
        <v>17</v>
      </c>
      <c r="C151" s="169" t="str">
        <f>IF(T14C!C151&gt;0,T14D!C151/T14C!C151,"-")</f>
        <v>-</v>
      </c>
      <c r="D151" s="170" t="str">
        <f>IF(T14C!D151&gt;0,T14D!D151/T14C!D151,"-")</f>
        <v>-</v>
      </c>
      <c r="E151" s="170" t="str">
        <f>IF(T14C!E151&gt;0,T14D!E151/T14C!E151,"-")</f>
        <v>-</v>
      </c>
      <c r="F151" s="170" t="str">
        <f>IF(T14C!F151&gt;0,T14D!F151/T14C!F151,"-")</f>
        <v>-</v>
      </c>
      <c r="G151" s="170" t="str">
        <f>IF(T14C!G151&gt;0,T14D!G151/T14C!G151,"-")</f>
        <v>-</v>
      </c>
      <c r="H151" s="170" t="str">
        <f>IF(T14C!H151&gt;0,T14D!H151/T14C!H151,"-")</f>
        <v>-</v>
      </c>
      <c r="I151" s="170" t="str">
        <f>IF(T14C!I151&gt;0,T14D!I151/T14C!I151,"-")</f>
        <v>-</v>
      </c>
      <c r="J151" s="170" t="str">
        <f>IF(T14C!J151&gt;0,T14D!J151/T14C!J151,"-")</f>
        <v>-</v>
      </c>
      <c r="K151" s="170" t="str">
        <f>IF(T14C!K151&gt;0,T14D!K151/T14C!K151,"-")</f>
        <v>-</v>
      </c>
      <c r="L151" s="170" t="str">
        <f>IF(T14C!L151&gt;0,T14D!L151/T14C!L151,"-")</f>
        <v>-</v>
      </c>
      <c r="M151" s="171" t="str">
        <f>IF(T14C!M151&gt;0,T14D!M151/T14C!M151,"-")</f>
        <v>-</v>
      </c>
      <c r="O151" s="172" t="s">
        <v>17</v>
      </c>
      <c r="P151" s="169" t="str">
        <f>IF(T14C!P151&gt;0,T14D!P151/T14C!P151,"-")</f>
        <v>-</v>
      </c>
      <c r="Q151" s="170" t="str">
        <f>IF(T14C!Q151&gt;0,T14D!Q151/T14C!Q151,"-")</f>
        <v>-</v>
      </c>
      <c r="R151" s="170" t="str">
        <f>IF(T14C!R151&gt;0,T14D!R151/T14C!R151,"-")</f>
        <v>-</v>
      </c>
      <c r="S151" s="170" t="str">
        <f>IF(T14C!S151&gt;0,T14D!S151/T14C!S151,"-")</f>
        <v>-</v>
      </c>
      <c r="T151" s="170" t="str">
        <f>IF(T14C!T151&gt;0,T14D!T151/T14C!T151,"-")</f>
        <v>-</v>
      </c>
      <c r="U151" s="170" t="str">
        <f>IF(T14C!U151&gt;0,T14D!U151/T14C!U151,"-")</f>
        <v>-</v>
      </c>
      <c r="V151" s="170" t="str">
        <f>IF(T14C!V151&gt;0,T14D!V151/T14C!V151,"-")</f>
        <v>-</v>
      </c>
      <c r="W151" s="170" t="str">
        <f>IF(T14C!W151&gt;0,T14D!W151/T14C!W151,"-")</f>
        <v>-</v>
      </c>
      <c r="X151" s="170" t="str">
        <f>IF(T14C!X151&gt;0,T14D!X151/T14C!X151,"-")</f>
        <v>-</v>
      </c>
      <c r="Y151" s="170" t="str">
        <f>IF(T14C!Y151&gt;0,T14D!Y151/T14C!Y151,"-")</f>
        <v>-</v>
      </c>
      <c r="Z151" s="171" t="str">
        <f>IF(T14C!Z151&gt;0,T14D!Z151/T14C!Z151,"-")</f>
        <v>-</v>
      </c>
      <c r="AB151" s="172" t="s">
        <v>17</v>
      </c>
      <c r="AC151" s="169" t="str">
        <f>IF(T14C!AC151&gt;0,T14D!AC151/T14C!AC151,"-")</f>
        <v>-</v>
      </c>
      <c r="AD151" s="170" t="str">
        <f>IF(T14C!AD151&gt;0,T14D!AD151/T14C!AD151,"-")</f>
        <v>-</v>
      </c>
      <c r="AE151" s="170" t="str">
        <f>IF(T14C!AE151&gt;0,T14D!AE151/T14C!AE151,"-")</f>
        <v>-</v>
      </c>
      <c r="AF151" s="170" t="str">
        <f>IF(T14C!AF151&gt;0,T14D!AF151/T14C!AF151,"-")</f>
        <v>-</v>
      </c>
      <c r="AG151" s="170" t="str">
        <f>IF(T14C!AG151&gt;0,T14D!AG151/T14C!AG151,"-")</f>
        <v>-</v>
      </c>
      <c r="AH151" s="170" t="str">
        <f>IF(T14C!AH151&gt;0,T14D!AH151/T14C!AH151,"-")</f>
        <v>-</v>
      </c>
      <c r="AI151" s="170" t="str">
        <f>IF(T14C!AI151&gt;0,T14D!AI151/T14C!AI151,"-")</f>
        <v>-</v>
      </c>
      <c r="AJ151" s="170" t="str">
        <f>IF(T14C!AJ151&gt;0,T14D!AJ151/T14C!AJ151,"-")</f>
        <v>-</v>
      </c>
      <c r="AK151" s="170" t="str">
        <f>IF(T14C!AK151&gt;0,T14D!AK151/T14C!AK151,"-")</f>
        <v>-</v>
      </c>
      <c r="AL151" s="170" t="str">
        <f>IF(T14C!AL151&gt;0,T14D!AL151/T14C!AL151,"-")</f>
        <v>-</v>
      </c>
      <c r="AM151" s="171" t="str">
        <f>IF(T14C!AM151&gt;0,T14D!AM151/T14C!AM151,"-")</f>
        <v>-</v>
      </c>
    </row>
    <row r="152" spans="2:39">
      <c r="B152" s="172" t="s">
        <v>18</v>
      </c>
      <c r="C152" s="169">
        <f>IF(T14C!C152&gt;0,T14D!C152/T14C!C152,"-")</f>
        <v>77.355242918357504</v>
      </c>
      <c r="D152" s="170" t="str">
        <f>IF(T14C!D152&gt;0,T14D!D152/T14C!D152,"-")</f>
        <v>-</v>
      </c>
      <c r="E152" s="170" t="str">
        <f>IF(T14C!E152&gt;0,T14D!E152/T14C!E152,"-")</f>
        <v>-</v>
      </c>
      <c r="F152" s="170" t="str">
        <f>IF(T14C!F152&gt;0,T14D!F152/T14C!F152,"-")</f>
        <v>-</v>
      </c>
      <c r="G152" s="170" t="str">
        <f>IF(T14C!G152&gt;0,T14D!G152/T14C!G152,"-")</f>
        <v>-</v>
      </c>
      <c r="H152" s="170" t="str">
        <f>IF(T14C!H152&gt;0,T14D!H152/T14C!H152,"-")</f>
        <v>-</v>
      </c>
      <c r="I152" s="170">
        <f>IF(T14C!I152&gt;0,T14D!I152/T14C!I152,"-")</f>
        <v>77.355242918357504</v>
      </c>
      <c r="J152" s="170" t="str">
        <f>IF(T14C!J152&gt;0,T14D!J152/T14C!J152,"-")</f>
        <v>-</v>
      </c>
      <c r="K152" s="170" t="str">
        <f>IF(T14C!K152&gt;0,T14D!K152/T14C!K152,"-")</f>
        <v>-</v>
      </c>
      <c r="L152" s="170" t="str">
        <f>IF(T14C!L152&gt;0,T14D!L152/T14C!L152,"-")</f>
        <v>-</v>
      </c>
      <c r="M152" s="171" t="str">
        <f>IF(T14C!M152&gt;0,T14D!M152/T14C!M152,"-")</f>
        <v>-</v>
      </c>
      <c r="O152" s="172" t="s">
        <v>18</v>
      </c>
      <c r="P152" s="169">
        <f>IF(T14C!P152&gt;0,T14D!P152/T14C!P152,"-")</f>
        <v>39.512941721034295</v>
      </c>
      <c r="Q152" s="170" t="str">
        <f>IF(T14C!Q152&gt;0,T14D!Q152/T14C!Q152,"-")</f>
        <v>-</v>
      </c>
      <c r="R152" s="170" t="str">
        <f>IF(T14C!R152&gt;0,T14D!R152/T14C!R152,"-")</f>
        <v>-</v>
      </c>
      <c r="S152" s="170" t="str">
        <f>IF(T14C!S152&gt;0,T14D!S152/T14C!S152,"-")</f>
        <v>-</v>
      </c>
      <c r="T152" s="170" t="str">
        <f>IF(T14C!T152&gt;0,T14D!T152/T14C!T152,"-")</f>
        <v>-</v>
      </c>
      <c r="U152" s="170" t="str">
        <f>IF(T14C!U152&gt;0,T14D!U152/T14C!U152,"-")</f>
        <v>-</v>
      </c>
      <c r="V152" s="170">
        <f>IF(T14C!V152&gt;0,T14D!V152/T14C!V152,"-")</f>
        <v>39.512941721034295</v>
      </c>
      <c r="W152" s="170" t="str">
        <f>IF(T14C!W152&gt;0,T14D!W152/T14C!W152,"-")</f>
        <v>-</v>
      </c>
      <c r="X152" s="170" t="str">
        <f>IF(T14C!X152&gt;0,T14D!X152/T14C!X152,"-")</f>
        <v>-</v>
      </c>
      <c r="Y152" s="170" t="str">
        <f>IF(T14C!Y152&gt;0,T14D!Y152/T14C!Y152,"-")</f>
        <v>-</v>
      </c>
      <c r="Z152" s="171" t="str">
        <f>IF(T14C!Z152&gt;0,T14D!Z152/T14C!Z152,"-")</f>
        <v>-</v>
      </c>
      <c r="AB152" s="172" t="s">
        <v>18</v>
      </c>
      <c r="AC152" s="169">
        <f>IF(T14C!AC152&gt;0,T14D!AC152/T14C!AC152,"-")</f>
        <v>41.576297205929997</v>
      </c>
      <c r="AD152" s="170" t="str">
        <f>IF(T14C!AD152&gt;0,T14D!AD152/T14C!AD152,"-")</f>
        <v>-</v>
      </c>
      <c r="AE152" s="170" t="str">
        <f>IF(T14C!AE152&gt;0,T14D!AE152/T14C!AE152,"-")</f>
        <v>-</v>
      </c>
      <c r="AF152" s="170" t="str">
        <f>IF(T14C!AF152&gt;0,T14D!AF152/T14C!AF152,"-")</f>
        <v>-</v>
      </c>
      <c r="AG152" s="170" t="str">
        <f>IF(T14C!AG152&gt;0,T14D!AG152/T14C!AG152,"-")</f>
        <v>-</v>
      </c>
      <c r="AH152" s="170" t="str">
        <f>IF(T14C!AH152&gt;0,T14D!AH152/T14C!AH152,"-")</f>
        <v>-</v>
      </c>
      <c r="AI152" s="170">
        <f>IF(T14C!AI152&gt;0,T14D!AI152/T14C!AI152,"-")</f>
        <v>41.576297205929997</v>
      </c>
      <c r="AJ152" s="170" t="str">
        <f>IF(T14C!AJ152&gt;0,T14D!AJ152/T14C!AJ152,"-")</f>
        <v>-</v>
      </c>
      <c r="AK152" s="170" t="str">
        <f>IF(T14C!AK152&gt;0,T14D!AK152/T14C!AK152,"-")</f>
        <v>-</v>
      </c>
      <c r="AL152" s="170" t="str">
        <f>IF(T14C!AL152&gt;0,T14D!AL152/T14C!AL152,"-")</f>
        <v>-</v>
      </c>
      <c r="AM152" s="171" t="str">
        <f>IF(T14C!AM152&gt;0,T14D!AM152/T14C!AM152,"-")</f>
        <v>-</v>
      </c>
    </row>
    <row r="153" spans="2:39">
      <c r="B153" s="172" t="s">
        <v>19</v>
      </c>
      <c r="C153" s="169">
        <f>IF(T14C!C153&gt;0,T14D!C153/T14C!C153,"-")</f>
        <v>16.367257325731018</v>
      </c>
      <c r="D153" s="170" t="str">
        <f>IF(T14C!D153&gt;0,T14D!D153/T14C!D153,"-")</f>
        <v>-</v>
      </c>
      <c r="E153" s="170">
        <f>IF(T14C!E153&gt;0,T14D!E153/T14C!E153,"-")</f>
        <v>16.367257325731018</v>
      </c>
      <c r="F153" s="170" t="str">
        <f>IF(T14C!F153&gt;0,T14D!F153/T14C!F153,"-")</f>
        <v>-</v>
      </c>
      <c r="G153" s="170" t="str">
        <f>IF(T14C!G153&gt;0,T14D!G153/T14C!G153,"-")</f>
        <v>-</v>
      </c>
      <c r="H153" s="170" t="str">
        <f>IF(T14C!H153&gt;0,T14D!H153/T14C!H153,"-")</f>
        <v>-</v>
      </c>
      <c r="I153" s="170" t="str">
        <f>IF(T14C!I153&gt;0,T14D!I153/T14C!I153,"-")</f>
        <v>-</v>
      </c>
      <c r="J153" s="170" t="str">
        <f>IF(T14C!J153&gt;0,T14D!J153/T14C!J153,"-")</f>
        <v>-</v>
      </c>
      <c r="K153" s="170" t="str">
        <f>IF(T14C!K153&gt;0,T14D!K153/T14C!K153,"-")</f>
        <v>-</v>
      </c>
      <c r="L153" s="170" t="str">
        <f>IF(T14C!L153&gt;0,T14D!L153/T14C!L153,"-")</f>
        <v>-</v>
      </c>
      <c r="M153" s="171" t="str">
        <f>IF(T14C!M153&gt;0,T14D!M153/T14C!M153,"-")</f>
        <v>-</v>
      </c>
      <c r="O153" s="172" t="s">
        <v>19</v>
      </c>
      <c r="P153" s="169">
        <f>IF(T14C!P153&gt;0,T14D!P153/T14C!P153,"-")</f>
        <v>16.277477716276739</v>
      </c>
      <c r="Q153" s="170" t="str">
        <f>IF(T14C!Q153&gt;0,T14D!Q153/T14C!Q153,"-")</f>
        <v>-</v>
      </c>
      <c r="R153" s="170">
        <f>IF(T14C!R153&gt;0,T14D!R153/T14C!R153,"-")</f>
        <v>16.277477716276739</v>
      </c>
      <c r="S153" s="170" t="str">
        <f>IF(T14C!S153&gt;0,T14D!S153/T14C!S153,"-")</f>
        <v>-</v>
      </c>
      <c r="T153" s="170" t="str">
        <f>IF(T14C!T153&gt;0,T14D!T153/T14C!T153,"-")</f>
        <v>-</v>
      </c>
      <c r="U153" s="170" t="str">
        <f>IF(T14C!U153&gt;0,T14D!U153/T14C!U153,"-")</f>
        <v>-</v>
      </c>
      <c r="V153" s="170" t="str">
        <f>IF(T14C!V153&gt;0,T14D!V153/T14C!V153,"-")</f>
        <v>-</v>
      </c>
      <c r="W153" s="170" t="str">
        <f>IF(T14C!W153&gt;0,T14D!W153/T14C!W153,"-")</f>
        <v>-</v>
      </c>
      <c r="X153" s="170" t="str">
        <f>IF(T14C!X153&gt;0,T14D!X153/T14C!X153,"-")</f>
        <v>-</v>
      </c>
      <c r="Y153" s="170" t="str">
        <f>IF(T14C!Y153&gt;0,T14D!Y153/T14C!Y153,"-")</f>
        <v>-</v>
      </c>
      <c r="Z153" s="171" t="str">
        <f>IF(T14C!Z153&gt;0,T14D!Z153/T14C!Z153,"-")</f>
        <v>-</v>
      </c>
      <c r="AB153" s="172" t="s">
        <v>19</v>
      </c>
      <c r="AC153" s="169">
        <f>IF(T14C!AC153&gt;0,T14D!AC153/T14C!AC153,"-")</f>
        <v>10.798978326831591</v>
      </c>
      <c r="AD153" s="170" t="str">
        <f>IF(T14C!AD153&gt;0,T14D!AD153/T14C!AD153,"-")</f>
        <v>-</v>
      </c>
      <c r="AE153" s="170">
        <f>IF(T14C!AE153&gt;0,T14D!AE153/T14C!AE153,"-")</f>
        <v>10.798978326831591</v>
      </c>
      <c r="AF153" s="170" t="str">
        <f>IF(T14C!AF153&gt;0,T14D!AF153/T14C!AF153,"-")</f>
        <v>-</v>
      </c>
      <c r="AG153" s="170" t="str">
        <f>IF(T14C!AG153&gt;0,T14D!AG153/T14C!AG153,"-")</f>
        <v>-</v>
      </c>
      <c r="AH153" s="170" t="str">
        <f>IF(T14C!AH153&gt;0,T14D!AH153/T14C!AH153,"-")</f>
        <v>-</v>
      </c>
      <c r="AI153" s="170" t="str">
        <f>IF(T14C!AI153&gt;0,T14D!AI153/T14C!AI153,"-")</f>
        <v>-</v>
      </c>
      <c r="AJ153" s="170" t="str">
        <f>IF(T14C!AJ153&gt;0,T14D!AJ153/T14C!AJ153,"-")</f>
        <v>-</v>
      </c>
      <c r="AK153" s="170" t="str">
        <f>IF(T14C!AK153&gt;0,T14D!AK153/T14C!AK153,"-")</f>
        <v>-</v>
      </c>
      <c r="AL153" s="170" t="str">
        <f>IF(T14C!AL153&gt;0,T14D!AL153/T14C!AL153,"-")</f>
        <v>-</v>
      </c>
      <c r="AM153" s="171" t="str">
        <f>IF(T14C!AM153&gt;0,T14D!AM153/T14C!AM153,"-")</f>
        <v>-</v>
      </c>
    </row>
    <row r="154" spans="2:39">
      <c r="B154" s="177" t="s">
        <v>20</v>
      </c>
      <c r="C154" s="174">
        <f>IF(T14C!C154&gt;0,T14D!C154/T14C!C154,"-")</f>
        <v>29.021659452346412</v>
      </c>
      <c r="D154" s="175" t="str">
        <f>IF(T14C!D154&gt;0,T14D!D154/T14C!D154,"-")</f>
        <v>-</v>
      </c>
      <c r="E154" s="175">
        <f>IF(T14C!E154&gt;0,T14D!E154/T14C!E154,"-")</f>
        <v>29.021659452346412</v>
      </c>
      <c r="F154" s="175" t="str">
        <f>IF(T14C!F154&gt;0,T14D!F154/T14C!F154,"-")</f>
        <v>-</v>
      </c>
      <c r="G154" s="175" t="str">
        <f>IF(T14C!G154&gt;0,T14D!G154/T14C!G154,"-")</f>
        <v>-</v>
      </c>
      <c r="H154" s="175" t="str">
        <f>IF(T14C!H154&gt;0,T14D!H154/T14C!H154,"-")</f>
        <v>-</v>
      </c>
      <c r="I154" s="175" t="str">
        <f>IF(T14C!I154&gt;0,T14D!I154/T14C!I154,"-")</f>
        <v>-</v>
      </c>
      <c r="J154" s="175" t="str">
        <f>IF(T14C!J154&gt;0,T14D!J154/T14C!J154,"-")</f>
        <v>-</v>
      </c>
      <c r="K154" s="175" t="str">
        <f>IF(T14C!K154&gt;0,T14D!K154/T14C!K154,"-")</f>
        <v>-</v>
      </c>
      <c r="L154" s="175" t="str">
        <f>IF(T14C!L154&gt;0,T14D!L154/T14C!L154,"-")</f>
        <v>-</v>
      </c>
      <c r="M154" s="176" t="str">
        <f>IF(T14C!M154&gt;0,T14D!M154/T14C!M154,"-")</f>
        <v>-</v>
      </c>
      <c r="O154" s="177" t="s">
        <v>20</v>
      </c>
      <c r="P154" s="174">
        <f>IF(T14C!P154&gt;0,T14D!P154/T14C!P154,"-")</f>
        <v>18.573396893738629</v>
      </c>
      <c r="Q154" s="175">
        <f>IF(T14C!Q154&gt;0,T14D!Q154/T14C!Q154,"-")</f>
        <v>18.573396893738629</v>
      </c>
      <c r="R154" s="175" t="str">
        <f>IF(T14C!R154&gt;0,T14D!R154/T14C!R154,"-")</f>
        <v>-</v>
      </c>
      <c r="S154" s="175" t="str">
        <f>IF(T14C!S154&gt;0,T14D!S154/T14C!S154,"-")</f>
        <v>-</v>
      </c>
      <c r="T154" s="175" t="str">
        <f>IF(T14C!T154&gt;0,T14D!T154/T14C!T154,"-")</f>
        <v>-</v>
      </c>
      <c r="U154" s="175" t="str">
        <f>IF(T14C!U154&gt;0,T14D!U154/T14C!U154,"-")</f>
        <v>-</v>
      </c>
      <c r="V154" s="175" t="str">
        <f>IF(T14C!V154&gt;0,T14D!V154/T14C!V154,"-")</f>
        <v>-</v>
      </c>
      <c r="W154" s="175" t="str">
        <f>IF(T14C!W154&gt;0,T14D!W154/T14C!W154,"-")</f>
        <v>-</v>
      </c>
      <c r="X154" s="175" t="str">
        <f>IF(T14C!X154&gt;0,T14D!X154/T14C!X154,"-")</f>
        <v>-</v>
      </c>
      <c r="Y154" s="175" t="str">
        <f>IF(T14C!Y154&gt;0,T14D!Y154/T14C!Y154,"-")</f>
        <v>-</v>
      </c>
      <c r="Z154" s="176" t="str">
        <f>IF(T14C!Z154&gt;0,T14D!Z154/T14C!Z154,"-")</f>
        <v>-</v>
      </c>
      <c r="AB154" s="177" t="s">
        <v>20</v>
      </c>
      <c r="AC154" s="174">
        <f>IF(T14C!AC154&gt;0,T14D!AC154/T14C!AC154,"-")</f>
        <v>19.821013403220501</v>
      </c>
      <c r="AD154" s="175">
        <f>IF(T14C!AD154&gt;0,T14D!AD154/T14C!AD154,"-")</f>
        <v>19.821013403220501</v>
      </c>
      <c r="AE154" s="175" t="str">
        <f>IF(T14C!AE154&gt;0,T14D!AE154/T14C!AE154,"-")</f>
        <v>-</v>
      </c>
      <c r="AF154" s="175" t="str">
        <f>IF(T14C!AF154&gt;0,T14D!AF154/T14C!AF154,"-")</f>
        <v>-</v>
      </c>
      <c r="AG154" s="175" t="str">
        <f>IF(T14C!AG154&gt;0,T14D!AG154/T14C!AG154,"-")</f>
        <v>-</v>
      </c>
      <c r="AH154" s="175" t="str">
        <f>IF(T14C!AH154&gt;0,T14D!AH154/T14C!AH154,"-")</f>
        <v>-</v>
      </c>
      <c r="AI154" s="175" t="str">
        <f>IF(T14C!AI154&gt;0,T14D!AI154/T14C!AI154,"-")</f>
        <v>-</v>
      </c>
      <c r="AJ154" s="175" t="str">
        <f>IF(T14C!AJ154&gt;0,T14D!AJ154/T14C!AJ154,"-")</f>
        <v>-</v>
      </c>
      <c r="AK154" s="175" t="str">
        <f>IF(T14C!AK154&gt;0,T14D!AK154/T14C!AK154,"-")</f>
        <v>-</v>
      </c>
      <c r="AL154" s="175" t="str">
        <f>IF(T14C!AL154&gt;0,T14D!AL154/T14C!AL154,"-")</f>
        <v>-</v>
      </c>
      <c r="AM154" s="176" t="str">
        <f>IF(T14C!AM154&gt;0,T14D!AM154/T14C!AM154,"-")</f>
        <v>-</v>
      </c>
    </row>
    <row r="155" spans="2:39">
      <c r="B155" s="182" t="s">
        <v>21</v>
      </c>
      <c r="C155" s="179">
        <f>IF(T14C!C155&gt;0,T14D!C155/T14C!C155,"-")</f>
        <v>20.80781545064654</v>
      </c>
      <c r="D155" s="180">
        <f>IF(T14C!D155&gt;0,T14D!D155/T14C!D155,"-")</f>
        <v>16.058355601402937</v>
      </c>
      <c r="E155" s="180">
        <f>IF(T14C!E155&gt;0,T14D!E155/T14C!E155,"-")</f>
        <v>19.899899398773606</v>
      </c>
      <c r="F155" s="180">
        <f>IF(T14C!F155&gt;0,T14D!F155/T14C!F155,"-")</f>
        <v>19.568932896247592</v>
      </c>
      <c r="G155" s="180" t="str">
        <f>IF(T14C!G155&gt;0,T14D!G155/T14C!G155,"-")</f>
        <v>-</v>
      </c>
      <c r="H155" s="180" t="str">
        <f>IF(T14C!H155&gt;0,T14D!H155/T14C!H155,"-")</f>
        <v>-</v>
      </c>
      <c r="I155" s="180">
        <f>IF(T14C!I155&gt;0,T14D!I155/T14C!I155,"-")</f>
        <v>54.047250585449824</v>
      </c>
      <c r="J155" s="180" t="str">
        <f>IF(T14C!J155&gt;0,T14D!J155/T14C!J155,"-")</f>
        <v>-</v>
      </c>
      <c r="K155" s="180" t="str">
        <f>IF(T14C!K155&gt;0,T14D!K155/T14C!K155,"-")</f>
        <v>-</v>
      </c>
      <c r="L155" s="180" t="str">
        <f>IF(T14C!L155&gt;0,T14D!L155/T14C!L155,"-")</f>
        <v>-</v>
      </c>
      <c r="M155" s="181" t="str">
        <f>IF(T14C!M155&gt;0,T14D!M155/T14C!M155,"-")</f>
        <v>-</v>
      </c>
      <c r="O155" s="182" t="s">
        <v>21</v>
      </c>
      <c r="P155" s="179">
        <f>IF(T14C!P155&gt;0,T14D!P155/T14C!P155,"-")</f>
        <v>19.07100502774135</v>
      </c>
      <c r="Q155" s="180">
        <f>IF(T14C!Q155&gt;0,T14D!Q155/T14C!Q155,"-")</f>
        <v>15.495877332204133</v>
      </c>
      <c r="R155" s="180">
        <f>IF(T14C!R155&gt;0,T14D!R155/T14C!R155,"-")</f>
        <v>15.373652063611729</v>
      </c>
      <c r="S155" s="180">
        <f>IF(T14C!S155&gt;0,T14D!S155/T14C!S155,"-")</f>
        <v>24.22720053618556</v>
      </c>
      <c r="T155" s="180" t="str">
        <f>IF(T14C!T155&gt;0,T14D!T155/T14C!T155,"-")</f>
        <v>-</v>
      </c>
      <c r="U155" s="180" t="str">
        <f>IF(T14C!U155&gt;0,T14D!U155/T14C!U155,"-")</f>
        <v>-</v>
      </c>
      <c r="V155" s="180">
        <f>IF(T14C!V155&gt;0,T14D!V155/T14C!V155,"-")</f>
        <v>35.538360883156003</v>
      </c>
      <c r="W155" s="180">
        <f>IF(T14C!W155&gt;0,T14D!W155/T14C!W155,"-")</f>
        <v>61.392637234406912</v>
      </c>
      <c r="X155" s="180" t="str">
        <f>IF(T14C!X155&gt;0,T14D!X155/T14C!X155,"-")</f>
        <v>-</v>
      </c>
      <c r="Y155" s="180">
        <f>IF(T14C!Y155&gt;0,T14D!Y155/T14C!Y155,"-")</f>
        <v>59.561082495737409</v>
      </c>
      <c r="Z155" s="181" t="str">
        <f>IF(T14C!Z155&gt;0,T14D!Z155/T14C!Z155,"-")</f>
        <v>-</v>
      </c>
      <c r="AB155" s="182" t="s">
        <v>21</v>
      </c>
      <c r="AC155" s="179">
        <f>IF(T14C!AC155&gt;0,T14D!AC155/T14C!AC155,"-")</f>
        <v>16.542331696647427</v>
      </c>
      <c r="AD155" s="180">
        <f>IF(T14C!AD155&gt;0,T14D!AD155/T14C!AD155,"-")</f>
        <v>14.78533564522764</v>
      </c>
      <c r="AE155" s="180">
        <f>IF(T14C!AE155&gt;0,T14D!AE155/T14C!AE155,"-")</f>
        <v>14.015846883170889</v>
      </c>
      <c r="AF155" s="180" t="str">
        <f>IF(T14C!AF155&gt;0,T14D!AF155/T14C!AF155,"-")</f>
        <v>-</v>
      </c>
      <c r="AG155" s="180" t="str">
        <f>IF(T14C!AG155&gt;0,T14D!AG155/T14C!AG155,"-")</f>
        <v>-</v>
      </c>
      <c r="AH155" s="180" t="str">
        <f>IF(T14C!AH155&gt;0,T14D!AH155/T14C!AH155,"-")</f>
        <v>-</v>
      </c>
      <c r="AI155" s="180">
        <f>IF(T14C!AI155&gt;0,T14D!AI155/T14C!AI155,"-")</f>
        <v>24.890364367436071</v>
      </c>
      <c r="AJ155" s="180">
        <f>IF(T14C!AJ155&gt;0,T14D!AJ155/T14C!AJ155,"-")</f>
        <v>37.96446746901146</v>
      </c>
      <c r="AK155" s="180" t="str">
        <f>IF(T14C!AK155&gt;0,T14D!AK155/T14C!AK155,"-")</f>
        <v>-</v>
      </c>
      <c r="AL155" s="180" t="str">
        <f>IF(T14C!AL155&gt;0,T14D!AL155/T14C!AL155,"-")</f>
        <v>-</v>
      </c>
      <c r="AM155" s="181" t="str">
        <f>IF(T14C!AM155&gt;0,T14D!AM155/T14C!AM155,"-")</f>
        <v>-</v>
      </c>
    </row>
    <row r="156" spans="2:39"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C156" s="98"/>
      <c r="AD156" s="98"/>
      <c r="AE156" s="98"/>
      <c r="AF156" s="98"/>
      <c r="AG156" s="98"/>
      <c r="AH156" s="98"/>
      <c r="AI156" s="98"/>
      <c r="AJ156" s="98"/>
      <c r="AK156" s="98"/>
      <c r="AL156" s="98"/>
      <c r="AM156" s="98"/>
    </row>
    <row r="157" spans="2:39">
      <c r="B157" s="183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184"/>
      <c r="O157" s="183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184"/>
      <c r="AB157" s="183"/>
      <c r="AC157" s="98"/>
      <c r="AD157" s="98"/>
      <c r="AE157" s="98"/>
      <c r="AF157" s="98"/>
      <c r="AG157" s="98"/>
      <c r="AH157" s="98"/>
      <c r="AI157" s="98"/>
      <c r="AJ157" s="98"/>
      <c r="AK157" s="98"/>
      <c r="AL157" s="98"/>
      <c r="AM157" s="98"/>
    </row>
    <row r="158" spans="2:39">
      <c r="B158" s="183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O158" s="183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B158" s="183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</row>
    <row r="160" spans="2:39">
      <c r="B160" s="4" t="s">
        <v>178</v>
      </c>
      <c r="M160" s="424" t="s">
        <v>324</v>
      </c>
      <c r="O160" s="4" t="s">
        <v>178</v>
      </c>
      <c r="Z160" s="424" t="s">
        <v>324</v>
      </c>
      <c r="AB160" s="4" t="s">
        <v>178</v>
      </c>
      <c r="AM160" s="424" t="s">
        <v>324</v>
      </c>
    </row>
  </sheetData>
  <hyperlinks>
    <hyperlink ref="B1" location="'List of tables'!A1" display="Return to List of tables"/>
    <hyperlink ref="M26" location="'List of tables'!A1" display="Return to List of tables"/>
    <hyperlink ref="Z26" location="'List of tables'!A1" display="Return to List of tables"/>
    <hyperlink ref="AM26" location="'List of tables'!A1" display="Return to List of tables"/>
    <hyperlink ref="AM53" location="'List of tables'!A1" display="Return to List of tables"/>
    <hyperlink ref="Z53" location="'List of tables'!A1" display="Return to List of tables"/>
    <hyperlink ref="M53" location="'List of tables'!A1" display="Return to List of tables"/>
    <hyperlink ref="M79" location="'List of tables'!A1" display="Return to List of tables"/>
    <hyperlink ref="Z79" location="'List of tables'!A1" display="Return to List of tables"/>
    <hyperlink ref="AM79" location="'List of tables'!A1" display="Return to List of tables"/>
    <hyperlink ref="AM106" location="'List of tables'!A1" display="Return to List of tables"/>
    <hyperlink ref="Z106" location="'List of tables'!A1" display="Return to List of tables"/>
    <hyperlink ref="M106" location="'List of tables'!A1" display="Return to List of tables"/>
    <hyperlink ref="M132" location="'List of tables'!A1" display="Return to List of tables"/>
    <hyperlink ref="Z132" location="'List of tables'!A1" display="Return to List of tables"/>
    <hyperlink ref="AM132" location="'List of tables'!A1" display="Return to List of tables"/>
    <hyperlink ref="AM160" location="'List of tables'!A1" display="Return to List of tables"/>
    <hyperlink ref="Z160" location="'List of tables'!A1" display="Return to List of tables"/>
    <hyperlink ref="M160" location="'List of tables'!A1" display="Return to List of tables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67" orientation="portrait" r:id="rId1"/>
  <headerFooter>
    <oddFooter>&amp;L&amp;D&amp;CPage &amp;P of &amp;N&amp;R&amp;F</oddFooter>
  </headerFooter>
  <rowBreaks count="2" manualBreakCount="2">
    <brk id="54" min="1" max="39" man="1"/>
    <brk id="107" min="1" max="39" man="1"/>
  </rowBreaks>
  <colBreaks count="2" manualBreakCount="2">
    <brk id="14" min="1" max="151" man="1"/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M107"/>
  <sheetViews>
    <sheetView tabSelected="1" topLeftCell="A83" zoomScale="80" zoomScaleNormal="80" workbookViewId="0">
      <selection activeCell="O120" sqref="O120"/>
    </sheetView>
  </sheetViews>
  <sheetFormatPr defaultColWidth="9.140625" defaultRowHeight="14.25"/>
  <cols>
    <col min="1" max="1" width="3.7109375" style="4" customWidth="1"/>
    <col min="2" max="2" width="40" style="96" customWidth="1"/>
    <col min="3" max="3" width="12" style="3" bestFit="1" customWidth="1"/>
    <col min="4" max="4" width="12.28515625" style="3" bestFit="1" customWidth="1"/>
    <col min="5" max="13" width="11.42578125" style="3" customWidth="1"/>
    <col min="14" max="14" width="2.28515625" style="4" customWidth="1"/>
    <col min="15" max="15" width="40" style="4" customWidth="1"/>
    <col min="16" max="16" width="12.85546875" style="3" bestFit="1" customWidth="1"/>
    <col min="17" max="20" width="11.42578125" style="3" customWidth="1"/>
    <col min="21" max="21" width="12.28515625" style="3" customWidth="1"/>
    <col min="22" max="26" width="11.42578125" style="3" customWidth="1"/>
    <col min="27" max="27" width="2.28515625" style="4" customWidth="1"/>
    <col min="28" max="28" width="40" style="4" customWidth="1"/>
    <col min="29" max="39" width="11.42578125" style="3" customWidth="1"/>
    <col min="40" max="16384" width="9.140625" style="4"/>
  </cols>
  <sheetData>
    <row r="1" spans="2:39">
      <c r="B1" s="417" t="s">
        <v>324</v>
      </c>
    </row>
    <row r="2" spans="2:39" ht="15">
      <c r="B2" s="2" t="s">
        <v>96</v>
      </c>
      <c r="O2" s="2" t="s">
        <v>97</v>
      </c>
      <c r="AB2" s="5" t="s">
        <v>98</v>
      </c>
    </row>
    <row r="3" spans="2:39" s="18" customFormat="1" ht="57">
      <c r="B3" s="6" t="s">
        <v>63</v>
      </c>
      <c r="C3" s="7" t="s">
        <v>38</v>
      </c>
      <c r="D3" s="8" t="s">
        <v>45</v>
      </c>
      <c r="E3" s="9" t="s">
        <v>46</v>
      </c>
      <c r="F3" s="10" t="s">
        <v>47</v>
      </c>
      <c r="G3" s="11" t="s">
        <v>39</v>
      </c>
      <c r="H3" s="12" t="s">
        <v>48</v>
      </c>
      <c r="I3" s="13" t="s">
        <v>40</v>
      </c>
      <c r="J3" s="14" t="s">
        <v>41</v>
      </c>
      <c r="K3" s="15" t="s">
        <v>49</v>
      </c>
      <c r="L3" s="16" t="s">
        <v>42</v>
      </c>
      <c r="M3" s="17" t="s">
        <v>43</v>
      </c>
      <c r="O3" s="6" t="s">
        <v>63</v>
      </c>
      <c r="P3" s="19" t="s">
        <v>38</v>
      </c>
      <c r="Q3" s="20" t="s">
        <v>45</v>
      </c>
      <c r="R3" s="21" t="s">
        <v>46</v>
      </c>
      <c r="S3" s="22" t="s">
        <v>47</v>
      </c>
      <c r="T3" s="23" t="s">
        <v>39</v>
      </c>
      <c r="U3" s="24" t="s">
        <v>48</v>
      </c>
      <c r="V3" s="25" t="s">
        <v>40</v>
      </c>
      <c r="W3" s="26" t="s">
        <v>41</v>
      </c>
      <c r="X3" s="27" t="s">
        <v>49</v>
      </c>
      <c r="Y3" s="28" t="s">
        <v>42</v>
      </c>
      <c r="Z3" s="29" t="s">
        <v>43</v>
      </c>
      <c r="AB3" s="6" t="s">
        <v>63</v>
      </c>
      <c r="AC3" s="30" t="s">
        <v>38</v>
      </c>
      <c r="AD3" s="20" t="s">
        <v>45</v>
      </c>
      <c r="AE3" s="21" t="s">
        <v>46</v>
      </c>
      <c r="AF3" s="22" t="s">
        <v>47</v>
      </c>
      <c r="AG3" s="23" t="s">
        <v>39</v>
      </c>
      <c r="AH3" s="24" t="s">
        <v>48</v>
      </c>
      <c r="AI3" s="25" t="s">
        <v>40</v>
      </c>
      <c r="AJ3" s="26" t="s">
        <v>41</v>
      </c>
      <c r="AK3" s="27" t="s">
        <v>49</v>
      </c>
      <c r="AL3" s="28" t="s">
        <v>42</v>
      </c>
      <c r="AM3" s="29" t="s">
        <v>43</v>
      </c>
    </row>
    <row r="4" spans="2:39">
      <c r="B4" s="31" t="s">
        <v>37</v>
      </c>
      <c r="C4" s="32"/>
      <c r="D4" s="33"/>
      <c r="E4" s="33"/>
      <c r="F4" s="33"/>
      <c r="G4" s="33"/>
      <c r="H4" s="33"/>
      <c r="I4" s="33"/>
      <c r="J4" s="33"/>
      <c r="K4" s="33"/>
      <c r="L4" s="33"/>
      <c r="M4" s="34"/>
      <c r="O4" s="31" t="s">
        <v>37</v>
      </c>
      <c r="P4" s="35"/>
      <c r="Q4" s="36"/>
      <c r="R4" s="36"/>
      <c r="S4" s="36"/>
      <c r="T4" s="36"/>
      <c r="U4" s="36"/>
      <c r="V4" s="36"/>
      <c r="W4" s="36"/>
      <c r="X4" s="36"/>
      <c r="Y4" s="36"/>
      <c r="Z4" s="37"/>
      <c r="AB4" s="31" t="s">
        <v>37</v>
      </c>
      <c r="AC4" s="38"/>
      <c r="AD4" s="39"/>
      <c r="AE4" s="39"/>
      <c r="AF4" s="39"/>
      <c r="AG4" s="39"/>
      <c r="AH4" s="39"/>
      <c r="AI4" s="39"/>
      <c r="AJ4" s="39"/>
      <c r="AK4" s="39"/>
      <c r="AL4" s="39"/>
      <c r="AM4" s="40"/>
    </row>
    <row r="5" spans="2:39">
      <c r="B5" s="41" t="s">
        <v>62</v>
      </c>
      <c r="C5" s="42">
        <v>26203</v>
      </c>
      <c r="D5" s="43">
        <v>1101</v>
      </c>
      <c r="E5" s="43">
        <v>393</v>
      </c>
      <c r="F5" s="43">
        <v>4431</v>
      </c>
      <c r="G5" s="43">
        <v>3892</v>
      </c>
      <c r="H5" s="43">
        <v>2421</v>
      </c>
      <c r="I5" s="43">
        <v>975</v>
      </c>
      <c r="J5" s="43">
        <v>4443</v>
      </c>
      <c r="K5" s="43">
        <v>1184</v>
      </c>
      <c r="L5" s="43">
        <v>3245</v>
      </c>
      <c r="M5" s="44">
        <v>4118</v>
      </c>
      <c r="O5" s="41" t="s">
        <v>62</v>
      </c>
      <c r="P5" s="45">
        <f t="shared" ref="P5:Z7" si="0">C5-C41</f>
        <v>26</v>
      </c>
      <c r="Q5" s="46">
        <f t="shared" si="0"/>
        <v>-26</v>
      </c>
      <c r="R5" s="46">
        <f t="shared" si="0"/>
        <v>-4</v>
      </c>
      <c r="S5" s="46">
        <f t="shared" si="0"/>
        <v>-23</v>
      </c>
      <c r="T5" s="46">
        <f t="shared" si="0"/>
        <v>8</v>
      </c>
      <c r="U5" s="46">
        <f t="shared" si="0"/>
        <v>25</v>
      </c>
      <c r="V5" s="46">
        <f t="shared" si="0"/>
        <v>3</v>
      </c>
      <c r="W5" s="46">
        <f t="shared" si="0"/>
        <v>35</v>
      </c>
      <c r="X5" s="46">
        <f t="shared" si="0"/>
        <v>-7</v>
      </c>
      <c r="Y5" s="46">
        <f t="shared" si="0"/>
        <v>10</v>
      </c>
      <c r="Z5" s="47">
        <f t="shared" si="0"/>
        <v>5</v>
      </c>
      <c r="AB5" s="41" t="s">
        <v>62</v>
      </c>
      <c r="AC5" s="48">
        <f t="shared" ref="AC5:AM7" si="1">P5/C41</f>
        <v>9.9323833899988547E-4</v>
      </c>
      <c r="AD5" s="49">
        <f t="shared" si="1"/>
        <v>-2.3070097604259095E-2</v>
      </c>
      <c r="AE5" s="49">
        <f t="shared" si="1"/>
        <v>-1.0075566750629723E-2</v>
      </c>
      <c r="AF5" s="49">
        <f t="shared" si="1"/>
        <v>-5.1638976201167494E-3</v>
      </c>
      <c r="AG5" s="49">
        <f t="shared" si="1"/>
        <v>2.0597322348094747E-3</v>
      </c>
      <c r="AH5" s="49">
        <f t="shared" si="1"/>
        <v>1.0434056761268781E-2</v>
      </c>
      <c r="AI5" s="49">
        <f t="shared" si="1"/>
        <v>3.0864197530864196E-3</v>
      </c>
      <c r="AJ5" s="49">
        <f t="shared" si="1"/>
        <v>7.9401088929219599E-3</v>
      </c>
      <c r="AK5" s="49">
        <f t="shared" si="1"/>
        <v>-5.8774139378673382E-3</v>
      </c>
      <c r="AL5" s="49">
        <f t="shared" si="1"/>
        <v>3.0911901081916537E-3</v>
      </c>
      <c r="AM5" s="50">
        <f t="shared" si="1"/>
        <v>1.2156576707999028E-3</v>
      </c>
    </row>
    <row r="6" spans="2:39">
      <c r="B6" s="41" t="s">
        <v>64</v>
      </c>
      <c r="C6" s="42">
        <v>23511</v>
      </c>
      <c r="D6" s="43">
        <v>9551</v>
      </c>
      <c r="E6" s="43">
        <v>3135</v>
      </c>
      <c r="F6" s="43">
        <v>2279</v>
      </c>
      <c r="G6" s="43">
        <v>893</v>
      </c>
      <c r="H6" s="43">
        <v>2326</v>
      </c>
      <c r="I6" s="43">
        <v>1164</v>
      </c>
      <c r="J6" s="43">
        <v>759</v>
      </c>
      <c r="K6" s="43">
        <v>896</v>
      </c>
      <c r="L6" s="43">
        <v>1334</v>
      </c>
      <c r="M6" s="44">
        <v>1174</v>
      </c>
      <c r="O6" s="41" t="s">
        <v>64</v>
      </c>
      <c r="P6" s="45">
        <f t="shared" si="0"/>
        <v>1875</v>
      </c>
      <c r="Q6" s="46">
        <f t="shared" si="0"/>
        <v>1019</v>
      </c>
      <c r="R6" s="46">
        <f t="shared" si="0"/>
        <v>215</v>
      </c>
      <c r="S6" s="46">
        <f t="shared" si="0"/>
        <v>183</v>
      </c>
      <c r="T6" s="46">
        <f t="shared" si="0"/>
        <v>-12</v>
      </c>
      <c r="U6" s="46">
        <f t="shared" si="0"/>
        <v>226</v>
      </c>
      <c r="V6" s="46">
        <f t="shared" si="0"/>
        <v>119</v>
      </c>
      <c r="W6" s="46">
        <f t="shared" si="0"/>
        <v>-45</v>
      </c>
      <c r="X6" s="46">
        <f t="shared" si="0"/>
        <v>79</v>
      </c>
      <c r="Y6" s="46">
        <f t="shared" si="0"/>
        <v>-3</v>
      </c>
      <c r="Z6" s="47">
        <f t="shared" si="0"/>
        <v>94</v>
      </c>
      <c r="AB6" s="41" t="s">
        <v>64</v>
      </c>
      <c r="AC6" s="48">
        <f t="shared" si="1"/>
        <v>8.6661120354963955E-2</v>
      </c>
      <c r="AD6" s="49">
        <f t="shared" si="1"/>
        <v>0.11943272386310361</v>
      </c>
      <c r="AE6" s="49">
        <f t="shared" si="1"/>
        <v>7.3630136986301373E-2</v>
      </c>
      <c r="AF6" s="49">
        <f t="shared" si="1"/>
        <v>8.7309160305343511E-2</v>
      </c>
      <c r="AG6" s="49">
        <f t="shared" si="1"/>
        <v>-1.3259668508287293E-2</v>
      </c>
      <c r="AH6" s="49">
        <f t="shared" si="1"/>
        <v>0.10761904761904761</v>
      </c>
      <c r="AI6" s="49">
        <f t="shared" si="1"/>
        <v>0.11387559808612441</v>
      </c>
      <c r="AJ6" s="49">
        <f t="shared" si="1"/>
        <v>-5.5970149253731345E-2</v>
      </c>
      <c r="AK6" s="49">
        <f t="shared" si="1"/>
        <v>9.6695226438188495E-2</v>
      </c>
      <c r="AL6" s="49">
        <f t="shared" si="1"/>
        <v>-2.243829468960359E-3</v>
      </c>
      <c r="AM6" s="50">
        <f t="shared" si="1"/>
        <v>8.7037037037037038E-2</v>
      </c>
    </row>
    <row r="7" spans="2:39">
      <c r="B7" s="41" t="s">
        <v>65</v>
      </c>
      <c r="C7" s="51">
        <v>883218</v>
      </c>
      <c r="D7" s="52">
        <v>302353</v>
      </c>
      <c r="E7" s="52">
        <v>99477</v>
      </c>
      <c r="F7" s="52">
        <v>64439</v>
      </c>
      <c r="G7" s="52">
        <v>47602</v>
      </c>
      <c r="H7" s="52">
        <v>96755</v>
      </c>
      <c r="I7" s="52">
        <v>62969</v>
      </c>
      <c r="J7" s="52">
        <v>53666</v>
      </c>
      <c r="K7" s="52">
        <v>40752</v>
      </c>
      <c r="L7" s="52">
        <v>53331</v>
      </c>
      <c r="M7" s="53">
        <v>61874</v>
      </c>
      <c r="O7" s="41" t="s">
        <v>65</v>
      </c>
      <c r="P7" s="45">
        <f t="shared" si="0"/>
        <v>185221</v>
      </c>
      <c r="Q7" s="46">
        <f t="shared" si="0"/>
        <v>63587</v>
      </c>
      <c r="R7" s="46">
        <f t="shared" si="0"/>
        <v>15955</v>
      </c>
      <c r="S7" s="46">
        <f t="shared" si="0"/>
        <v>8605</v>
      </c>
      <c r="T7" s="46">
        <f t="shared" si="0"/>
        <v>9937</v>
      </c>
      <c r="U7" s="46">
        <f t="shared" si="0"/>
        <v>35542</v>
      </c>
      <c r="V7" s="46">
        <f t="shared" si="0"/>
        <v>11842</v>
      </c>
      <c r="W7" s="46">
        <f t="shared" si="0"/>
        <v>12159</v>
      </c>
      <c r="X7" s="46">
        <f t="shared" si="0"/>
        <v>3561</v>
      </c>
      <c r="Y7" s="46">
        <f t="shared" si="0"/>
        <v>8920</v>
      </c>
      <c r="Z7" s="47">
        <f t="shared" si="0"/>
        <v>15113</v>
      </c>
      <c r="AB7" s="41" t="s">
        <v>65</v>
      </c>
      <c r="AC7" s="48">
        <f t="shared" si="1"/>
        <v>0.26536073937280535</v>
      </c>
      <c r="AD7" s="49">
        <f t="shared" si="1"/>
        <v>0.26631513699605469</v>
      </c>
      <c r="AE7" s="49">
        <f t="shared" si="1"/>
        <v>0.1910275137089629</v>
      </c>
      <c r="AF7" s="49">
        <f t="shared" si="1"/>
        <v>0.15411756277536984</v>
      </c>
      <c r="AG7" s="49">
        <f t="shared" si="1"/>
        <v>0.26382583300146023</v>
      </c>
      <c r="AH7" s="49">
        <f t="shared" si="1"/>
        <v>0.58062829791057458</v>
      </c>
      <c r="AI7" s="49">
        <f t="shared" si="1"/>
        <v>0.23161930095644181</v>
      </c>
      <c r="AJ7" s="49">
        <f t="shared" si="1"/>
        <v>0.29293854048714674</v>
      </c>
      <c r="AK7" s="49">
        <f t="shared" si="1"/>
        <v>9.5748971525369042E-2</v>
      </c>
      <c r="AL7" s="49">
        <f t="shared" si="1"/>
        <v>0.20085114048321362</v>
      </c>
      <c r="AM7" s="50">
        <f t="shared" si="1"/>
        <v>0.32319668099484611</v>
      </c>
    </row>
    <row r="8" spans="2:39">
      <c r="B8" s="54" t="s">
        <v>66</v>
      </c>
      <c r="C8" s="55"/>
      <c r="D8" s="56"/>
      <c r="E8" s="56"/>
      <c r="F8" s="56"/>
      <c r="G8" s="56"/>
      <c r="H8" s="56"/>
      <c r="I8" s="56"/>
      <c r="J8" s="56"/>
      <c r="K8" s="56"/>
      <c r="L8" s="56"/>
      <c r="M8" s="57"/>
      <c r="O8" s="54" t="s">
        <v>66</v>
      </c>
      <c r="P8" s="45"/>
      <c r="Q8" s="46"/>
      <c r="R8" s="46"/>
      <c r="S8" s="46"/>
      <c r="T8" s="46"/>
      <c r="U8" s="46"/>
      <c r="V8" s="46"/>
      <c r="W8" s="46"/>
      <c r="X8" s="46"/>
      <c r="Y8" s="46"/>
      <c r="Z8" s="47"/>
      <c r="AB8" s="54" t="s">
        <v>66</v>
      </c>
      <c r="AC8" s="48"/>
      <c r="AD8" s="49"/>
      <c r="AE8" s="49"/>
      <c r="AF8" s="49"/>
      <c r="AG8" s="49"/>
      <c r="AH8" s="49"/>
      <c r="AI8" s="49"/>
      <c r="AJ8" s="49"/>
      <c r="AK8" s="49"/>
      <c r="AL8" s="49"/>
      <c r="AM8" s="50"/>
    </row>
    <row r="9" spans="2:39">
      <c r="B9" s="41" t="s">
        <v>67</v>
      </c>
      <c r="C9" s="42">
        <v>37944886.676373072</v>
      </c>
      <c r="D9" s="43">
        <v>10327371.289685512</v>
      </c>
      <c r="E9" s="43">
        <v>4265005.4947243826</v>
      </c>
      <c r="F9" s="43">
        <v>2618422.3344344031</v>
      </c>
      <c r="G9" s="43">
        <v>2317338.9125165343</v>
      </c>
      <c r="H9" s="43">
        <v>5220913.6873772452</v>
      </c>
      <c r="I9" s="43">
        <v>3120546.5280674761</v>
      </c>
      <c r="J9" s="43">
        <v>2331683.5468404624</v>
      </c>
      <c r="K9" s="43">
        <v>2272116.9268681682</v>
      </c>
      <c r="L9" s="43">
        <v>2560853.8918389133</v>
      </c>
      <c r="M9" s="44">
        <v>2910634.0640199701</v>
      </c>
      <c r="O9" s="41" t="s">
        <v>67</v>
      </c>
      <c r="P9" s="45">
        <f t="shared" ref="P9:Z11" si="2">C9-C45</f>
        <v>2681795.8794379085</v>
      </c>
      <c r="Q9" s="46">
        <f t="shared" si="2"/>
        <v>513654.37067543902</v>
      </c>
      <c r="R9" s="46">
        <f t="shared" si="2"/>
        <v>281439.76521297451</v>
      </c>
      <c r="S9" s="46">
        <f t="shared" si="2"/>
        <v>16286.088584445883</v>
      </c>
      <c r="T9" s="46">
        <f t="shared" si="2"/>
        <v>187534.73727542162</v>
      </c>
      <c r="U9" s="46">
        <f t="shared" si="2"/>
        <v>777599.83256373275</v>
      </c>
      <c r="V9" s="46">
        <f t="shared" si="2"/>
        <v>184196.18692546384</v>
      </c>
      <c r="W9" s="46">
        <f t="shared" si="2"/>
        <v>154533.6818433241</v>
      </c>
      <c r="X9" s="46">
        <f t="shared" si="2"/>
        <v>30995.280701267067</v>
      </c>
      <c r="Y9" s="46">
        <f t="shared" si="2"/>
        <v>183169.40553742973</v>
      </c>
      <c r="Z9" s="47">
        <f t="shared" si="2"/>
        <v>352386.53011840349</v>
      </c>
      <c r="AB9" s="41" t="s">
        <v>67</v>
      </c>
      <c r="AC9" s="48">
        <f t="shared" ref="AC9:AM11" si="3">P9/C45</f>
        <v>7.6051072632322761E-2</v>
      </c>
      <c r="AD9" s="49">
        <f t="shared" si="3"/>
        <v>5.2340451116991489E-2</v>
      </c>
      <c r="AE9" s="49">
        <f t="shared" si="3"/>
        <v>7.0650212478731614E-2</v>
      </c>
      <c r="AF9" s="49">
        <f t="shared" si="3"/>
        <v>6.2587378391196508E-3</v>
      </c>
      <c r="AG9" s="49">
        <f t="shared" si="3"/>
        <v>8.8052572840031651E-2</v>
      </c>
      <c r="AH9" s="49">
        <f t="shared" si="3"/>
        <v>0.17500448043330238</v>
      </c>
      <c r="AI9" s="49">
        <f t="shared" si="3"/>
        <v>6.2729635610792214E-2</v>
      </c>
      <c r="AJ9" s="49">
        <f t="shared" si="3"/>
        <v>7.097980912008886E-2</v>
      </c>
      <c r="AK9" s="49">
        <f t="shared" si="3"/>
        <v>1.383025359390009E-2</v>
      </c>
      <c r="AL9" s="49">
        <f t="shared" si="3"/>
        <v>7.7036884663512231E-2</v>
      </c>
      <c r="AM9" s="50">
        <f t="shared" si="3"/>
        <v>0.13774528283468374</v>
      </c>
    </row>
    <row r="10" spans="2:39">
      <c r="B10" s="41" t="s">
        <v>68</v>
      </c>
      <c r="C10" s="42">
        <v>13902389.018931152</v>
      </c>
      <c r="D10" s="43">
        <v>1846150.2241654485</v>
      </c>
      <c r="E10" s="43">
        <v>559902.3813798565</v>
      </c>
      <c r="F10" s="43">
        <v>1430479.0015073749</v>
      </c>
      <c r="G10" s="43">
        <v>1200409.511973697</v>
      </c>
      <c r="H10" s="43">
        <v>3039219.883539441</v>
      </c>
      <c r="I10" s="43">
        <v>726736.88309166336</v>
      </c>
      <c r="J10" s="43">
        <v>1676898.3052720746</v>
      </c>
      <c r="K10" s="43">
        <v>724935.6017274668</v>
      </c>
      <c r="L10" s="43">
        <v>1267270.1047278738</v>
      </c>
      <c r="M10" s="44">
        <v>1430387.1215462554</v>
      </c>
      <c r="O10" s="41" t="s">
        <v>68</v>
      </c>
      <c r="P10" s="45">
        <f t="shared" si="2"/>
        <v>586990.20330607146</v>
      </c>
      <c r="Q10" s="46">
        <f t="shared" si="2"/>
        <v>55097.67418323108</v>
      </c>
      <c r="R10" s="46">
        <f t="shared" si="2"/>
        <v>27641.440351145691</v>
      </c>
      <c r="S10" s="46">
        <f t="shared" si="2"/>
        <v>-128.64757092902437</v>
      </c>
      <c r="T10" s="46">
        <f t="shared" si="2"/>
        <v>44901.147117197281</v>
      </c>
      <c r="U10" s="46">
        <f t="shared" si="2"/>
        <v>287920.31468072673</v>
      </c>
      <c r="V10" s="46">
        <f t="shared" si="2"/>
        <v>57319.30593998835</v>
      </c>
      <c r="W10" s="46">
        <f t="shared" si="2"/>
        <v>32471.847599263303</v>
      </c>
      <c r="X10" s="46">
        <f t="shared" si="2"/>
        <v>16734.647866335348</v>
      </c>
      <c r="Y10" s="46">
        <f t="shared" si="2"/>
        <v>11844.011133601423</v>
      </c>
      <c r="Z10" s="47">
        <f t="shared" si="2"/>
        <v>53188.462005510461</v>
      </c>
      <c r="AB10" s="41" t="s">
        <v>68</v>
      </c>
      <c r="AC10" s="48">
        <f t="shared" si="3"/>
        <v>4.4083561554105477E-2</v>
      </c>
      <c r="AD10" s="49">
        <f t="shared" si="3"/>
        <v>3.0762734562856976E-2</v>
      </c>
      <c r="AE10" s="49">
        <f t="shared" si="3"/>
        <v>5.1932122424242805E-2</v>
      </c>
      <c r="AF10" s="49">
        <f t="shared" si="3"/>
        <v>-8.9925124482528808E-5</v>
      </c>
      <c r="AG10" s="49">
        <f t="shared" si="3"/>
        <v>3.8858348829671575E-2</v>
      </c>
      <c r="AH10" s="49">
        <f t="shared" si="3"/>
        <v>0.10464884229243018</v>
      </c>
      <c r="AI10" s="49">
        <f t="shared" si="3"/>
        <v>8.5625636219290785E-2</v>
      </c>
      <c r="AJ10" s="49">
        <f t="shared" si="3"/>
        <v>1.9746609796839069E-2</v>
      </c>
      <c r="AK10" s="49">
        <f t="shared" si="3"/>
        <v>2.3629801365131719E-2</v>
      </c>
      <c r="AL10" s="49">
        <f t="shared" si="3"/>
        <v>9.4342559821200926E-3</v>
      </c>
      <c r="AM10" s="50">
        <f t="shared" si="3"/>
        <v>3.8620762253172132E-2</v>
      </c>
    </row>
    <row r="11" spans="2:39">
      <c r="B11" s="41" t="s">
        <v>69</v>
      </c>
      <c r="C11" s="51">
        <f>C9+C10</f>
        <v>51847275.695304222</v>
      </c>
      <c r="D11" s="52">
        <f t="shared" ref="D11" si="4">D9+D10</f>
        <v>12173521.513850961</v>
      </c>
      <c r="E11" s="52">
        <f t="shared" ref="E11" si="5">E9+E10</f>
        <v>4824907.8761042394</v>
      </c>
      <c r="F11" s="52">
        <f t="shared" ref="F11" si="6">F9+F10</f>
        <v>4048901.335941778</v>
      </c>
      <c r="G11" s="52">
        <f t="shared" ref="G11" si="7">G9+G10</f>
        <v>3517748.4244902311</v>
      </c>
      <c r="H11" s="52">
        <f t="shared" ref="H11" si="8">H9+H10</f>
        <v>8260133.5709166862</v>
      </c>
      <c r="I11" s="52">
        <f t="shared" ref="I11" si="9">I9+I10</f>
        <v>3847283.4111591396</v>
      </c>
      <c r="J11" s="52">
        <f t="shared" ref="J11" si="10">J9+J10</f>
        <v>4008581.8521125372</v>
      </c>
      <c r="K11" s="52">
        <f t="shared" ref="K11" si="11">K9+K10</f>
        <v>2997052.5285956347</v>
      </c>
      <c r="L11" s="52">
        <f t="shared" ref="L11" si="12">L9+L10</f>
        <v>3828123.9965667874</v>
      </c>
      <c r="M11" s="53">
        <f t="shared" ref="M11" si="13">M9+M10</f>
        <v>4341021.185566226</v>
      </c>
      <c r="O11" s="41" t="s">
        <v>69</v>
      </c>
      <c r="P11" s="45">
        <f t="shared" si="2"/>
        <v>3268786.08274398</v>
      </c>
      <c r="Q11" s="46">
        <f t="shared" si="2"/>
        <v>568752.04485866986</v>
      </c>
      <c r="R11" s="46">
        <f t="shared" si="2"/>
        <v>309081.20556412078</v>
      </c>
      <c r="S11" s="46">
        <f t="shared" si="2"/>
        <v>16157.441013516858</v>
      </c>
      <c r="T11" s="46">
        <f t="shared" si="2"/>
        <v>232435.88439261867</v>
      </c>
      <c r="U11" s="46">
        <f t="shared" si="2"/>
        <v>1065520.147244459</v>
      </c>
      <c r="V11" s="46">
        <f t="shared" si="2"/>
        <v>241515.49286545208</v>
      </c>
      <c r="W11" s="46">
        <f t="shared" si="2"/>
        <v>187005.52944258787</v>
      </c>
      <c r="X11" s="46">
        <f t="shared" si="2"/>
        <v>47729.928567602299</v>
      </c>
      <c r="Y11" s="46">
        <f t="shared" si="2"/>
        <v>195013.41667103115</v>
      </c>
      <c r="Z11" s="47">
        <f t="shared" si="2"/>
        <v>405574.99212391442</v>
      </c>
      <c r="AB11" s="41" t="s">
        <v>69</v>
      </c>
      <c r="AC11" s="48">
        <f t="shared" si="3"/>
        <v>6.7288754936893236E-2</v>
      </c>
      <c r="AD11" s="49">
        <f t="shared" si="3"/>
        <v>4.9010197606972186E-2</v>
      </c>
      <c r="AE11" s="49">
        <f t="shared" si="3"/>
        <v>6.8443992233021847E-2</v>
      </c>
      <c r="AF11" s="49">
        <f t="shared" si="3"/>
        <v>4.0065626368778586E-3</v>
      </c>
      <c r="AG11" s="49">
        <f t="shared" si="3"/>
        <v>7.0750006751477162E-2</v>
      </c>
      <c r="AH11" s="49">
        <f t="shared" si="3"/>
        <v>0.14809970800357516</v>
      </c>
      <c r="AI11" s="49">
        <f t="shared" si="3"/>
        <v>6.6980321068401266E-2</v>
      </c>
      <c r="AJ11" s="49">
        <f t="shared" si="3"/>
        <v>4.8934134412873954E-2</v>
      </c>
      <c r="AK11" s="49">
        <f t="shared" si="3"/>
        <v>1.6183352939128679E-2</v>
      </c>
      <c r="AL11" s="49">
        <f t="shared" si="3"/>
        <v>5.3676708259352411E-2</v>
      </c>
      <c r="AM11" s="50">
        <f t="shared" si="3"/>
        <v>0.10305692726779739</v>
      </c>
    </row>
    <row r="12" spans="2:39">
      <c r="B12" s="54" t="s">
        <v>0</v>
      </c>
      <c r="C12" s="55"/>
      <c r="D12" s="56"/>
      <c r="E12" s="56"/>
      <c r="F12" s="56"/>
      <c r="G12" s="56"/>
      <c r="H12" s="56"/>
      <c r="I12" s="56"/>
      <c r="J12" s="56"/>
      <c r="K12" s="56"/>
      <c r="L12" s="56"/>
      <c r="M12" s="57"/>
      <c r="O12" s="54" t="s">
        <v>0</v>
      </c>
      <c r="P12" s="45"/>
      <c r="Q12" s="46"/>
      <c r="R12" s="46"/>
      <c r="S12" s="46"/>
      <c r="T12" s="46"/>
      <c r="U12" s="46"/>
      <c r="V12" s="46"/>
      <c r="W12" s="46"/>
      <c r="X12" s="46"/>
      <c r="Y12" s="46"/>
      <c r="Z12" s="47"/>
      <c r="AB12" s="54" t="s">
        <v>0</v>
      </c>
      <c r="AC12" s="48"/>
      <c r="AD12" s="49"/>
      <c r="AE12" s="49"/>
      <c r="AF12" s="49"/>
      <c r="AG12" s="49"/>
      <c r="AH12" s="49"/>
      <c r="AI12" s="49"/>
      <c r="AJ12" s="49"/>
      <c r="AK12" s="49"/>
      <c r="AL12" s="49"/>
      <c r="AM12" s="50"/>
    </row>
    <row r="13" spans="2:39">
      <c r="B13" s="41" t="s">
        <v>61</v>
      </c>
      <c r="C13" s="42">
        <v>429528</v>
      </c>
      <c r="D13" s="43">
        <v>246581</v>
      </c>
      <c r="E13" s="43">
        <v>56639</v>
      </c>
      <c r="F13" s="43">
        <v>23616</v>
      </c>
      <c r="G13" s="43">
        <v>7157</v>
      </c>
      <c r="H13" s="43">
        <v>21723</v>
      </c>
      <c r="I13" s="43">
        <v>27161</v>
      </c>
      <c r="J13" s="43">
        <v>9887</v>
      </c>
      <c r="K13" s="43">
        <v>8420</v>
      </c>
      <c r="L13" s="43">
        <v>13396</v>
      </c>
      <c r="M13" s="44">
        <v>14948</v>
      </c>
      <c r="O13" s="41" t="s">
        <v>61</v>
      </c>
      <c r="P13" s="45">
        <f t="shared" ref="P13:Z15" si="14">C13-C49</f>
        <v>65587</v>
      </c>
      <c r="Q13" s="46">
        <f t="shared" si="14"/>
        <v>46506</v>
      </c>
      <c r="R13" s="46">
        <f t="shared" si="14"/>
        <v>8649</v>
      </c>
      <c r="S13" s="46">
        <f t="shared" si="14"/>
        <v>5628</v>
      </c>
      <c r="T13" s="46">
        <f t="shared" si="14"/>
        <v>476</v>
      </c>
      <c r="U13" s="46">
        <f t="shared" si="14"/>
        <v>-2724</v>
      </c>
      <c r="V13" s="46">
        <f t="shared" si="14"/>
        <v>4235</v>
      </c>
      <c r="W13" s="46">
        <f t="shared" si="14"/>
        <v>-1253</v>
      </c>
      <c r="X13" s="46">
        <f t="shared" si="14"/>
        <v>1872</v>
      </c>
      <c r="Y13" s="46">
        <f t="shared" si="14"/>
        <v>-66</v>
      </c>
      <c r="Z13" s="47">
        <f t="shared" si="14"/>
        <v>2264</v>
      </c>
      <c r="AB13" s="41" t="s">
        <v>61</v>
      </c>
      <c r="AC13" s="48">
        <f t="shared" ref="AC13:AM15" si="15">P13/C49</f>
        <v>0.18021327632775641</v>
      </c>
      <c r="AD13" s="49">
        <f t="shared" si="15"/>
        <v>0.23244283393727352</v>
      </c>
      <c r="AE13" s="49">
        <f t="shared" si="15"/>
        <v>0.18022504688476765</v>
      </c>
      <c r="AF13" s="49">
        <f t="shared" si="15"/>
        <v>0.31287525016677786</v>
      </c>
      <c r="AG13" s="49">
        <f t="shared" si="15"/>
        <v>7.124681933842239E-2</v>
      </c>
      <c r="AH13" s="49">
        <f t="shared" si="15"/>
        <v>-0.11142471468891889</v>
      </c>
      <c r="AI13" s="49">
        <f t="shared" si="15"/>
        <v>0.1847247666404955</v>
      </c>
      <c r="AJ13" s="49">
        <f t="shared" si="15"/>
        <v>-0.11247755834829444</v>
      </c>
      <c r="AK13" s="49">
        <f t="shared" si="15"/>
        <v>0.28588882101405011</v>
      </c>
      <c r="AL13" s="49">
        <f t="shared" si="15"/>
        <v>-4.9026890506611203E-3</v>
      </c>
      <c r="AM13" s="50">
        <f t="shared" si="15"/>
        <v>0.17849258908861557</v>
      </c>
    </row>
    <row r="14" spans="2:39">
      <c r="B14" s="41" t="s">
        <v>70</v>
      </c>
      <c r="C14" s="42">
        <v>72258</v>
      </c>
      <c r="D14" s="43">
        <v>27519</v>
      </c>
      <c r="E14" s="43">
        <v>9311</v>
      </c>
      <c r="F14" s="43">
        <v>5752</v>
      </c>
      <c r="G14" s="43">
        <v>2435</v>
      </c>
      <c r="H14" s="43">
        <v>4053</v>
      </c>
      <c r="I14" s="43">
        <v>7821</v>
      </c>
      <c r="J14" s="43">
        <v>5612</v>
      </c>
      <c r="K14" s="43">
        <v>2374</v>
      </c>
      <c r="L14" s="43">
        <v>2927</v>
      </c>
      <c r="M14" s="44">
        <v>4454</v>
      </c>
      <c r="O14" s="41" t="s">
        <v>70</v>
      </c>
      <c r="P14" s="45">
        <f t="shared" si="14"/>
        <v>430</v>
      </c>
      <c r="Q14" s="46">
        <f t="shared" si="14"/>
        <v>625</v>
      </c>
      <c r="R14" s="46">
        <f t="shared" si="14"/>
        <v>-1864</v>
      </c>
      <c r="S14" s="46">
        <f t="shared" si="14"/>
        <v>972</v>
      </c>
      <c r="T14" s="46">
        <f t="shared" si="14"/>
        <v>-936</v>
      </c>
      <c r="U14" s="46">
        <f t="shared" si="14"/>
        <v>551</v>
      </c>
      <c r="V14" s="46">
        <f t="shared" si="14"/>
        <v>1737</v>
      </c>
      <c r="W14" s="46">
        <f t="shared" si="14"/>
        <v>445</v>
      </c>
      <c r="X14" s="46">
        <f t="shared" si="14"/>
        <v>-589</v>
      </c>
      <c r="Y14" s="46">
        <f t="shared" si="14"/>
        <v>-1066</v>
      </c>
      <c r="Z14" s="47">
        <f t="shared" si="14"/>
        <v>555</v>
      </c>
      <c r="AB14" s="41" t="s">
        <v>70</v>
      </c>
      <c r="AC14" s="48">
        <f t="shared" si="15"/>
        <v>5.9865233613632567E-3</v>
      </c>
      <c r="AD14" s="49">
        <f t="shared" si="15"/>
        <v>2.3239384249274932E-2</v>
      </c>
      <c r="AE14" s="49">
        <f t="shared" si="15"/>
        <v>-0.16680089485458613</v>
      </c>
      <c r="AF14" s="49">
        <f t="shared" si="15"/>
        <v>0.20334728033472804</v>
      </c>
      <c r="AG14" s="49">
        <f t="shared" si="15"/>
        <v>-0.27766241471373482</v>
      </c>
      <c r="AH14" s="49">
        <f t="shared" si="15"/>
        <v>0.15733866362078813</v>
      </c>
      <c r="AI14" s="49">
        <f t="shared" si="15"/>
        <v>0.28550295857988167</v>
      </c>
      <c r="AJ14" s="49">
        <f t="shared" si="15"/>
        <v>8.6123475904780339E-2</v>
      </c>
      <c r="AK14" s="49">
        <f t="shared" si="15"/>
        <v>-0.19878501518731015</v>
      </c>
      <c r="AL14" s="49">
        <f t="shared" si="15"/>
        <v>-0.26696719258702728</v>
      </c>
      <c r="AM14" s="50">
        <f t="shared" si="15"/>
        <v>0.14234419081815849</v>
      </c>
    </row>
    <row r="15" spans="2:39">
      <c r="B15" s="41" t="s">
        <v>71</v>
      </c>
      <c r="C15" s="51">
        <v>501786</v>
      </c>
      <c r="D15" s="52">
        <v>274100</v>
      </c>
      <c r="E15" s="52">
        <v>65950</v>
      </c>
      <c r="F15" s="52">
        <v>29368</v>
      </c>
      <c r="G15" s="52">
        <v>9592</v>
      </c>
      <c r="H15" s="52">
        <v>25776</v>
      </c>
      <c r="I15" s="52">
        <v>34982</v>
      </c>
      <c r="J15" s="52">
        <v>15499</v>
      </c>
      <c r="K15" s="52">
        <v>10794</v>
      </c>
      <c r="L15" s="52">
        <v>16323</v>
      </c>
      <c r="M15" s="53">
        <v>19402</v>
      </c>
      <c r="O15" s="41" t="s">
        <v>71</v>
      </c>
      <c r="P15" s="45">
        <f t="shared" si="14"/>
        <v>66017</v>
      </c>
      <c r="Q15" s="46">
        <f t="shared" si="14"/>
        <v>47131</v>
      </c>
      <c r="R15" s="46">
        <f t="shared" si="14"/>
        <v>6785</v>
      </c>
      <c r="S15" s="46">
        <f t="shared" si="14"/>
        <v>6600</v>
      </c>
      <c r="T15" s="46">
        <f t="shared" si="14"/>
        <v>-460</v>
      </c>
      <c r="U15" s="46">
        <f t="shared" si="14"/>
        <v>-2173</v>
      </c>
      <c r="V15" s="46">
        <f t="shared" si="14"/>
        <v>5972</v>
      </c>
      <c r="W15" s="46">
        <f t="shared" si="14"/>
        <v>-808</v>
      </c>
      <c r="X15" s="46">
        <f t="shared" si="14"/>
        <v>1283</v>
      </c>
      <c r="Y15" s="46">
        <f t="shared" si="14"/>
        <v>-1132</v>
      </c>
      <c r="Z15" s="47">
        <f t="shared" si="14"/>
        <v>2819</v>
      </c>
      <c r="AB15" s="41" t="s">
        <v>71</v>
      </c>
      <c r="AC15" s="48">
        <f t="shared" si="15"/>
        <v>0.15149540238061909</v>
      </c>
      <c r="AD15" s="49">
        <f t="shared" si="15"/>
        <v>0.2076539086835647</v>
      </c>
      <c r="AE15" s="49">
        <f t="shared" si="15"/>
        <v>0.11467928674047156</v>
      </c>
      <c r="AF15" s="49">
        <f t="shared" si="15"/>
        <v>0.28988053408292341</v>
      </c>
      <c r="AG15" s="49">
        <f t="shared" si="15"/>
        <v>-4.5762037405491444E-2</v>
      </c>
      <c r="AH15" s="49">
        <f t="shared" si="15"/>
        <v>-7.7748756663923571E-2</v>
      </c>
      <c r="AI15" s="49">
        <f t="shared" si="15"/>
        <v>0.20586004825922097</v>
      </c>
      <c r="AJ15" s="49">
        <f t="shared" si="15"/>
        <v>-4.9549273318206903E-2</v>
      </c>
      <c r="AK15" s="49">
        <f t="shared" si="15"/>
        <v>0.13489643570602461</v>
      </c>
      <c r="AL15" s="49">
        <f t="shared" si="15"/>
        <v>-6.485247780005729E-2</v>
      </c>
      <c r="AM15" s="50">
        <f t="shared" si="15"/>
        <v>0.1699933667008382</v>
      </c>
    </row>
    <row r="16" spans="2:39">
      <c r="B16" s="41" t="s">
        <v>72</v>
      </c>
      <c r="C16" s="58">
        <f>C13/C15</f>
        <v>0.8559983738087551</v>
      </c>
      <c r="D16" s="59">
        <f t="shared" ref="D16:M16" si="16">D13/D15</f>
        <v>0.89960233491426489</v>
      </c>
      <c r="E16" s="59">
        <f t="shared" si="16"/>
        <v>0.85881728582259287</v>
      </c>
      <c r="F16" s="59">
        <f t="shared" si="16"/>
        <v>0.80414056115499866</v>
      </c>
      <c r="G16" s="59">
        <f t="shared" si="16"/>
        <v>0.74614261884904087</v>
      </c>
      <c r="H16" s="59">
        <f t="shared" si="16"/>
        <v>0.84276070763500932</v>
      </c>
      <c r="I16" s="59">
        <f t="shared" si="16"/>
        <v>0.77642787719398543</v>
      </c>
      <c r="J16" s="59">
        <f t="shared" si="16"/>
        <v>0.63791212336279757</v>
      </c>
      <c r="K16" s="59">
        <f t="shared" si="16"/>
        <v>0.78006299796183065</v>
      </c>
      <c r="L16" s="59">
        <f t="shared" si="16"/>
        <v>0.8206824725846964</v>
      </c>
      <c r="M16" s="60">
        <f t="shared" si="16"/>
        <v>0.77043603752190493</v>
      </c>
      <c r="O16" s="41" t="s">
        <v>72</v>
      </c>
      <c r="P16" s="61">
        <f>C16-C52</f>
        <v>2.0828822968745775E-2</v>
      </c>
      <c r="Q16" s="62">
        <f t="shared" ref="Q16:Z16" si="17">D16-D52</f>
        <v>1.8094287559780375E-2</v>
      </c>
      <c r="R16" s="62">
        <f t="shared" si="17"/>
        <v>4.7695845782028345E-2</v>
      </c>
      <c r="S16" s="62">
        <f t="shared" si="17"/>
        <v>1.4084341899903818E-2</v>
      </c>
      <c r="T16" s="62">
        <f t="shared" si="17"/>
        <v>8.1498766879283591E-2</v>
      </c>
      <c r="U16" s="62">
        <f t="shared" si="17"/>
        <v>-3.1939639425708433E-2</v>
      </c>
      <c r="V16" s="62">
        <f t="shared" si="17"/>
        <v>-1.3851336870130404E-2</v>
      </c>
      <c r="W16" s="62">
        <f t="shared" si="17"/>
        <v>-4.523008550455998E-2</v>
      </c>
      <c r="X16" s="62">
        <f t="shared" si="17"/>
        <v>9.1597011209648915E-2</v>
      </c>
      <c r="Y16" s="62">
        <f t="shared" si="17"/>
        <v>4.9442140301682924E-2</v>
      </c>
      <c r="Z16" s="63">
        <f t="shared" si="17"/>
        <v>5.5563414476119677E-3</v>
      </c>
      <c r="AB16" s="41" t="s">
        <v>72</v>
      </c>
      <c r="AC16" s="48">
        <f t="shared" ref="AC16:AM16" si="18">P16/C52</f>
        <v>2.4939634051308803E-2</v>
      </c>
      <c r="AD16" s="49">
        <f t="shared" si="18"/>
        <v>2.052651432290787E-2</v>
      </c>
      <c r="AE16" s="49">
        <f t="shared" si="18"/>
        <v>5.8802348732938256E-2</v>
      </c>
      <c r="AF16" s="49">
        <f t="shared" si="18"/>
        <v>1.7827012251334786E-2</v>
      </c>
      <c r="AG16" s="49">
        <f t="shared" si="18"/>
        <v>0.12262020725498557</v>
      </c>
      <c r="AH16" s="49">
        <f t="shared" si="18"/>
        <v>-3.6514949986056568E-2</v>
      </c>
      <c r="AI16" s="49">
        <f t="shared" si="18"/>
        <v>-1.7527143095284088E-2</v>
      </c>
      <c r="AJ16" s="49">
        <f t="shared" si="18"/>
        <v>-6.6208887282123846E-2</v>
      </c>
      <c r="AK16" s="49">
        <f t="shared" si="18"/>
        <v>0.13304507843845004</v>
      </c>
      <c r="AL16" s="49">
        <f t="shared" si="18"/>
        <v>6.4107306415530779E-2</v>
      </c>
      <c r="AM16" s="50">
        <f t="shared" si="18"/>
        <v>7.2643338241681846E-3</v>
      </c>
    </row>
    <row r="17" spans="2:39">
      <c r="B17" s="54" t="s">
        <v>89</v>
      </c>
      <c r="C17" s="55"/>
      <c r="D17" s="56"/>
      <c r="E17" s="56"/>
      <c r="F17" s="56"/>
      <c r="G17" s="56"/>
      <c r="H17" s="56"/>
      <c r="I17" s="56"/>
      <c r="J17" s="56"/>
      <c r="K17" s="56"/>
      <c r="L17" s="56"/>
      <c r="M17" s="57"/>
      <c r="O17" s="54" t="s">
        <v>89</v>
      </c>
      <c r="P17" s="45"/>
      <c r="Q17" s="46"/>
      <c r="R17" s="46"/>
      <c r="S17" s="46"/>
      <c r="T17" s="46"/>
      <c r="U17" s="46"/>
      <c r="V17" s="46"/>
      <c r="W17" s="46"/>
      <c r="X17" s="46"/>
      <c r="Y17" s="46"/>
      <c r="Z17" s="47"/>
      <c r="AB17" s="54" t="s">
        <v>89</v>
      </c>
      <c r="AC17" s="48"/>
      <c r="AD17" s="49"/>
      <c r="AE17" s="49"/>
      <c r="AF17" s="49"/>
      <c r="AG17" s="49"/>
      <c r="AH17" s="49"/>
      <c r="AI17" s="49"/>
      <c r="AJ17" s="49"/>
      <c r="AK17" s="49"/>
      <c r="AL17" s="49"/>
      <c r="AM17" s="50"/>
    </row>
    <row r="18" spans="2:39">
      <c r="B18" s="41" t="s">
        <v>74</v>
      </c>
      <c r="C18" s="42">
        <v>107680</v>
      </c>
      <c r="D18" s="43">
        <v>5482</v>
      </c>
      <c r="E18" s="43">
        <v>7391</v>
      </c>
      <c r="F18" s="43">
        <v>12601</v>
      </c>
      <c r="G18" s="43">
        <v>11243</v>
      </c>
      <c r="H18" s="43">
        <v>16112</v>
      </c>
      <c r="I18" s="43">
        <v>8806</v>
      </c>
      <c r="J18" s="43">
        <v>9431</v>
      </c>
      <c r="K18" s="43">
        <v>12651</v>
      </c>
      <c r="L18" s="43">
        <v>10754</v>
      </c>
      <c r="M18" s="44">
        <v>13209</v>
      </c>
      <c r="O18" s="41" t="s">
        <v>74</v>
      </c>
      <c r="P18" s="45">
        <f t="shared" ref="P18:Z21" si="19">C18-C54</f>
        <v>12875</v>
      </c>
      <c r="Q18" s="46">
        <f t="shared" si="19"/>
        <v>198</v>
      </c>
      <c r="R18" s="46">
        <f t="shared" si="19"/>
        <v>487</v>
      </c>
      <c r="S18" s="46">
        <f t="shared" si="19"/>
        <v>199</v>
      </c>
      <c r="T18" s="46">
        <f t="shared" si="19"/>
        <v>1752</v>
      </c>
      <c r="U18" s="46">
        <f t="shared" si="19"/>
        <v>6052</v>
      </c>
      <c r="V18" s="46">
        <f t="shared" si="19"/>
        <v>489</v>
      </c>
      <c r="W18" s="46">
        <f t="shared" si="19"/>
        <v>847</v>
      </c>
      <c r="X18" s="46">
        <f t="shared" si="19"/>
        <v>168</v>
      </c>
      <c r="Y18" s="46">
        <f t="shared" si="19"/>
        <v>424</v>
      </c>
      <c r="Z18" s="47">
        <f t="shared" si="19"/>
        <v>2259</v>
      </c>
      <c r="AB18" s="41" t="s">
        <v>74</v>
      </c>
      <c r="AC18" s="48">
        <f t="shared" ref="AC18:AM18" si="20">P18/C54</f>
        <v>0.13580507357206897</v>
      </c>
      <c r="AD18" s="49">
        <f t="shared" si="20"/>
        <v>3.7471612414837242E-2</v>
      </c>
      <c r="AE18" s="49">
        <f t="shared" si="20"/>
        <v>7.0538818076477411E-2</v>
      </c>
      <c r="AF18" s="49">
        <f t="shared" si="20"/>
        <v>1.604579906466699E-2</v>
      </c>
      <c r="AG18" s="49">
        <f t="shared" si="20"/>
        <v>0.18459593298914762</v>
      </c>
      <c r="AH18" s="49">
        <f t="shared" si="20"/>
        <v>0.60159045725646121</v>
      </c>
      <c r="AI18" s="49">
        <f t="shared" si="20"/>
        <v>5.8795238667788866E-2</v>
      </c>
      <c r="AJ18" s="49">
        <f t="shared" si="20"/>
        <v>9.8671947809878841E-2</v>
      </c>
      <c r="AK18" s="49">
        <f t="shared" si="20"/>
        <v>1.3458303292477769E-2</v>
      </c>
      <c r="AL18" s="49">
        <f t="shared" si="20"/>
        <v>4.1045498547918682E-2</v>
      </c>
      <c r="AM18" s="50">
        <f t="shared" si="20"/>
        <v>0.2063013698630137</v>
      </c>
    </row>
    <row r="19" spans="2:39">
      <c r="B19" s="41" t="s">
        <v>75</v>
      </c>
      <c r="C19" s="42">
        <v>12976</v>
      </c>
      <c r="D19" s="43">
        <v>10</v>
      </c>
      <c r="E19" s="43">
        <v>941</v>
      </c>
      <c r="F19" s="43">
        <v>994</v>
      </c>
      <c r="G19" s="43">
        <v>1990</v>
      </c>
      <c r="H19" s="43">
        <v>135</v>
      </c>
      <c r="I19" s="43">
        <v>855</v>
      </c>
      <c r="J19" s="43">
        <v>3258</v>
      </c>
      <c r="K19" s="43">
        <v>517</v>
      </c>
      <c r="L19" s="43">
        <v>1036</v>
      </c>
      <c r="M19" s="44">
        <v>3240</v>
      </c>
      <c r="O19" s="41" t="s">
        <v>75</v>
      </c>
      <c r="P19" s="45">
        <f t="shared" si="19"/>
        <v>5371</v>
      </c>
      <c r="Q19" s="46">
        <f t="shared" si="19"/>
        <v>-42</v>
      </c>
      <c r="R19" s="46">
        <f t="shared" si="19"/>
        <v>516</v>
      </c>
      <c r="S19" s="46">
        <f t="shared" si="19"/>
        <v>47</v>
      </c>
      <c r="T19" s="46">
        <f t="shared" si="19"/>
        <v>1155</v>
      </c>
      <c r="U19" s="46">
        <f t="shared" si="19"/>
        <v>0</v>
      </c>
      <c r="V19" s="46">
        <f t="shared" si="19"/>
        <v>108</v>
      </c>
      <c r="W19" s="46">
        <f t="shared" si="19"/>
        <v>1050</v>
      </c>
      <c r="X19" s="46">
        <f t="shared" si="19"/>
        <v>95</v>
      </c>
      <c r="Y19" s="46">
        <f t="shared" si="19"/>
        <v>176</v>
      </c>
      <c r="Z19" s="47">
        <f t="shared" si="19"/>
        <v>2266</v>
      </c>
      <c r="AB19" s="41" t="s">
        <v>75</v>
      </c>
      <c r="AC19" s="48">
        <f t="shared" ref="AC19:AM19" si="21">P19/C55</f>
        <v>0.70624589086127543</v>
      </c>
      <c r="AD19" s="49">
        <f t="shared" si="21"/>
        <v>-0.80769230769230771</v>
      </c>
      <c r="AE19" s="49">
        <f t="shared" si="21"/>
        <v>1.2141176470588235</v>
      </c>
      <c r="AF19" s="49">
        <f t="shared" si="21"/>
        <v>4.9630411826821541E-2</v>
      </c>
      <c r="AG19" s="49">
        <f t="shared" si="21"/>
        <v>1.3832335329341316</v>
      </c>
      <c r="AH19" s="49">
        <f t="shared" si="21"/>
        <v>0</v>
      </c>
      <c r="AI19" s="49">
        <f t="shared" si="21"/>
        <v>0.14457831325301204</v>
      </c>
      <c r="AJ19" s="49">
        <f t="shared" si="21"/>
        <v>0.47554347826086957</v>
      </c>
      <c r="AK19" s="49">
        <f t="shared" si="21"/>
        <v>0.22511848341232227</v>
      </c>
      <c r="AL19" s="49">
        <f t="shared" si="21"/>
        <v>0.20465116279069767</v>
      </c>
      <c r="AM19" s="50">
        <f t="shared" si="21"/>
        <v>2.3264887063655029</v>
      </c>
    </row>
    <row r="20" spans="2:39">
      <c r="B20" s="41" t="s">
        <v>76</v>
      </c>
      <c r="C20" s="51">
        <f>C18+C19</f>
        <v>120656</v>
      </c>
      <c r="D20" s="52">
        <f t="shared" ref="D20" si="22">D18+D19</f>
        <v>5492</v>
      </c>
      <c r="E20" s="52">
        <f t="shared" ref="E20" si="23">E18+E19</f>
        <v>8332</v>
      </c>
      <c r="F20" s="52">
        <f t="shared" ref="F20" si="24">F18+F19</f>
        <v>13595</v>
      </c>
      <c r="G20" s="52">
        <f t="shared" ref="G20" si="25">G18+G19</f>
        <v>13233</v>
      </c>
      <c r="H20" s="52">
        <f t="shared" ref="H20" si="26">H18+H19</f>
        <v>16247</v>
      </c>
      <c r="I20" s="52">
        <f t="shared" ref="I20" si="27">I18+I19</f>
        <v>9661</v>
      </c>
      <c r="J20" s="52">
        <f t="shared" ref="J20" si="28">J18+J19</f>
        <v>12689</v>
      </c>
      <c r="K20" s="52">
        <f t="shared" ref="K20" si="29">K18+K19</f>
        <v>13168</v>
      </c>
      <c r="L20" s="52">
        <f t="shared" ref="L20" si="30">L18+L19</f>
        <v>11790</v>
      </c>
      <c r="M20" s="53">
        <f t="shared" ref="M20" si="31">M18+M19</f>
        <v>16449</v>
      </c>
      <c r="O20" s="41" t="s">
        <v>76</v>
      </c>
      <c r="P20" s="45">
        <f t="shared" si="19"/>
        <v>18246</v>
      </c>
      <c r="Q20" s="46">
        <f t="shared" si="19"/>
        <v>156</v>
      </c>
      <c r="R20" s="46">
        <f t="shared" si="19"/>
        <v>1003</v>
      </c>
      <c r="S20" s="46">
        <f t="shared" si="19"/>
        <v>246</v>
      </c>
      <c r="T20" s="46">
        <f t="shared" si="19"/>
        <v>2907</v>
      </c>
      <c r="U20" s="46">
        <f t="shared" si="19"/>
        <v>6052</v>
      </c>
      <c r="V20" s="46">
        <f t="shared" si="19"/>
        <v>597</v>
      </c>
      <c r="W20" s="46">
        <f t="shared" si="19"/>
        <v>1897</v>
      </c>
      <c r="X20" s="46">
        <f t="shared" si="19"/>
        <v>263</v>
      </c>
      <c r="Y20" s="46">
        <f t="shared" si="19"/>
        <v>600</v>
      </c>
      <c r="Z20" s="47">
        <f t="shared" si="19"/>
        <v>4525</v>
      </c>
      <c r="AB20" s="41" t="s">
        <v>76</v>
      </c>
      <c r="AC20" s="48">
        <f t="shared" ref="AC20:AM20" si="32">P20/C56</f>
        <v>0.1781661947075481</v>
      </c>
      <c r="AD20" s="49">
        <f t="shared" si="32"/>
        <v>2.9235382308845578E-2</v>
      </c>
      <c r="AE20" s="49">
        <f t="shared" si="32"/>
        <v>0.13685359530631738</v>
      </c>
      <c r="AF20" s="49">
        <f t="shared" si="32"/>
        <v>1.8428346692636152E-2</v>
      </c>
      <c r="AG20" s="49">
        <f t="shared" si="32"/>
        <v>0.28152237071470076</v>
      </c>
      <c r="AH20" s="49">
        <f t="shared" si="32"/>
        <v>0.59362432564982837</v>
      </c>
      <c r="AI20" s="49">
        <f t="shared" si="32"/>
        <v>6.5864960282436005E-2</v>
      </c>
      <c r="AJ20" s="49">
        <f t="shared" si="32"/>
        <v>0.17577835433654559</v>
      </c>
      <c r="AK20" s="49">
        <f t="shared" si="32"/>
        <v>2.0379697791553662E-2</v>
      </c>
      <c r="AL20" s="49">
        <f t="shared" si="32"/>
        <v>5.3619302949061663E-2</v>
      </c>
      <c r="AM20" s="50">
        <f t="shared" si="32"/>
        <v>0.37948674941294869</v>
      </c>
    </row>
    <row r="21" spans="2:39">
      <c r="B21" s="41" t="s">
        <v>88</v>
      </c>
      <c r="C21" s="51">
        <v>233177</v>
      </c>
      <c r="D21" s="52">
        <v>9177.5654819331357</v>
      </c>
      <c r="E21" s="52">
        <v>21865.713875918136</v>
      </c>
      <c r="F21" s="52">
        <v>23440.746150580791</v>
      </c>
      <c r="G21" s="52">
        <v>24998.799637247714</v>
      </c>
      <c r="H21" s="52">
        <v>35377</v>
      </c>
      <c r="I21" s="52">
        <v>20691.181247507688</v>
      </c>
      <c r="J21" s="52">
        <v>22682.69320418323</v>
      </c>
      <c r="K21" s="52">
        <v>23565.590179961153</v>
      </c>
      <c r="L21" s="52">
        <v>20608.284811999125</v>
      </c>
      <c r="M21" s="53">
        <v>30769.590051325591</v>
      </c>
      <c r="O21" s="41" t="s">
        <v>88</v>
      </c>
      <c r="P21" s="45">
        <f t="shared" si="19"/>
        <v>43292</v>
      </c>
      <c r="Q21" s="46">
        <f t="shared" si="19"/>
        <v>962.56548193313574</v>
      </c>
      <c r="R21" s="46">
        <f t="shared" si="19"/>
        <v>4253.7138759181362</v>
      </c>
      <c r="S21" s="46">
        <f t="shared" si="19"/>
        <v>1322.7461505807914</v>
      </c>
      <c r="T21" s="46">
        <f t="shared" si="19"/>
        <v>4232.7996372477137</v>
      </c>
      <c r="U21" s="46">
        <f t="shared" si="19"/>
        <v>13493</v>
      </c>
      <c r="V21" s="46">
        <f t="shared" si="19"/>
        <v>2443.1812475076877</v>
      </c>
      <c r="W21" s="46">
        <f t="shared" si="19"/>
        <v>3091.6932041832297</v>
      </c>
      <c r="X21" s="46">
        <f t="shared" si="19"/>
        <v>3490.5901799611529</v>
      </c>
      <c r="Y21" s="46">
        <f t="shared" si="19"/>
        <v>1747.2848119991249</v>
      </c>
      <c r="Z21" s="47">
        <f t="shared" si="19"/>
        <v>8222.590051325591</v>
      </c>
      <c r="AB21" s="41" t="s">
        <v>88</v>
      </c>
      <c r="AC21" s="48">
        <f t="shared" ref="AC21:AM21" si="33">P21/C57</f>
        <v>0.22799062590515312</v>
      </c>
      <c r="AD21" s="49">
        <f t="shared" si="33"/>
        <v>0.11717169591395445</v>
      </c>
      <c r="AE21" s="49">
        <f t="shared" si="33"/>
        <v>0.2415236132136121</v>
      </c>
      <c r="AF21" s="49">
        <f t="shared" si="33"/>
        <v>5.9804057807251627E-2</v>
      </c>
      <c r="AG21" s="49">
        <f t="shared" si="33"/>
        <v>0.2038331713978481</v>
      </c>
      <c r="AH21" s="49">
        <f t="shared" si="33"/>
        <v>0.61656918296472307</v>
      </c>
      <c r="AI21" s="49">
        <f t="shared" si="33"/>
        <v>0.13388761768455107</v>
      </c>
      <c r="AJ21" s="49">
        <f t="shared" si="33"/>
        <v>0.15781191384733959</v>
      </c>
      <c r="AK21" s="49">
        <f t="shared" si="33"/>
        <v>0.17387746849121558</v>
      </c>
      <c r="AL21" s="49">
        <f t="shared" si="33"/>
        <v>9.2640093950433433E-2</v>
      </c>
      <c r="AM21" s="50">
        <f t="shared" si="33"/>
        <v>0.364686656820224</v>
      </c>
    </row>
    <row r="22" spans="2:39">
      <c r="B22" s="54" t="s">
        <v>77</v>
      </c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7"/>
      <c r="O22" s="54" t="s">
        <v>77</v>
      </c>
      <c r="P22" s="45"/>
      <c r="Q22" s="46"/>
      <c r="R22" s="46"/>
      <c r="S22" s="46"/>
      <c r="T22" s="46"/>
      <c r="U22" s="46"/>
      <c r="V22" s="46"/>
      <c r="W22" s="46"/>
      <c r="X22" s="46"/>
      <c r="Y22" s="46"/>
      <c r="Z22" s="47"/>
      <c r="AB22" s="54" t="s">
        <v>77</v>
      </c>
      <c r="AC22" s="48"/>
      <c r="AD22" s="49"/>
      <c r="AE22" s="49"/>
      <c r="AF22" s="49"/>
      <c r="AG22" s="49"/>
      <c r="AH22" s="49"/>
      <c r="AI22" s="49"/>
      <c r="AJ22" s="49"/>
      <c r="AK22" s="49"/>
      <c r="AL22" s="49"/>
      <c r="AM22" s="50"/>
    </row>
    <row r="23" spans="2:39">
      <c r="B23" s="41" t="s">
        <v>78</v>
      </c>
      <c r="C23" s="42">
        <v>108809</v>
      </c>
      <c r="D23" s="43">
        <v>18770</v>
      </c>
      <c r="E23" s="43">
        <v>12089</v>
      </c>
      <c r="F23" s="43">
        <v>8019</v>
      </c>
      <c r="G23" s="43">
        <v>7630</v>
      </c>
      <c r="H23" s="43">
        <v>21641</v>
      </c>
      <c r="I23" s="43">
        <v>12463</v>
      </c>
      <c r="J23" s="43">
        <v>6011</v>
      </c>
      <c r="K23" s="43">
        <v>6862</v>
      </c>
      <c r="L23" s="43">
        <v>6779</v>
      </c>
      <c r="M23" s="44">
        <v>8545</v>
      </c>
      <c r="O23" s="41" t="s">
        <v>78</v>
      </c>
      <c r="P23" s="45">
        <f t="shared" ref="P23:Z25" si="34">C23-C59</f>
        <v>15774</v>
      </c>
      <c r="Q23" s="46">
        <f t="shared" si="34"/>
        <v>184</v>
      </c>
      <c r="R23" s="46">
        <f t="shared" si="34"/>
        <v>1274</v>
      </c>
      <c r="S23" s="46">
        <f t="shared" si="34"/>
        <v>-196</v>
      </c>
      <c r="T23" s="46">
        <f t="shared" si="34"/>
        <v>1615</v>
      </c>
      <c r="U23" s="46">
        <f t="shared" si="34"/>
        <v>7932</v>
      </c>
      <c r="V23" s="46">
        <f t="shared" si="34"/>
        <v>968</v>
      </c>
      <c r="W23" s="46">
        <f t="shared" si="34"/>
        <v>755</v>
      </c>
      <c r="X23" s="46">
        <f t="shared" si="34"/>
        <v>-32</v>
      </c>
      <c r="Y23" s="46">
        <f t="shared" si="34"/>
        <v>1045</v>
      </c>
      <c r="Z23" s="47">
        <f t="shared" si="34"/>
        <v>2229</v>
      </c>
      <c r="AB23" s="41" t="s">
        <v>78</v>
      </c>
      <c r="AC23" s="48">
        <f t="shared" ref="AC23:AM23" si="35">P23/C59</f>
        <v>0.16954909442682861</v>
      </c>
      <c r="AD23" s="49">
        <f t="shared" si="35"/>
        <v>9.8999246744861727E-3</v>
      </c>
      <c r="AE23" s="49">
        <f t="shared" si="35"/>
        <v>0.11779935275080906</v>
      </c>
      <c r="AF23" s="49">
        <f t="shared" si="35"/>
        <v>-2.3858794887401096E-2</v>
      </c>
      <c r="AG23" s="49">
        <f t="shared" si="35"/>
        <v>0.26849542809642563</v>
      </c>
      <c r="AH23" s="49">
        <f t="shared" si="35"/>
        <v>0.57859800131300609</v>
      </c>
      <c r="AI23" s="49">
        <f t="shared" si="35"/>
        <v>8.4210526315789472E-2</v>
      </c>
      <c r="AJ23" s="49">
        <f t="shared" si="35"/>
        <v>0.14364535768645359</v>
      </c>
      <c r="AK23" s="49">
        <f t="shared" si="35"/>
        <v>-4.6417174354511171E-3</v>
      </c>
      <c r="AL23" s="49">
        <f t="shared" si="35"/>
        <v>0.18224625043599582</v>
      </c>
      <c r="AM23" s="50">
        <f t="shared" si="35"/>
        <v>0.35291323622545917</v>
      </c>
    </row>
    <row r="24" spans="2:39">
      <c r="B24" s="41" t="s">
        <v>79</v>
      </c>
      <c r="C24" s="42">
        <v>35277</v>
      </c>
      <c r="D24" s="43">
        <v>420</v>
      </c>
      <c r="E24" s="43">
        <v>463</v>
      </c>
      <c r="F24" s="43">
        <v>2529</v>
      </c>
      <c r="G24" s="43">
        <v>2323</v>
      </c>
      <c r="H24" s="43">
        <v>14688</v>
      </c>
      <c r="I24" s="43">
        <v>1219</v>
      </c>
      <c r="J24" s="43">
        <v>3663</v>
      </c>
      <c r="K24" s="43">
        <v>1846</v>
      </c>
      <c r="L24" s="43">
        <v>5252</v>
      </c>
      <c r="M24" s="44">
        <v>2874</v>
      </c>
      <c r="O24" s="41" t="s">
        <v>79</v>
      </c>
      <c r="P24" s="45">
        <f t="shared" si="34"/>
        <v>-1548</v>
      </c>
      <c r="Q24" s="46">
        <f t="shared" si="34"/>
        <v>33</v>
      </c>
      <c r="R24" s="46">
        <f t="shared" si="34"/>
        <v>120</v>
      </c>
      <c r="S24" s="46">
        <f t="shared" si="34"/>
        <v>-132</v>
      </c>
      <c r="T24" s="46">
        <f t="shared" si="34"/>
        <v>-9</v>
      </c>
      <c r="U24" s="46">
        <f t="shared" si="34"/>
        <v>-193</v>
      </c>
      <c r="V24" s="46">
        <f t="shared" si="34"/>
        <v>38</v>
      </c>
      <c r="W24" s="46">
        <f t="shared" si="34"/>
        <v>-860</v>
      </c>
      <c r="X24" s="46">
        <f t="shared" si="34"/>
        <v>210</v>
      </c>
      <c r="Y24" s="46">
        <f t="shared" si="34"/>
        <v>517</v>
      </c>
      <c r="Z24" s="47">
        <f t="shared" si="34"/>
        <v>-1272</v>
      </c>
      <c r="AB24" s="41" t="s">
        <v>79</v>
      </c>
      <c r="AC24" s="48">
        <f t="shared" ref="AC24:AM24" si="36">P24/C60</f>
        <v>-4.2036659877800406E-2</v>
      </c>
      <c r="AD24" s="49">
        <f t="shared" si="36"/>
        <v>8.5271317829457363E-2</v>
      </c>
      <c r="AE24" s="49">
        <f t="shared" si="36"/>
        <v>0.3498542274052478</v>
      </c>
      <c r="AF24" s="49">
        <f t="shared" si="36"/>
        <v>-4.96054114994363E-2</v>
      </c>
      <c r="AG24" s="49">
        <f t="shared" si="36"/>
        <v>-3.8593481989708405E-3</v>
      </c>
      <c r="AH24" s="49">
        <f t="shared" si="36"/>
        <v>-1.2969558497412808E-2</v>
      </c>
      <c r="AI24" s="49">
        <f t="shared" si="36"/>
        <v>3.2176121930567313E-2</v>
      </c>
      <c r="AJ24" s="49">
        <f t="shared" si="36"/>
        <v>-0.19013928808313066</v>
      </c>
      <c r="AK24" s="49">
        <f t="shared" si="36"/>
        <v>0.12836185819070906</v>
      </c>
      <c r="AL24" s="49">
        <f t="shared" si="36"/>
        <v>0.10918690601900739</v>
      </c>
      <c r="AM24" s="50">
        <f t="shared" si="36"/>
        <v>-0.30680173661360349</v>
      </c>
    </row>
    <row r="25" spans="2:39">
      <c r="B25" s="41" t="s">
        <v>80</v>
      </c>
      <c r="C25" s="51">
        <f>C23+C24</f>
        <v>144086</v>
      </c>
      <c r="D25" s="52">
        <f t="shared" ref="D25:M25" si="37">D23+D24</f>
        <v>19190</v>
      </c>
      <c r="E25" s="52">
        <f t="shared" si="37"/>
        <v>12552</v>
      </c>
      <c r="F25" s="52">
        <f t="shared" si="37"/>
        <v>10548</v>
      </c>
      <c r="G25" s="52">
        <f t="shared" si="37"/>
        <v>9953</v>
      </c>
      <c r="H25" s="52">
        <f t="shared" si="37"/>
        <v>36329</v>
      </c>
      <c r="I25" s="52">
        <f t="shared" si="37"/>
        <v>13682</v>
      </c>
      <c r="J25" s="52">
        <f t="shared" si="37"/>
        <v>9674</v>
      </c>
      <c r="K25" s="52">
        <f t="shared" si="37"/>
        <v>8708</v>
      </c>
      <c r="L25" s="52">
        <f t="shared" si="37"/>
        <v>12031</v>
      </c>
      <c r="M25" s="53">
        <f t="shared" si="37"/>
        <v>11419</v>
      </c>
      <c r="O25" s="41" t="s">
        <v>80</v>
      </c>
      <c r="P25" s="45">
        <f t="shared" si="34"/>
        <v>14226</v>
      </c>
      <c r="Q25" s="46">
        <f t="shared" si="34"/>
        <v>217</v>
      </c>
      <c r="R25" s="46">
        <f t="shared" si="34"/>
        <v>1394</v>
      </c>
      <c r="S25" s="46">
        <f t="shared" si="34"/>
        <v>-328</v>
      </c>
      <c r="T25" s="46">
        <f t="shared" si="34"/>
        <v>1606</v>
      </c>
      <c r="U25" s="46">
        <f t="shared" si="34"/>
        <v>7739</v>
      </c>
      <c r="V25" s="46">
        <f t="shared" si="34"/>
        <v>1006</v>
      </c>
      <c r="W25" s="46">
        <f t="shared" si="34"/>
        <v>-105</v>
      </c>
      <c r="X25" s="46">
        <f t="shared" si="34"/>
        <v>178</v>
      </c>
      <c r="Y25" s="46">
        <f t="shared" si="34"/>
        <v>1562</v>
      </c>
      <c r="Z25" s="47">
        <f t="shared" si="34"/>
        <v>957</v>
      </c>
      <c r="AB25" s="41" t="s">
        <v>80</v>
      </c>
      <c r="AC25" s="48">
        <f t="shared" ref="AC25:AM25" si="38">P25/C61</f>
        <v>0.10954874480209456</v>
      </c>
      <c r="AD25" s="49">
        <f t="shared" si="38"/>
        <v>1.1437305644863754E-2</v>
      </c>
      <c r="AE25" s="49">
        <f t="shared" si="38"/>
        <v>0.12493278365298441</v>
      </c>
      <c r="AF25" s="49">
        <f t="shared" si="38"/>
        <v>-3.0158146377344611E-2</v>
      </c>
      <c r="AG25" s="49">
        <f t="shared" si="38"/>
        <v>0.19240445669102671</v>
      </c>
      <c r="AH25" s="49">
        <f t="shared" si="38"/>
        <v>0.27068905211612454</v>
      </c>
      <c r="AI25" s="49">
        <f t="shared" si="38"/>
        <v>7.9362574944777539E-2</v>
      </c>
      <c r="AJ25" s="49">
        <f t="shared" si="38"/>
        <v>-1.0737294201861132E-2</v>
      </c>
      <c r="AK25" s="49">
        <f t="shared" si="38"/>
        <v>2.0867526377491206E-2</v>
      </c>
      <c r="AL25" s="49">
        <f t="shared" si="38"/>
        <v>0.14920240710669597</v>
      </c>
      <c r="AM25" s="50">
        <f t="shared" si="38"/>
        <v>9.1473905562989871E-2</v>
      </c>
    </row>
    <row r="26" spans="2:39">
      <c r="B26" s="54" t="s">
        <v>81</v>
      </c>
      <c r="C26" s="55"/>
      <c r="D26" s="56"/>
      <c r="E26" s="56"/>
      <c r="F26" s="56"/>
      <c r="G26" s="56"/>
      <c r="H26" s="56"/>
      <c r="I26" s="56"/>
      <c r="J26" s="56"/>
      <c r="K26" s="56"/>
      <c r="L26" s="56"/>
      <c r="M26" s="57"/>
      <c r="O26" s="54" t="s">
        <v>81</v>
      </c>
      <c r="P26" s="45"/>
      <c r="Q26" s="46"/>
      <c r="R26" s="46"/>
      <c r="S26" s="46"/>
      <c r="T26" s="46"/>
      <c r="U26" s="46"/>
      <c r="V26" s="46"/>
      <c r="W26" s="46"/>
      <c r="X26" s="46"/>
      <c r="Y26" s="46"/>
      <c r="Z26" s="47"/>
      <c r="AB26" s="54" t="s">
        <v>81</v>
      </c>
      <c r="AC26" s="48"/>
      <c r="AD26" s="49"/>
      <c r="AE26" s="49"/>
      <c r="AF26" s="49"/>
      <c r="AG26" s="49"/>
      <c r="AH26" s="49"/>
      <c r="AI26" s="49"/>
      <c r="AJ26" s="49"/>
      <c r="AK26" s="49"/>
      <c r="AL26" s="49"/>
      <c r="AM26" s="50"/>
    </row>
    <row r="27" spans="2:39" s="425" customFormat="1">
      <c r="B27" s="41" t="s">
        <v>82</v>
      </c>
      <c r="C27" s="42">
        <v>20372</v>
      </c>
      <c r="D27" s="43">
        <v>9636</v>
      </c>
      <c r="E27" s="43">
        <v>5102</v>
      </c>
      <c r="F27" s="43">
        <v>742</v>
      </c>
      <c r="G27" s="43">
        <v>230</v>
      </c>
      <c r="H27" s="43">
        <v>51</v>
      </c>
      <c r="I27" s="43">
        <v>1013</v>
      </c>
      <c r="J27" s="43">
        <v>192</v>
      </c>
      <c r="K27" s="43">
        <v>1673</v>
      </c>
      <c r="L27" s="43">
        <v>887</v>
      </c>
      <c r="M27" s="44">
        <v>846</v>
      </c>
      <c r="O27" s="41" t="s">
        <v>82</v>
      </c>
      <c r="P27" s="45">
        <f t="shared" ref="P27:Z29" si="39">C27-C63</f>
        <v>-105</v>
      </c>
      <c r="Q27" s="46">
        <f t="shared" si="39"/>
        <v>169</v>
      </c>
      <c r="R27" s="46">
        <f t="shared" si="39"/>
        <v>495</v>
      </c>
      <c r="S27" s="46">
        <f t="shared" si="39"/>
        <v>57</v>
      </c>
      <c r="T27" s="46">
        <f t="shared" si="39"/>
        <v>-29</v>
      </c>
      <c r="U27" s="46">
        <f t="shared" si="39"/>
        <v>16</v>
      </c>
      <c r="V27" s="46">
        <f t="shared" si="39"/>
        <v>60</v>
      </c>
      <c r="W27" s="46">
        <f t="shared" si="39"/>
        <v>-75</v>
      </c>
      <c r="X27" s="46">
        <f t="shared" si="39"/>
        <v>-586</v>
      </c>
      <c r="Y27" s="46">
        <f t="shared" si="39"/>
        <v>-75</v>
      </c>
      <c r="Z27" s="47">
        <f t="shared" si="39"/>
        <v>-137</v>
      </c>
      <c r="AB27" s="41" t="s">
        <v>82</v>
      </c>
      <c r="AC27" s="48">
        <f t="shared" ref="AC27:AM27" si="40">P27/C63</f>
        <v>-5.1277042535527667E-3</v>
      </c>
      <c r="AD27" s="49">
        <f t="shared" si="40"/>
        <v>1.7851484102672441E-2</v>
      </c>
      <c r="AE27" s="49">
        <f t="shared" si="40"/>
        <v>0.10744519209897982</v>
      </c>
      <c r="AF27" s="49">
        <f t="shared" si="40"/>
        <v>8.3211678832116789E-2</v>
      </c>
      <c r="AG27" s="49">
        <f t="shared" si="40"/>
        <v>-0.11196911196911197</v>
      </c>
      <c r="AH27" s="49">
        <f t="shared" si="40"/>
        <v>0.45714285714285713</v>
      </c>
      <c r="AI27" s="49">
        <f t="shared" si="40"/>
        <v>6.2959076600209857E-2</v>
      </c>
      <c r="AJ27" s="49">
        <f t="shared" si="40"/>
        <v>-0.2808988764044944</v>
      </c>
      <c r="AK27" s="49">
        <f t="shared" si="40"/>
        <v>-0.25940681717574149</v>
      </c>
      <c r="AL27" s="49">
        <f t="shared" si="40"/>
        <v>-7.7962577962577967E-2</v>
      </c>
      <c r="AM27" s="50">
        <f t="shared" si="40"/>
        <v>-0.13936927772126145</v>
      </c>
    </row>
    <row r="28" spans="2:39" s="425" customFormat="1">
      <c r="B28" s="41" t="s">
        <v>83</v>
      </c>
      <c r="C28" s="42">
        <v>5800</v>
      </c>
      <c r="D28" s="43">
        <v>1550</v>
      </c>
      <c r="E28" s="43">
        <v>2038</v>
      </c>
      <c r="F28" s="43">
        <v>115</v>
      </c>
      <c r="G28" s="43">
        <v>85</v>
      </c>
      <c r="H28" s="43">
        <v>601</v>
      </c>
      <c r="I28" s="43">
        <v>853</v>
      </c>
      <c r="J28" s="43">
        <v>55</v>
      </c>
      <c r="K28" s="43">
        <v>401</v>
      </c>
      <c r="L28" s="43">
        <v>0</v>
      </c>
      <c r="M28" s="44">
        <v>102</v>
      </c>
      <c r="O28" s="41" t="s">
        <v>83</v>
      </c>
      <c r="P28" s="45">
        <f t="shared" si="39"/>
        <v>1327</v>
      </c>
      <c r="Q28" s="46">
        <f t="shared" si="39"/>
        <v>59</v>
      </c>
      <c r="R28" s="46">
        <f t="shared" si="39"/>
        <v>424</v>
      </c>
      <c r="S28" s="46">
        <f t="shared" si="39"/>
        <v>23</v>
      </c>
      <c r="T28" s="46">
        <f t="shared" si="39"/>
        <v>39</v>
      </c>
      <c r="U28" s="46">
        <f t="shared" si="39"/>
        <v>601</v>
      </c>
      <c r="V28" s="46">
        <f t="shared" si="39"/>
        <v>68</v>
      </c>
      <c r="W28" s="46">
        <f t="shared" si="39"/>
        <v>0</v>
      </c>
      <c r="X28" s="46">
        <f t="shared" si="39"/>
        <v>99</v>
      </c>
      <c r="Y28" s="46">
        <f t="shared" si="39"/>
        <v>0</v>
      </c>
      <c r="Z28" s="47">
        <f t="shared" si="39"/>
        <v>14</v>
      </c>
      <c r="AB28" s="41" t="s">
        <v>83</v>
      </c>
      <c r="AC28" s="48">
        <f t="shared" ref="AC28:AM28" si="41">P28/C64</f>
        <v>0.2966689023027051</v>
      </c>
      <c r="AD28" s="49">
        <f t="shared" si="41"/>
        <v>3.9570757880617036E-2</v>
      </c>
      <c r="AE28" s="49">
        <f t="shared" si="41"/>
        <v>0.26270136307311026</v>
      </c>
      <c r="AF28" s="49">
        <f t="shared" si="41"/>
        <v>0.25</v>
      </c>
      <c r="AG28" s="49">
        <f t="shared" si="41"/>
        <v>0.84782608695652173</v>
      </c>
      <c r="AH28" s="64" t="s">
        <v>120</v>
      </c>
      <c r="AI28" s="49">
        <f t="shared" si="41"/>
        <v>8.6624203821656046E-2</v>
      </c>
      <c r="AJ28" s="49">
        <f t="shared" si="41"/>
        <v>0</v>
      </c>
      <c r="AK28" s="49">
        <f t="shared" si="41"/>
        <v>0.32781456953642385</v>
      </c>
      <c r="AL28" s="64" t="s">
        <v>120</v>
      </c>
      <c r="AM28" s="50">
        <f t="shared" si="41"/>
        <v>0.15909090909090909</v>
      </c>
    </row>
    <row r="29" spans="2:39" s="425" customFormat="1">
      <c r="B29" s="41" t="s">
        <v>84</v>
      </c>
      <c r="C29" s="51">
        <v>7719</v>
      </c>
      <c r="D29" s="52">
        <v>1009</v>
      </c>
      <c r="E29" s="52">
        <v>2918</v>
      </c>
      <c r="F29" s="52">
        <v>665</v>
      </c>
      <c r="G29" s="52">
        <v>341</v>
      </c>
      <c r="H29" s="52">
        <v>0</v>
      </c>
      <c r="I29" s="52">
        <v>12</v>
      </c>
      <c r="J29" s="52">
        <v>90</v>
      </c>
      <c r="K29" s="52">
        <v>2133</v>
      </c>
      <c r="L29" s="52">
        <v>321</v>
      </c>
      <c r="M29" s="53">
        <v>230</v>
      </c>
      <c r="O29" s="41" t="s">
        <v>84</v>
      </c>
      <c r="P29" s="45">
        <f t="shared" si="39"/>
        <v>1468</v>
      </c>
      <c r="Q29" s="46">
        <f t="shared" si="39"/>
        <v>214</v>
      </c>
      <c r="R29" s="46">
        <f t="shared" si="39"/>
        <v>701</v>
      </c>
      <c r="S29" s="46">
        <f t="shared" si="39"/>
        <v>192</v>
      </c>
      <c r="T29" s="46">
        <f t="shared" si="39"/>
        <v>229</v>
      </c>
      <c r="U29" s="46">
        <f t="shared" si="39"/>
        <v>0</v>
      </c>
      <c r="V29" s="46">
        <f t="shared" si="39"/>
        <v>12</v>
      </c>
      <c r="W29" s="46">
        <f t="shared" si="39"/>
        <v>-54</v>
      </c>
      <c r="X29" s="46">
        <f t="shared" si="39"/>
        <v>18</v>
      </c>
      <c r="Y29" s="46">
        <f t="shared" si="39"/>
        <v>149</v>
      </c>
      <c r="Z29" s="47">
        <f t="shared" si="39"/>
        <v>7</v>
      </c>
      <c r="AB29" s="41" t="s">
        <v>84</v>
      </c>
      <c r="AC29" s="48">
        <f t="shared" ref="AC29:AM29" si="42">P29/C65</f>
        <v>0.23484242521196608</v>
      </c>
      <c r="AD29" s="49">
        <f t="shared" si="42"/>
        <v>0.26918238993710691</v>
      </c>
      <c r="AE29" s="49">
        <f t="shared" si="42"/>
        <v>0.31619305367613892</v>
      </c>
      <c r="AF29" s="49">
        <f t="shared" si="42"/>
        <v>0.40591966173361521</v>
      </c>
      <c r="AG29" s="49">
        <f t="shared" si="42"/>
        <v>2.0446428571428572</v>
      </c>
      <c r="AH29" s="64" t="s">
        <v>120</v>
      </c>
      <c r="AI29" s="64" t="s">
        <v>120</v>
      </c>
      <c r="AJ29" s="49">
        <f t="shared" si="42"/>
        <v>-0.375</v>
      </c>
      <c r="AK29" s="49">
        <f t="shared" si="42"/>
        <v>8.5106382978723406E-3</v>
      </c>
      <c r="AL29" s="49">
        <f t="shared" si="42"/>
        <v>0.86627906976744184</v>
      </c>
      <c r="AM29" s="50">
        <f t="shared" si="42"/>
        <v>3.1390134529147982E-2</v>
      </c>
    </row>
    <row r="30" spans="2:39">
      <c r="B30" s="54" t="s">
        <v>73</v>
      </c>
      <c r="C30" s="65"/>
      <c r="D30" s="66"/>
      <c r="E30" s="66"/>
      <c r="F30" s="66"/>
      <c r="G30" s="66"/>
      <c r="H30" s="66"/>
      <c r="I30" s="66"/>
      <c r="J30" s="66"/>
      <c r="K30" s="66"/>
      <c r="L30" s="66"/>
      <c r="M30" s="67"/>
      <c r="O30" s="54" t="s">
        <v>73</v>
      </c>
      <c r="P30" s="45"/>
      <c r="Q30" s="46"/>
      <c r="R30" s="46"/>
      <c r="S30" s="46"/>
      <c r="T30" s="46"/>
      <c r="U30" s="46"/>
      <c r="V30" s="46"/>
      <c r="W30" s="46"/>
      <c r="X30" s="46"/>
      <c r="Y30" s="46"/>
      <c r="Z30" s="47"/>
      <c r="AB30" s="54" t="s">
        <v>73</v>
      </c>
      <c r="AC30" s="48"/>
      <c r="AD30" s="49"/>
      <c r="AE30" s="49"/>
      <c r="AF30" s="49"/>
      <c r="AG30" s="49"/>
      <c r="AH30" s="49"/>
      <c r="AI30" s="49"/>
      <c r="AJ30" s="49"/>
      <c r="AK30" s="49"/>
      <c r="AL30" s="49"/>
      <c r="AM30" s="50"/>
    </row>
    <row r="31" spans="2:39">
      <c r="B31" s="41" t="s">
        <v>85</v>
      </c>
      <c r="C31" s="45">
        <v>39175</v>
      </c>
      <c r="D31" s="46">
        <v>13877</v>
      </c>
      <c r="E31" s="46">
        <v>4082</v>
      </c>
      <c r="F31" s="46">
        <v>3597</v>
      </c>
      <c r="G31" s="46">
        <v>2031</v>
      </c>
      <c r="H31" s="46">
        <v>3537</v>
      </c>
      <c r="I31" s="46">
        <v>2503</v>
      </c>
      <c r="J31" s="46">
        <v>1681</v>
      </c>
      <c r="K31" s="46">
        <v>1790</v>
      </c>
      <c r="L31" s="46">
        <v>2921</v>
      </c>
      <c r="M31" s="47">
        <v>3156</v>
      </c>
      <c r="O31" s="41" t="s">
        <v>85</v>
      </c>
      <c r="P31" s="45">
        <f t="shared" ref="P31:Z32" si="43">C31-C67</f>
        <v>6248</v>
      </c>
      <c r="Q31" s="46">
        <f t="shared" si="43"/>
        <v>685</v>
      </c>
      <c r="R31" s="46">
        <f t="shared" si="43"/>
        <v>55</v>
      </c>
      <c r="S31" s="46">
        <f t="shared" si="43"/>
        <v>984</v>
      </c>
      <c r="T31" s="46">
        <f t="shared" si="43"/>
        <v>11</v>
      </c>
      <c r="U31" s="46">
        <f t="shared" si="43"/>
        <v>1408</v>
      </c>
      <c r="V31" s="46">
        <f t="shared" si="43"/>
        <v>771</v>
      </c>
      <c r="W31" s="46">
        <f t="shared" si="43"/>
        <v>638</v>
      </c>
      <c r="X31" s="46">
        <f t="shared" si="43"/>
        <v>-7</v>
      </c>
      <c r="Y31" s="46">
        <f t="shared" si="43"/>
        <v>163</v>
      </c>
      <c r="Z31" s="47">
        <f t="shared" si="43"/>
        <v>1540</v>
      </c>
      <c r="AB31" s="41" t="s">
        <v>85</v>
      </c>
      <c r="AC31" s="48">
        <f t="shared" ref="AC31:AM31" si="44">P31/C67</f>
        <v>0.18975309016916209</v>
      </c>
      <c r="AD31" s="49">
        <f t="shared" si="44"/>
        <v>5.1925409338993332E-2</v>
      </c>
      <c r="AE31" s="49">
        <f t="shared" si="44"/>
        <v>1.3657809783958282E-2</v>
      </c>
      <c r="AF31" s="49">
        <f t="shared" si="44"/>
        <v>0.37657864523536166</v>
      </c>
      <c r="AG31" s="49">
        <f t="shared" si="44"/>
        <v>5.4455445544554452E-3</v>
      </c>
      <c r="AH31" s="49">
        <f t="shared" si="44"/>
        <v>0.66134335368717712</v>
      </c>
      <c r="AI31" s="49">
        <f t="shared" si="44"/>
        <v>0.44515011547344113</v>
      </c>
      <c r="AJ31" s="49">
        <f t="shared" si="44"/>
        <v>0.61169702780441038</v>
      </c>
      <c r="AK31" s="49">
        <f t="shared" si="44"/>
        <v>-3.8953811908736783E-3</v>
      </c>
      <c r="AL31" s="49">
        <f t="shared" si="44"/>
        <v>5.910079767947788E-2</v>
      </c>
      <c r="AM31" s="50">
        <f t="shared" si="44"/>
        <v>0.95297029702970293</v>
      </c>
    </row>
    <row r="32" spans="2:39">
      <c r="B32" s="68" t="s">
        <v>86</v>
      </c>
      <c r="C32" s="69">
        <v>83045</v>
      </c>
      <c r="D32" s="70">
        <v>25912</v>
      </c>
      <c r="E32" s="70">
        <v>19456</v>
      </c>
      <c r="F32" s="70">
        <v>6988</v>
      </c>
      <c r="G32" s="70">
        <v>3907</v>
      </c>
      <c r="H32" s="70">
        <v>3945</v>
      </c>
      <c r="I32" s="70">
        <v>4134</v>
      </c>
      <c r="J32" s="70">
        <v>4669</v>
      </c>
      <c r="K32" s="70">
        <v>4837</v>
      </c>
      <c r="L32" s="70">
        <v>6729</v>
      </c>
      <c r="M32" s="71">
        <v>2468</v>
      </c>
      <c r="O32" s="68" t="s">
        <v>86</v>
      </c>
      <c r="P32" s="69">
        <f t="shared" si="43"/>
        <v>10471</v>
      </c>
      <c r="Q32" s="70">
        <f t="shared" si="43"/>
        <v>1351</v>
      </c>
      <c r="R32" s="70">
        <f t="shared" si="43"/>
        <v>1228</v>
      </c>
      <c r="S32" s="70">
        <f t="shared" si="43"/>
        <v>1111</v>
      </c>
      <c r="T32" s="70">
        <f t="shared" si="43"/>
        <v>805</v>
      </c>
      <c r="U32" s="70">
        <f t="shared" si="43"/>
        <v>2854</v>
      </c>
      <c r="V32" s="70">
        <f t="shared" si="43"/>
        <v>-47</v>
      </c>
      <c r="W32" s="70">
        <f t="shared" si="43"/>
        <v>817</v>
      </c>
      <c r="X32" s="70">
        <f t="shared" si="43"/>
        <v>292</v>
      </c>
      <c r="Y32" s="70">
        <f t="shared" si="43"/>
        <v>1039</v>
      </c>
      <c r="Z32" s="71">
        <f t="shared" si="43"/>
        <v>1021</v>
      </c>
      <c r="AB32" s="68" t="s">
        <v>86</v>
      </c>
      <c r="AC32" s="72">
        <f t="shared" ref="AC32:AM32" si="45">P32/C68</f>
        <v>0.1442803207760355</v>
      </c>
      <c r="AD32" s="73">
        <f t="shared" si="45"/>
        <v>5.5005903668417407E-2</v>
      </c>
      <c r="AE32" s="73">
        <f t="shared" si="45"/>
        <v>6.7368883037085797E-2</v>
      </c>
      <c r="AF32" s="73">
        <f t="shared" si="45"/>
        <v>0.1890420282457036</v>
      </c>
      <c r="AG32" s="73">
        <f t="shared" si="45"/>
        <v>0.25950999355254672</v>
      </c>
      <c r="AH32" s="73">
        <f t="shared" si="45"/>
        <v>2.6159486709440878</v>
      </c>
      <c r="AI32" s="73">
        <f t="shared" si="45"/>
        <v>-1.1241329825400622E-2</v>
      </c>
      <c r="AJ32" s="73">
        <f t="shared" si="45"/>
        <v>0.2120976116303219</v>
      </c>
      <c r="AK32" s="73">
        <f t="shared" si="45"/>
        <v>6.4246424642464245E-2</v>
      </c>
      <c r="AL32" s="73">
        <f t="shared" si="45"/>
        <v>0.18260105448154657</v>
      </c>
      <c r="AM32" s="74">
        <f t="shared" si="45"/>
        <v>0.70559778852798893</v>
      </c>
    </row>
    <row r="34" spans="2:39">
      <c r="B34" s="75" t="s">
        <v>90</v>
      </c>
      <c r="M34" s="424" t="s">
        <v>324</v>
      </c>
      <c r="O34" s="75" t="s">
        <v>90</v>
      </c>
      <c r="Z34" s="424" t="s">
        <v>324</v>
      </c>
      <c r="AB34" s="75" t="s">
        <v>90</v>
      </c>
      <c r="AM34" s="424" t="s">
        <v>324</v>
      </c>
    </row>
    <row r="35" spans="2:39">
      <c r="B35" s="75" t="s">
        <v>359</v>
      </c>
      <c r="O35" s="75" t="s">
        <v>91</v>
      </c>
      <c r="AB35" s="75" t="s">
        <v>91</v>
      </c>
    </row>
    <row r="38" spans="2:39" ht="15">
      <c r="B38" s="2" t="s">
        <v>103</v>
      </c>
      <c r="O38" s="2" t="s">
        <v>104</v>
      </c>
      <c r="AB38" s="5" t="s">
        <v>99</v>
      </c>
    </row>
    <row r="39" spans="2:39" s="18" customFormat="1" ht="57">
      <c r="B39" s="6" t="s">
        <v>63</v>
      </c>
      <c r="C39" s="19" t="s">
        <v>38</v>
      </c>
      <c r="D39" s="20" t="s">
        <v>45</v>
      </c>
      <c r="E39" s="21" t="s">
        <v>46</v>
      </c>
      <c r="F39" s="22" t="s">
        <v>47</v>
      </c>
      <c r="G39" s="23" t="s">
        <v>39</v>
      </c>
      <c r="H39" s="24" t="s">
        <v>48</v>
      </c>
      <c r="I39" s="25" t="s">
        <v>40</v>
      </c>
      <c r="J39" s="26" t="s">
        <v>41</v>
      </c>
      <c r="K39" s="27" t="s">
        <v>49</v>
      </c>
      <c r="L39" s="28" t="s">
        <v>42</v>
      </c>
      <c r="M39" s="29" t="s">
        <v>43</v>
      </c>
      <c r="O39" s="6" t="s">
        <v>63</v>
      </c>
      <c r="P39" s="30" t="s">
        <v>38</v>
      </c>
      <c r="Q39" s="20" t="s">
        <v>45</v>
      </c>
      <c r="R39" s="21" t="s">
        <v>46</v>
      </c>
      <c r="S39" s="22" t="s">
        <v>47</v>
      </c>
      <c r="T39" s="23" t="s">
        <v>39</v>
      </c>
      <c r="U39" s="24" t="s">
        <v>48</v>
      </c>
      <c r="V39" s="25" t="s">
        <v>40</v>
      </c>
      <c r="W39" s="26" t="s">
        <v>41</v>
      </c>
      <c r="X39" s="27" t="s">
        <v>49</v>
      </c>
      <c r="Y39" s="28" t="s">
        <v>42</v>
      </c>
      <c r="Z39" s="29" t="s">
        <v>43</v>
      </c>
      <c r="AB39" s="6" t="s">
        <v>63</v>
      </c>
      <c r="AC39" s="30" t="s">
        <v>38</v>
      </c>
      <c r="AD39" s="20" t="s">
        <v>45</v>
      </c>
      <c r="AE39" s="21" t="s">
        <v>46</v>
      </c>
      <c r="AF39" s="22" t="s">
        <v>47</v>
      </c>
      <c r="AG39" s="23" t="s">
        <v>39</v>
      </c>
      <c r="AH39" s="24" t="s">
        <v>48</v>
      </c>
      <c r="AI39" s="25" t="s">
        <v>40</v>
      </c>
      <c r="AJ39" s="26" t="s">
        <v>41</v>
      </c>
      <c r="AK39" s="27" t="s">
        <v>49</v>
      </c>
      <c r="AL39" s="28" t="s">
        <v>42</v>
      </c>
      <c r="AM39" s="29" t="s">
        <v>43</v>
      </c>
    </row>
    <row r="40" spans="2:39">
      <c r="B40" s="31" t="s">
        <v>37</v>
      </c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4"/>
      <c r="O40" s="31" t="s">
        <v>37</v>
      </c>
      <c r="P40" s="76"/>
      <c r="Q40" s="77"/>
      <c r="R40" s="77"/>
      <c r="S40" s="77"/>
      <c r="T40" s="77"/>
      <c r="U40" s="77"/>
      <c r="V40" s="77"/>
      <c r="W40" s="77"/>
      <c r="X40" s="77"/>
      <c r="Y40" s="77"/>
      <c r="Z40" s="78"/>
      <c r="AB40" s="31" t="s">
        <v>37</v>
      </c>
      <c r="AC40" s="38"/>
      <c r="AD40" s="39"/>
      <c r="AE40" s="39"/>
      <c r="AF40" s="39"/>
      <c r="AG40" s="39"/>
      <c r="AH40" s="39"/>
      <c r="AI40" s="39"/>
      <c r="AJ40" s="39"/>
      <c r="AK40" s="39"/>
      <c r="AL40" s="39"/>
      <c r="AM40" s="40"/>
    </row>
    <row r="41" spans="2:39">
      <c r="B41" s="41" t="s">
        <v>62</v>
      </c>
      <c r="C41" s="42">
        <v>26177</v>
      </c>
      <c r="D41" s="43">
        <v>1127</v>
      </c>
      <c r="E41" s="43">
        <v>397</v>
      </c>
      <c r="F41" s="43">
        <v>4454</v>
      </c>
      <c r="G41" s="43">
        <v>3884</v>
      </c>
      <c r="H41" s="43">
        <v>2396</v>
      </c>
      <c r="I41" s="43">
        <v>972</v>
      </c>
      <c r="J41" s="43">
        <v>4408</v>
      </c>
      <c r="K41" s="43">
        <v>1191</v>
      </c>
      <c r="L41" s="43">
        <v>3235</v>
      </c>
      <c r="M41" s="44">
        <v>4113</v>
      </c>
      <c r="O41" s="41" t="s">
        <v>62</v>
      </c>
      <c r="P41" s="79">
        <f t="shared" ref="P41:Z43" si="46">C41-C77</f>
        <v>26</v>
      </c>
      <c r="Q41" s="80">
        <f t="shared" si="46"/>
        <v>-6</v>
      </c>
      <c r="R41" s="80">
        <f t="shared" si="46"/>
        <v>5</v>
      </c>
      <c r="S41" s="80">
        <f t="shared" si="46"/>
        <v>6</v>
      </c>
      <c r="T41" s="80">
        <f t="shared" si="46"/>
        <v>-9</v>
      </c>
      <c r="U41" s="80">
        <f t="shared" si="46"/>
        <v>21</v>
      </c>
      <c r="V41" s="80">
        <f t="shared" si="46"/>
        <v>10</v>
      </c>
      <c r="W41" s="80">
        <f t="shared" si="46"/>
        <v>27</v>
      </c>
      <c r="X41" s="80">
        <f t="shared" si="46"/>
        <v>0</v>
      </c>
      <c r="Y41" s="80">
        <f t="shared" si="46"/>
        <v>-3</v>
      </c>
      <c r="Z41" s="81">
        <f t="shared" si="46"/>
        <v>-25</v>
      </c>
      <c r="AB41" s="41" t="s">
        <v>62</v>
      </c>
      <c r="AC41" s="48">
        <f t="shared" ref="AC41:AM43" si="47">P41/C77</f>
        <v>9.9422584222400674E-4</v>
      </c>
      <c r="AD41" s="49">
        <f t="shared" si="47"/>
        <v>-5.2956751985878204E-3</v>
      </c>
      <c r="AE41" s="49">
        <f t="shared" si="47"/>
        <v>1.2755102040816327E-2</v>
      </c>
      <c r="AF41" s="49">
        <f t="shared" si="47"/>
        <v>1.3489208633093526E-3</v>
      </c>
      <c r="AG41" s="49">
        <f t="shared" si="47"/>
        <v>-2.3118417672745952E-3</v>
      </c>
      <c r="AH41" s="49">
        <f t="shared" si="47"/>
        <v>8.8421052631578942E-3</v>
      </c>
      <c r="AI41" s="49">
        <f t="shared" si="47"/>
        <v>1.0395010395010396E-2</v>
      </c>
      <c r="AJ41" s="49">
        <f t="shared" si="47"/>
        <v>6.1629764893859846E-3</v>
      </c>
      <c r="AK41" s="49">
        <f t="shared" si="47"/>
        <v>0</v>
      </c>
      <c r="AL41" s="49">
        <f t="shared" si="47"/>
        <v>-9.2649783817171094E-4</v>
      </c>
      <c r="AM41" s="50">
        <f t="shared" si="47"/>
        <v>-6.0415659739004347E-3</v>
      </c>
    </row>
    <row r="42" spans="2:39">
      <c r="B42" s="41" t="s">
        <v>64</v>
      </c>
      <c r="C42" s="42">
        <v>21636</v>
      </c>
      <c r="D42" s="43">
        <v>8532</v>
      </c>
      <c r="E42" s="43">
        <v>2920</v>
      </c>
      <c r="F42" s="43">
        <v>2096</v>
      </c>
      <c r="G42" s="43">
        <v>905</v>
      </c>
      <c r="H42" s="43">
        <v>2100</v>
      </c>
      <c r="I42" s="43">
        <v>1045</v>
      </c>
      <c r="J42" s="43">
        <v>804</v>
      </c>
      <c r="K42" s="43">
        <v>817</v>
      </c>
      <c r="L42" s="43">
        <v>1337</v>
      </c>
      <c r="M42" s="44">
        <v>1080</v>
      </c>
      <c r="O42" s="41" t="s">
        <v>64</v>
      </c>
      <c r="P42" s="79">
        <f t="shared" si="46"/>
        <v>2065</v>
      </c>
      <c r="Q42" s="80">
        <f t="shared" si="46"/>
        <v>178</v>
      </c>
      <c r="R42" s="80">
        <f t="shared" si="46"/>
        <v>425</v>
      </c>
      <c r="S42" s="80">
        <f t="shared" si="46"/>
        <v>233</v>
      </c>
      <c r="T42" s="80">
        <f t="shared" si="46"/>
        <v>178</v>
      </c>
      <c r="U42" s="80">
        <f t="shared" si="46"/>
        <v>325</v>
      </c>
      <c r="V42" s="80">
        <f t="shared" si="46"/>
        <v>284</v>
      </c>
      <c r="W42" s="80">
        <f t="shared" si="46"/>
        <v>61</v>
      </c>
      <c r="X42" s="80">
        <f t="shared" si="46"/>
        <v>65</v>
      </c>
      <c r="Y42" s="80">
        <f t="shared" si="46"/>
        <v>178</v>
      </c>
      <c r="Z42" s="81">
        <f t="shared" si="46"/>
        <v>138</v>
      </c>
      <c r="AB42" s="41" t="s">
        <v>64</v>
      </c>
      <c r="AC42" s="48">
        <f t="shared" si="47"/>
        <v>0.10551325941443973</v>
      </c>
      <c r="AD42" s="49">
        <f t="shared" si="47"/>
        <v>2.1307158247546084E-2</v>
      </c>
      <c r="AE42" s="49">
        <f t="shared" si="47"/>
        <v>0.17034068136272545</v>
      </c>
      <c r="AF42" s="49">
        <f t="shared" si="47"/>
        <v>0.12506709608158884</v>
      </c>
      <c r="AG42" s="49">
        <f t="shared" si="47"/>
        <v>0.24484181568088034</v>
      </c>
      <c r="AH42" s="49">
        <f t="shared" si="47"/>
        <v>0.18309859154929578</v>
      </c>
      <c r="AI42" s="49">
        <f t="shared" si="47"/>
        <v>0.37319316688567672</v>
      </c>
      <c r="AJ42" s="49">
        <f t="shared" si="47"/>
        <v>8.2099596231493946E-2</v>
      </c>
      <c r="AK42" s="49">
        <f t="shared" si="47"/>
        <v>8.6436170212765964E-2</v>
      </c>
      <c r="AL42" s="49">
        <f t="shared" si="47"/>
        <v>0.1535806729939603</v>
      </c>
      <c r="AM42" s="50">
        <f t="shared" si="47"/>
        <v>0.1464968152866242</v>
      </c>
    </row>
    <row r="43" spans="2:39">
      <c r="B43" s="41" t="s">
        <v>65</v>
      </c>
      <c r="C43" s="51">
        <v>697997</v>
      </c>
      <c r="D43" s="52">
        <v>238766</v>
      </c>
      <c r="E43" s="52">
        <v>83522</v>
      </c>
      <c r="F43" s="52">
        <v>55834</v>
      </c>
      <c r="G43" s="52">
        <v>37665</v>
      </c>
      <c r="H43" s="52">
        <v>61213</v>
      </c>
      <c r="I43" s="52">
        <v>51127</v>
      </c>
      <c r="J43" s="52">
        <v>41507</v>
      </c>
      <c r="K43" s="52">
        <v>37191</v>
      </c>
      <c r="L43" s="52">
        <v>44411</v>
      </c>
      <c r="M43" s="53">
        <v>46761</v>
      </c>
      <c r="O43" s="41" t="s">
        <v>65</v>
      </c>
      <c r="P43" s="79">
        <f t="shared" si="46"/>
        <v>71213</v>
      </c>
      <c r="Q43" s="80">
        <f t="shared" si="46"/>
        <v>8871</v>
      </c>
      <c r="R43" s="80">
        <f t="shared" si="46"/>
        <v>9791</v>
      </c>
      <c r="S43" s="80">
        <f t="shared" si="46"/>
        <v>3902</v>
      </c>
      <c r="T43" s="80">
        <f t="shared" si="46"/>
        <v>4909</v>
      </c>
      <c r="U43" s="80">
        <f t="shared" si="46"/>
        <v>13919</v>
      </c>
      <c r="V43" s="80">
        <f t="shared" si="46"/>
        <v>9910</v>
      </c>
      <c r="W43" s="80">
        <f t="shared" si="46"/>
        <v>5212</v>
      </c>
      <c r="X43" s="80">
        <f t="shared" si="46"/>
        <v>3190</v>
      </c>
      <c r="Y43" s="80">
        <f t="shared" si="46"/>
        <v>3825</v>
      </c>
      <c r="Z43" s="81">
        <f t="shared" si="46"/>
        <v>7684</v>
      </c>
      <c r="AB43" s="41" t="s">
        <v>65</v>
      </c>
      <c r="AC43" s="48">
        <f t="shared" si="47"/>
        <v>0.11361649308214632</v>
      </c>
      <c r="AD43" s="49">
        <f t="shared" si="47"/>
        <v>3.8587181104417237E-2</v>
      </c>
      <c r="AE43" s="49">
        <f t="shared" si="47"/>
        <v>0.13279353324924387</v>
      </c>
      <c r="AF43" s="49">
        <f t="shared" si="47"/>
        <v>7.5136717245628898E-2</v>
      </c>
      <c r="AG43" s="49">
        <f t="shared" si="47"/>
        <v>0.14986567346440346</v>
      </c>
      <c r="AH43" s="49">
        <f t="shared" si="47"/>
        <v>0.29430794603966676</v>
      </c>
      <c r="AI43" s="49">
        <f t="shared" si="47"/>
        <v>0.2404347720600723</v>
      </c>
      <c r="AJ43" s="49">
        <f t="shared" si="47"/>
        <v>0.14360104697616752</v>
      </c>
      <c r="AK43" s="49">
        <f t="shared" si="47"/>
        <v>9.3820769977353613E-2</v>
      </c>
      <c r="AL43" s="49">
        <f t="shared" si="47"/>
        <v>9.42443207017198E-2</v>
      </c>
      <c r="AM43" s="50">
        <f t="shared" si="47"/>
        <v>0.19663740819407835</v>
      </c>
    </row>
    <row r="44" spans="2:39">
      <c r="B44" s="54" t="s">
        <v>66</v>
      </c>
      <c r="C44" s="55"/>
      <c r="D44" s="56"/>
      <c r="E44" s="56"/>
      <c r="F44" s="56"/>
      <c r="G44" s="56"/>
      <c r="H44" s="56"/>
      <c r="I44" s="56"/>
      <c r="J44" s="56"/>
      <c r="K44" s="56"/>
      <c r="L44" s="56"/>
      <c r="M44" s="57"/>
      <c r="O44" s="54" t="s">
        <v>66</v>
      </c>
      <c r="P44" s="79"/>
      <c r="Q44" s="80"/>
      <c r="R44" s="80"/>
      <c r="S44" s="80"/>
      <c r="T44" s="80"/>
      <c r="U44" s="80"/>
      <c r="V44" s="80"/>
      <c r="W44" s="80"/>
      <c r="X44" s="80"/>
      <c r="Y44" s="80"/>
      <c r="Z44" s="81"/>
      <c r="AB44" s="54" t="s">
        <v>66</v>
      </c>
      <c r="AC44" s="48"/>
      <c r="AD44" s="49"/>
      <c r="AE44" s="49"/>
      <c r="AF44" s="49"/>
      <c r="AG44" s="49"/>
      <c r="AH44" s="49"/>
      <c r="AI44" s="49"/>
      <c r="AJ44" s="49"/>
      <c r="AK44" s="49"/>
      <c r="AL44" s="49"/>
      <c r="AM44" s="50"/>
    </row>
    <row r="45" spans="2:39">
      <c r="B45" s="41" t="s">
        <v>67</v>
      </c>
      <c r="C45" s="42">
        <v>35263090.796935163</v>
      </c>
      <c r="D45" s="43">
        <v>9813716.9190100729</v>
      </c>
      <c r="E45" s="43">
        <v>3983565.7295114081</v>
      </c>
      <c r="F45" s="43">
        <v>2602136.2458499572</v>
      </c>
      <c r="G45" s="43">
        <v>2129804.1752411127</v>
      </c>
      <c r="H45" s="43">
        <v>4443313.8548135124</v>
      </c>
      <c r="I45" s="43">
        <v>2936350.3411420123</v>
      </c>
      <c r="J45" s="43">
        <v>2177149.8649971383</v>
      </c>
      <c r="K45" s="43">
        <v>2241121.6461669011</v>
      </c>
      <c r="L45" s="43">
        <v>2377684.4863014836</v>
      </c>
      <c r="M45" s="44">
        <v>2558247.5339015666</v>
      </c>
      <c r="O45" s="41" t="s">
        <v>67</v>
      </c>
      <c r="P45" s="79">
        <f t="shared" ref="P45:Z47" si="48">C45-C81</f>
        <v>1106150.2749324366</v>
      </c>
      <c r="Q45" s="80">
        <f t="shared" si="48"/>
        <v>220127.99621441215</v>
      </c>
      <c r="R45" s="80">
        <f t="shared" si="48"/>
        <v>182888.40592053346</v>
      </c>
      <c r="S45" s="80">
        <f t="shared" si="48"/>
        <v>42613.140825315379</v>
      </c>
      <c r="T45" s="80">
        <f t="shared" si="48"/>
        <v>133723.7678445566</v>
      </c>
      <c r="U45" s="80">
        <f t="shared" si="48"/>
        <v>198205.15307619609</v>
      </c>
      <c r="V45" s="80">
        <f t="shared" si="48"/>
        <v>228819.75520977331</v>
      </c>
      <c r="W45" s="80">
        <f t="shared" si="48"/>
        <v>71108.193356207106</v>
      </c>
      <c r="X45" s="80">
        <f t="shared" si="48"/>
        <v>-8118.7849766248837</v>
      </c>
      <c r="Y45" s="80">
        <f t="shared" si="48"/>
        <v>-4788.3410075157881</v>
      </c>
      <c r="Z45" s="81">
        <f t="shared" si="48"/>
        <v>41570.988469581585</v>
      </c>
      <c r="AB45" s="41" t="s">
        <v>67</v>
      </c>
      <c r="AC45" s="48">
        <f t="shared" ref="AC45:AM47" si="49">P45/C81</f>
        <v>3.2384348774442857E-2</v>
      </c>
      <c r="AD45" s="49">
        <f t="shared" si="49"/>
        <v>2.294532296368863E-2</v>
      </c>
      <c r="AE45" s="49">
        <f t="shared" si="49"/>
        <v>4.8119950827012266E-2</v>
      </c>
      <c r="AF45" s="49">
        <f t="shared" si="49"/>
        <v>1.6648859602658331E-2</v>
      </c>
      <c r="AG45" s="49">
        <f t="shared" si="49"/>
        <v>6.6993176902612639E-2</v>
      </c>
      <c r="AH45" s="49">
        <f t="shared" si="49"/>
        <v>4.6690242112076043E-2</v>
      </c>
      <c r="AI45" s="49">
        <f t="shared" si="49"/>
        <v>8.4512343608848878E-2</v>
      </c>
      <c r="AJ45" s="49">
        <f t="shared" si="49"/>
        <v>3.3763906153292236E-2</v>
      </c>
      <c r="AK45" s="49">
        <f t="shared" si="49"/>
        <v>-3.6095674184983637E-3</v>
      </c>
      <c r="AL45" s="49">
        <f t="shared" si="49"/>
        <v>-2.0098197774302486E-3</v>
      </c>
      <c r="AM45" s="50">
        <f t="shared" si="49"/>
        <v>1.651820872453276E-2</v>
      </c>
    </row>
    <row r="46" spans="2:39">
      <c r="B46" s="41" t="s">
        <v>68</v>
      </c>
      <c r="C46" s="42">
        <v>13315398.815625081</v>
      </c>
      <c r="D46" s="43">
        <v>1791052.5499822174</v>
      </c>
      <c r="E46" s="43">
        <v>532260.9410287108</v>
      </c>
      <c r="F46" s="43">
        <v>1430607.6490783039</v>
      </c>
      <c r="G46" s="43">
        <v>1155508.3648564997</v>
      </c>
      <c r="H46" s="43">
        <v>2751299.5688587143</v>
      </c>
      <c r="I46" s="43">
        <v>669417.57715167501</v>
      </c>
      <c r="J46" s="43">
        <v>1644426.4576728113</v>
      </c>
      <c r="K46" s="43">
        <v>708200.95386113145</v>
      </c>
      <c r="L46" s="43">
        <v>1255426.0935942724</v>
      </c>
      <c r="M46" s="44">
        <v>1377198.659540745</v>
      </c>
      <c r="O46" s="41" t="s">
        <v>68</v>
      </c>
      <c r="P46" s="79">
        <f t="shared" si="48"/>
        <v>186255.72376721911</v>
      </c>
      <c r="Q46" s="80">
        <f t="shared" si="48"/>
        <v>10429.872146702604</v>
      </c>
      <c r="R46" s="80">
        <f t="shared" si="48"/>
        <v>-83008.403346269159</v>
      </c>
      <c r="S46" s="80">
        <f t="shared" si="48"/>
        <v>2007.3350890451111</v>
      </c>
      <c r="T46" s="80">
        <f t="shared" si="48"/>
        <v>360.56609975267202</v>
      </c>
      <c r="U46" s="80">
        <f t="shared" si="48"/>
        <v>124385.66895861086</v>
      </c>
      <c r="V46" s="80">
        <f t="shared" si="48"/>
        <v>-990.92609845870174</v>
      </c>
      <c r="W46" s="80">
        <f t="shared" si="48"/>
        <v>89.840715332888067</v>
      </c>
      <c r="X46" s="80">
        <f t="shared" si="48"/>
        <v>-3620.8388259150088</v>
      </c>
      <c r="Y46" s="80">
        <f t="shared" si="48"/>
        <v>4552.7459392708261</v>
      </c>
      <c r="Z46" s="81">
        <f t="shared" si="48"/>
        <v>132049.86308914749</v>
      </c>
      <c r="AB46" s="41" t="s">
        <v>68</v>
      </c>
      <c r="AC46" s="48">
        <f t="shared" si="49"/>
        <v>1.4186434138472223E-2</v>
      </c>
      <c r="AD46" s="49">
        <f t="shared" si="49"/>
        <v>5.8574296938534581E-3</v>
      </c>
      <c r="AE46" s="49">
        <f t="shared" si="49"/>
        <v>-0.13491392689260842</v>
      </c>
      <c r="AF46" s="49">
        <f t="shared" si="49"/>
        <v>1.4051061513767828E-3</v>
      </c>
      <c r="AG46" s="49">
        <f t="shared" si="49"/>
        <v>3.1213849876244335E-4</v>
      </c>
      <c r="AH46" s="49">
        <f t="shared" si="49"/>
        <v>4.7350493277812038E-2</v>
      </c>
      <c r="AI46" s="49">
        <f t="shared" si="49"/>
        <v>-1.4780929741414406E-3</v>
      </c>
      <c r="AJ46" s="49">
        <f t="shared" si="49"/>
        <v>5.4636449986208204E-5</v>
      </c>
      <c r="AK46" s="49">
        <f t="shared" si="49"/>
        <v>-5.0867209505440301E-3</v>
      </c>
      <c r="AL46" s="49">
        <f t="shared" si="49"/>
        <v>3.6396538049242224E-3</v>
      </c>
      <c r="AM46" s="50">
        <f t="shared" si="49"/>
        <v>0.10605147229428387</v>
      </c>
    </row>
    <row r="47" spans="2:39">
      <c r="B47" s="41" t="s">
        <v>69</v>
      </c>
      <c r="C47" s="51">
        <f>C45+C46</f>
        <v>48578489.612560242</v>
      </c>
      <c r="D47" s="52">
        <f t="shared" ref="D47" si="50">D45+D46</f>
        <v>11604769.468992291</v>
      </c>
      <c r="E47" s="52">
        <f t="shared" ref="E47" si="51">E45+E46</f>
        <v>4515826.6705401186</v>
      </c>
      <c r="F47" s="52">
        <f t="shared" ref="F47" si="52">F45+F46</f>
        <v>4032743.8949282612</v>
      </c>
      <c r="G47" s="52">
        <f t="shared" ref="G47" si="53">G45+G46</f>
        <v>3285312.5400976124</v>
      </c>
      <c r="H47" s="52">
        <f t="shared" ref="H47" si="54">H45+H46</f>
        <v>7194613.4236722272</v>
      </c>
      <c r="I47" s="52">
        <f t="shared" ref="I47" si="55">I45+I46</f>
        <v>3605767.9182936875</v>
      </c>
      <c r="J47" s="52">
        <f t="shared" ref="J47" si="56">J45+J46</f>
        <v>3821576.3226699494</v>
      </c>
      <c r="K47" s="52">
        <f t="shared" ref="K47" si="57">K45+K46</f>
        <v>2949322.6000280324</v>
      </c>
      <c r="L47" s="52">
        <f t="shared" ref="L47" si="58">L45+L46</f>
        <v>3633110.5798957562</v>
      </c>
      <c r="M47" s="53">
        <f t="shared" ref="M47" si="59">M45+M46</f>
        <v>3935446.1934423116</v>
      </c>
      <c r="O47" s="41" t="s">
        <v>69</v>
      </c>
      <c r="P47" s="79">
        <f t="shared" si="48"/>
        <v>1292405.9986996502</v>
      </c>
      <c r="Q47" s="80">
        <f t="shared" si="48"/>
        <v>230557.86836111546</v>
      </c>
      <c r="R47" s="80">
        <f t="shared" si="48"/>
        <v>99880.002574264072</v>
      </c>
      <c r="S47" s="80">
        <f t="shared" si="48"/>
        <v>44620.47591436049</v>
      </c>
      <c r="T47" s="80">
        <f t="shared" si="48"/>
        <v>134084.33394430904</v>
      </c>
      <c r="U47" s="80">
        <f t="shared" si="48"/>
        <v>322590.82203480788</v>
      </c>
      <c r="V47" s="80">
        <f t="shared" si="48"/>
        <v>227828.82911131484</v>
      </c>
      <c r="W47" s="80">
        <f t="shared" si="48"/>
        <v>71198.034071539529</v>
      </c>
      <c r="X47" s="80">
        <f t="shared" si="48"/>
        <v>-11739.623802539892</v>
      </c>
      <c r="Y47" s="80">
        <f t="shared" si="48"/>
        <v>-235.59506824472919</v>
      </c>
      <c r="Z47" s="81">
        <f t="shared" si="48"/>
        <v>173620.85155872907</v>
      </c>
      <c r="AB47" s="41" t="s">
        <v>69</v>
      </c>
      <c r="AC47" s="48">
        <f t="shared" si="49"/>
        <v>2.7331635439582429E-2</v>
      </c>
      <c r="AD47" s="49">
        <f t="shared" si="49"/>
        <v>2.0270228518372332E-2</v>
      </c>
      <c r="AE47" s="49">
        <f t="shared" si="49"/>
        <v>2.2618027364056104E-2</v>
      </c>
      <c r="AF47" s="49">
        <f t="shared" si="49"/>
        <v>1.1188338781499722E-2</v>
      </c>
      <c r="AG47" s="49">
        <f t="shared" si="49"/>
        <v>4.2549864742415927E-2</v>
      </c>
      <c r="AH47" s="49">
        <f t="shared" si="49"/>
        <v>4.6942631119685649E-2</v>
      </c>
      <c r="AI47" s="49">
        <f t="shared" si="49"/>
        <v>6.7446103406932842E-2</v>
      </c>
      <c r="AJ47" s="49">
        <f t="shared" si="49"/>
        <v>1.8984227347942449E-2</v>
      </c>
      <c r="AK47" s="49">
        <f t="shared" si="49"/>
        <v>-3.9646663646780616E-3</v>
      </c>
      <c r="AL47" s="49">
        <f t="shared" si="49"/>
        <v>-6.4842450154660387E-5</v>
      </c>
      <c r="AM47" s="50">
        <f t="shared" si="49"/>
        <v>4.6153352635929512E-2</v>
      </c>
    </row>
    <row r="48" spans="2:39">
      <c r="B48" s="54" t="s">
        <v>0</v>
      </c>
      <c r="C48" s="55"/>
      <c r="D48" s="56"/>
      <c r="E48" s="56"/>
      <c r="F48" s="56"/>
      <c r="G48" s="56"/>
      <c r="H48" s="56"/>
      <c r="I48" s="56"/>
      <c r="J48" s="56"/>
      <c r="K48" s="56"/>
      <c r="L48" s="56"/>
      <c r="M48" s="57"/>
      <c r="O48" s="54" t="s">
        <v>0</v>
      </c>
      <c r="P48" s="79"/>
      <c r="Q48" s="80"/>
      <c r="R48" s="80"/>
      <c r="S48" s="80"/>
      <c r="T48" s="80"/>
      <c r="U48" s="80"/>
      <c r="V48" s="80"/>
      <c r="W48" s="80"/>
      <c r="X48" s="80"/>
      <c r="Y48" s="80"/>
      <c r="Z48" s="81"/>
      <c r="AB48" s="54" t="s">
        <v>0</v>
      </c>
      <c r="AC48" s="48"/>
      <c r="AD48" s="49"/>
      <c r="AE48" s="49"/>
      <c r="AF48" s="49"/>
      <c r="AG48" s="49"/>
      <c r="AH48" s="49"/>
      <c r="AI48" s="49"/>
      <c r="AJ48" s="49"/>
      <c r="AK48" s="49"/>
      <c r="AL48" s="49"/>
      <c r="AM48" s="50"/>
    </row>
    <row r="49" spans="2:39">
      <c r="B49" s="41" t="s">
        <v>61</v>
      </c>
      <c r="C49" s="42">
        <v>363941</v>
      </c>
      <c r="D49" s="43">
        <v>200075</v>
      </c>
      <c r="E49" s="43">
        <v>47990</v>
      </c>
      <c r="F49" s="43">
        <v>17988</v>
      </c>
      <c r="G49" s="43">
        <v>6681</v>
      </c>
      <c r="H49" s="43">
        <v>24447</v>
      </c>
      <c r="I49" s="43">
        <v>22926</v>
      </c>
      <c r="J49" s="43">
        <v>11140</v>
      </c>
      <c r="K49" s="43">
        <v>6548</v>
      </c>
      <c r="L49" s="43">
        <v>13462</v>
      </c>
      <c r="M49" s="44">
        <v>12684</v>
      </c>
      <c r="O49" s="41" t="s">
        <v>61</v>
      </c>
      <c r="P49" s="79">
        <f t="shared" ref="P49:Z49" si="60">C49-C85</f>
        <v>35923</v>
      </c>
      <c r="Q49" s="80">
        <f t="shared" si="60"/>
        <v>9230</v>
      </c>
      <c r="R49" s="80">
        <f t="shared" si="60"/>
        <v>7978</v>
      </c>
      <c r="S49" s="80">
        <f t="shared" si="60"/>
        <v>2614</v>
      </c>
      <c r="T49" s="80">
        <f t="shared" si="60"/>
        <v>1722</v>
      </c>
      <c r="U49" s="80">
        <f t="shared" si="60"/>
        <v>2077</v>
      </c>
      <c r="V49" s="80">
        <f t="shared" si="60"/>
        <v>6384</v>
      </c>
      <c r="W49" s="80">
        <f t="shared" si="60"/>
        <v>2495</v>
      </c>
      <c r="X49" s="80">
        <f t="shared" si="60"/>
        <v>-1114</v>
      </c>
      <c r="Y49" s="80">
        <f t="shared" si="60"/>
        <v>1279</v>
      </c>
      <c r="Z49" s="81">
        <f t="shared" si="60"/>
        <v>3258</v>
      </c>
      <c r="AB49" s="41" t="s">
        <v>61</v>
      </c>
      <c r="AC49" s="48">
        <f t="shared" ref="AC49:AM51" si="61">P49/C85</f>
        <v>0.1095153314757117</v>
      </c>
      <c r="AD49" s="49">
        <f t="shared" si="61"/>
        <v>4.8363855484817524E-2</v>
      </c>
      <c r="AE49" s="49">
        <f t="shared" si="61"/>
        <v>0.19939018294511646</v>
      </c>
      <c r="AF49" s="49">
        <f t="shared" si="61"/>
        <v>0.17002731885000649</v>
      </c>
      <c r="AG49" s="49">
        <f t="shared" si="61"/>
        <v>0.3472474289171204</v>
      </c>
      <c r="AH49" s="49">
        <f t="shared" si="61"/>
        <v>9.2847563701385791E-2</v>
      </c>
      <c r="AI49" s="49">
        <f t="shared" si="61"/>
        <v>0.38592673195502358</v>
      </c>
      <c r="AJ49" s="49">
        <f t="shared" si="61"/>
        <v>0.28860613071139385</v>
      </c>
      <c r="AK49" s="49">
        <f t="shared" si="61"/>
        <v>-0.14539284782041242</v>
      </c>
      <c r="AL49" s="49">
        <f t="shared" si="61"/>
        <v>0.1049823524583436</v>
      </c>
      <c r="AM49" s="50">
        <f t="shared" si="61"/>
        <v>0.34563971992361553</v>
      </c>
    </row>
    <row r="50" spans="2:39">
      <c r="B50" s="41" t="s">
        <v>70</v>
      </c>
      <c r="C50" s="42">
        <v>71828</v>
      </c>
      <c r="D50" s="43">
        <v>26894</v>
      </c>
      <c r="E50" s="43">
        <v>11175</v>
      </c>
      <c r="F50" s="43">
        <v>4780</v>
      </c>
      <c r="G50" s="43">
        <v>3371</v>
      </c>
      <c r="H50" s="43">
        <v>3502</v>
      </c>
      <c r="I50" s="43">
        <v>6084</v>
      </c>
      <c r="J50" s="43">
        <v>5167</v>
      </c>
      <c r="K50" s="43">
        <v>2963</v>
      </c>
      <c r="L50" s="43">
        <v>3993</v>
      </c>
      <c r="M50" s="44">
        <v>3899</v>
      </c>
      <c r="O50" s="41" t="s">
        <v>70</v>
      </c>
      <c r="P50" s="79">
        <f t="shared" ref="P50:Z50" si="62">C50-C86</f>
        <v>14425</v>
      </c>
      <c r="Q50" s="80">
        <f t="shared" si="62"/>
        <v>2255</v>
      </c>
      <c r="R50" s="80">
        <f t="shared" si="62"/>
        <v>3116</v>
      </c>
      <c r="S50" s="80">
        <f t="shared" si="62"/>
        <v>1126</v>
      </c>
      <c r="T50" s="80">
        <f t="shared" si="62"/>
        <v>1035</v>
      </c>
      <c r="U50" s="80">
        <f t="shared" si="62"/>
        <v>829</v>
      </c>
      <c r="V50" s="80">
        <f t="shared" si="62"/>
        <v>2762</v>
      </c>
      <c r="W50" s="80">
        <f t="shared" si="62"/>
        <v>731</v>
      </c>
      <c r="X50" s="80">
        <f t="shared" si="62"/>
        <v>1005</v>
      </c>
      <c r="Y50" s="80">
        <f t="shared" si="62"/>
        <v>936</v>
      </c>
      <c r="Z50" s="81">
        <f t="shared" si="62"/>
        <v>630</v>
      </c>
      <c r="AB50" s="41" t="s">
        <v>70</v>
      </c>
      <c r="AC50" s="48">
        <f t="shared" si="61"/>
        <v>0.25129348640314964</v>
      </c>
      <c r="AD50" s="49">
        <f t="shared" si="61"/>
        <v>9.1521571492349532E-2</v>
      </c>
      <c r="AE50" s="49">
        <f t="shared" si="61"/>
        <v>0.38664846755180543</v>
      </c>
      <c r="AF50" s="49">
        <f t="shared" si="61"/>
        <v>0.30815544608648054</v>
      </c>
      <c r="AG50" s="49">
        <f t="shared" si="61"/>
        <v>0.44306506849315069</v>
      </c>
      <c r="AH50" s="49">
        <f t="shared" si="61"/>
        <v>0.31013842124953234</v>
      </c>
      <c r="AI50" s="49">
        <f t="shared" si="61"/>
        <v>0.83142685129440097</v>
      </c>
      <c r="AJ50" s="49">
        <f t="shared" si="61"/>
        <v>0.16478809738503156</v>
      </c>
      <c r="AK50" s="49">
        <f t="shared" si="61"/>
        <v>0.51327885597548517</v>
      </c>
      <c r="AL50" s="49">
        <f t="shared" si="61"/>
        <v>0.30618253189401373</v>
      </c>
      <c r="AM50" s="50">
        <f t="shared" si="61"/>
        <v>0.19271948608137046</v>
      </c>
    </row>
    <row r="51" spans="2:39">
      <c r="B51" s="41" t="s">
        <v>71</v>
      </c>
      <c r="C51" s="51">
        <v>435769</v>
      </c>
      <c r="D51" s="52">
        <v>226969</v>
      </c>
      <c r="E51" s="52">
        <v>59165</v>
      </c>
      <c r="F51" s="52">
        <v>22768</v>
      </c>
      <c r="G51" s="52">
        <v>10052</v>
      </c>
      <c r="H51" s="52">
        <v>27949</v>
      </c>
      <c r="I51" s="52">
        <v>29010</v>
      </c>
      <c r="J51" s="52">
        <v>16307</v>
      </c>
      <c r="K51" s="52">
        <v>9511</v>
      </c>
      <c r="L51" s="52">
        <v>17455</v>
      </c>
      <c r="M51" s="53">
        <v>16583</v>
      </c>
      <c r="O51" s="41" t="s">
        <v>71</v>
      </c>
      <c r="P51" s="79">
        <f t="shared" ref="P51:Z51" si="63">C51-C87</f>
        <v>50348</v>
      </c>
      <c r="Q51" s="80">
        <f t="shared" si="63"/>
        <v>11485</v>
      </c>
      <c r="R51" s="80">
        <f t="shared" si="63"/>
        <v>11094</v>
      </c>
      <c r="S51" s="80">
        <f t="shared" si="63"/>
        <v>3740</v>
      </c>
      <c r="T51" s="80">
        <f t="shared" si="63"/>
        <v>2757</v>
      </c>
      <c r="U51" s="80">
        <f t="shared" si="63"/>
        <v>2906</v>
      </c>
      <c r="V51" s="80">
        <f t="shared" si="63"/>
        <v>9146</v>
      </c>
      <c r="W51" s="80">
        <f t="shared" si="63"/>
        <v>3226</v>
      </c>
      <c r="X51" s="80">
        <f t="shared" si="63"/>
        <v>-109</v>
      </c>
      <c r="Y51" s="80">
        <f t="shared" si="63"/>
        <v>2215</v>
      </c>
      <c r="Z51" s="81">
        <f t="shared" si="63"/>
        <v>3888</v>
      </c>
      <c r="AB51" s="41" t="s">
        <v>71</v>
      </c>
      <c r="AC51" s="48">
        <f t="shared" si="61"/>
        <v>0.13063117993051754</v>
      </c>
      <c r="AD51" s="49">
        <f t="shared" si="61"/>
        <v>5.3298620779268994E-2</v>
      </c>
      <c r="AE51" s="49">
        <f t="shared" si="61"/>
        <v>0.23078363254352935</v>
      </c>
      <c r="AF51" s="49">
        <f t="shared" si="61"/>
        <v>0.19655244902249316</v>
      </c>
      <c r="AG51" s="49">
        <f t="shared" si="61"/>
        <v>0.37793008910212472</v>
      </c>
      <c r="AH51" s="49">
        <f t="shared" si="61"/>
        <v>0.1160404104939504</v>
      </c>
      <c r="AI51" s="49">
        <f t="shared" si="61"/>
        <v>0.46043093032621829</v>
      </c>
      <c r="AJ51" s="49">
        <f t="shared" si="61"/>
        <v>0.24661723109853986</v>
      </c>
      <c r="AK51" s="49">
        <f t="shared" si="61"/>
        <v>-1.1330561330561331E-2</v>
      </c>
      <c r="AL51" s="49">
        <f t="shared" si="61"/>
        <v>0.14534120734908137</v>
      </c>
      <c r="AM51" s="50">
        <f t="shared" si="61"/>
        <v>0.30626230799527371</v>
      </c>
    </row>
    <row r="52" spans="2:39">
      <c r="B52" s="41" t="s">
        <v>72</v>
      </c>
      <c r="C52" s="58">
        <f>C49/C51</f>
        <v>0.83516955084000932</v>
      </c>
      <c r="D52" s="59">
        <f t="shared" ref="D52" si="64">D49/D51</f>
        <v>0.88150804735448451</v>
      </c>
      <c r="E52" s="59">
        <f t="shared" ref="E52" si="65">E49/E51</f>
        <v>0.81112144004056452</v>
      </c>
      <c r="F52" s="59">
        <f t="shared" ref="F52" si="66">F49/F51</f>
        <v>0.79005621925509484</v>
      </c>
      <c r="G52" s="59">
        <f t="shared" ref="G52" si="67">G49/G51</f>
        <v>0.66464385196975728</v>
      </c>
      <c r="H52" s="59">
        <f t="shared" ref="H52" si="68">H49/H51</f>
        <v>0.87470034706071775</v>
      </c>
      <c r="I52" s="59">
        <f t="shared" ref="I52" si="69">I49/I51</f>
        <v>0.79027921406411583</v>
      </c>
      <c r="J52" s="59">
        <f t="shared" ref="J52" si="70">J49/J51</f>
        <v>0.68314220886735755</v>
      </c>
      <c r="K52" s="59">
        <f t="shared" ref="K52" si="71">K49/K51</f>
        <v>0.68846598675218174</v>
      </c>
      <c r="L52" s="59">
        <f t="shared" ref="L52" si="72">L49/L51</f>
        <v>0.77124033228301347</v>
      </c>
      <c r="M52" s="60">
        <f t="shared" ref="M52" si="73">M49/M51</f>
        <v>0.76487969607429296</v>
      </c>
      <c r="O52" s="41" t="s">
        <v>72</v>
      </c>
      <c r="P52" s="82">
        <f t="shared" ref="P52:Z52" si="74">C52-C88</f>
        <v>-1.5894610168342593E-2</v>
      </c>
      <c r="Q52" s="83">
        <f t="shared" si="74"/>
        <v>-4.1493564434772479E-3</v>
      </c>
      <c r="R52" s="83">
        <f t="shared" si="74"/>
        <v>-2.1230705743796152E-2</v>
      </c>
      <c r="S52" s="83">
        <f t="shared" si="74"/>
        <v>-1.7910986967314191E-2</v>
      </c>
      <c r="T52" s="83">
        <f t="shared" si="74"/>
        <v>-1.5136819723183037E-2</v>
      </c>
      <c r="U52" s="83">
        <f t="shared" si="74"/>
        <v>-1.8563239570276946E-2</v>
      </c>
      <c r="V52" s="83">
        <f t="shared" si="74"/>
        <v>-4.2483572887152765E-2</v>
      </c>
      <c r="W52" s="83">
        <f t="shared" si="74"/>
        <v>2.2260013316558691E-2</v>
      </c>
      <c r="X52" s="83">
        <f t="shared" si="74"/>
        <v>-0.10799970971351469</v>
      </c>
      <c r="Y52" s="83">
        <f t="shared" si="74"/>
        <v>-2.8169116535884164E-2</v>
      </c>
      <c r="Z52" s="84">
        <f t="shared" si="74"/>
        <v>2.2382649993158643E-2</v>
      </c>
      <c r="AB52" s="41" t="s">
        <v>72</v>
      </c>
      <c r="AC52" s="48">
        <f t="shared" ref="AC52" si="75">P52/C88</f>
        <v>-1.8676159679324827E-2</v>
      </c>
      <c r="AD52" s="49">
        <f t="shared" ref="AD52" si="76">Q52/D88</f>
        <v>-4.6850581564424074E-3</v>
      </c>
      <c r="AE52" s="49">
        <f t="shared" ref="AE52" si="77">R52/E88</f>
        <v>-2.5506879331451186E-2</v>
      </c>
      <c r="AF52" s="49">
        <f t="shared" ref="AF52" si="78">S52/F88</f>
        <v>-2.2167962795242257E-2</v>
      </c>
      <c r="AG52" s="49">
        <f t="shared" ref="AG52" si="79">T52/G88</f>
        <v>-2.226721110720312E-2</v>
      </c>
      <c r="AH52" s="49">
        <f t="shared" ref="AH52" si="80">U52/H88</f>
        <v>-2.0781368286027963E-2</v>
      </c>
      <c r="AI52" s="49">
        <f t="shared" ref="AI52" si="81">V52/I88</f>
        <v>-5.1015215320420901E-2</v>
      </c>
      <c r="AJ52" s="49">
        <f t="shared" ref="AJ52" si="82">W52/J88</f>
        <v>3.3682271161816567E-2</v>
      </c>
      <c r="AK52" s="49">
        <f t="shared" ref="AK52" si="83">X52/K88</f>
        <v>-0.13559869582928888</v>
      </c>
      <c r="AL52" s="49">
        <f t="shared" ref="AL52" si="84">Y52/L88</f>
        <v>-3.5237407535654165E-2</v>
      </c>
      <c r="AM52" s="50">
        <f t="shared" ref="AM52" si="85">Z52/M88</f>
        <v>3.0145103083296092E-2</v>
      </c>
    </row>
    <row r="53" spans="2:39">
      <c r="B53" s="54" t="s">
        <v>89</v>
      </c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7"/>
      <c r="O53" s="54" t="s">
        <v>89</v>
      </c>
      <c r="P53" s="79"/>
      <c r="Q53" s="80"/>
      <c r="R53" s="80"/>
      <c r="S53" s="80"/>
      <c r="T53" s="80"/>
      <c r="U53" s="80"/>
      <c r="V53" s="80"/>
      <c r="W53" s="80"/>
      <c r="X53" s="80"/>
      <c r="Y53" s="80"/>
      <c r="Z53" s="81"/>
      <c r="AB53" s="54" t="s">
        <v>89</v>
      </c>
      <c r="AC53" s="48"/>
      <c r="AD53" s="49"/>
      <c r="AE53" s="49"/>
      <c r="AF53" s="49"/>
      <c r="AG53" s="49"/>
      <c r="AH53" s="49"/>
      <c r="AI53" s="49"/>
      <c r="AJ53" s="49"/>
      <c r="AK53" s="49"/>
      <c r="AL53" s="49"/>
      <c r="AM53" s="50"/>
    </row>
    <row r="54" spans="2:39">
      <c r="B54" s="41" t="s">
        <v>74</v>
      </c>
      <c r="C54" s="42">
        <v>94805</v>
      </c>
      <c r="D54" s="43">
        <v>5284</v>
      </c>
      <c r="E54" s="43">
        <v>6904</v>
      </c>
      <c r="F54" s="43">
        <v>12402</v>
      </c>
      <c r="G54" s="43">
        <v>9491</v>
      </c>
      <c r="H54" s="43">
        <v>10060</v>
      </c>
      <c r="I54" s="43">
        <v>8317</v>
      </c>
      <c r="J54" s="43">
        <v>8584</v>
      </c>
      <c r="K54" s="43">
        <v>12483</v>
      </c>
      <c r="L54" s="43">
        <v>10330</v>
      </c>
      <c r="M54" s="44">
        <v>10950</v>
      </c>
      <c r="O54" s="41" t="s">
        <v>74</v>
      </c>
      <c r="P54" s="79">
        <f t="shared" ref="P54:Z54" si="86">C54-C90</f>
        <v>5056</v>
      </c>
      <c r="Q54" s="80">
        <f t="shared" si="86"/>
        <v>188</v>
      </c>
      <c r="R54" s="80">
        <f t="shared" si="86"/>
        <v>546</v>
      </c>
      <c r="S54" s="80">
        <f t="shared" si="86"/>
        <v>170</v>
      </c>
      <c r="T54" s="80">
        <f t="shared" si="86"/>
        <v>401</v>
      </c>
      <c r="U54" s="80">
        <f t="shared" si="86"/>
        <v>2573</v>
      </c>
      <c r="V54" s="80">
        <f t="shared" si="86"/>
        <v>791</v>
      </c>
      <c r="W54" s="80">
        <f t="shared" si="86"/>
        <v>269</v>
      </c>
      <c r="X54" s="80">
        <f t="shared" si="86"/>
        <v>-98</v>
      </c>
      <c r="Y54" s="80">
        <f t="shared" si="86"/>
        <v>248</v>
      </c>
      <c r="Z54" s="81">
        <f t="shared" si="86"/>
        <v>-32</v>
      </c>
      <c r="AB54" s="41" t="s">
        <v>74</v>
      </c>
      <c r="AC54" s="48">
        <f t="shared" ref="AC54:AM57" si="87">P54/C90</f>
        <v>5.6334889525231475E-2</v>
      </c>
      <c r="AD54" s="49">
        <f t="shared" si="87"/>
        <v>3.6891679748822605E-2</v>
      </c>
      <c r="AE54" s="49">
        <f t="shared" si="87"/>
        <v>8.5876061654608371E-2</v>
      </c>
      <c r="AF54" s="49">
        <f t="shared" si="87"/>
        <v>1.3897972531066055E-2</v>
      </c>
      <c r="AG54" s="49">
        <f t="shared" si="87"/>
        <v>4.4114411441144114E-2</v>
      </c>
      <c r="AH54" s="49">
        <f t="shared" si="87"/>
        <v>0.34366234806998797</v>
      </c>
      <c r="AI54" s="49">
        <f t="shared" si="87"/>
        <v>0.10510231198511825</v>
      </c>
      <c r="AJ54" s="49">
        <f t="shared" si="87"/>
        <v>3.2351172579675284E-2</v>
      </c>
      <c r="AK54" s="49">
        <f t="shared" si="87"/>
        <v>-7.7895238852237498E-3</v>
      </c>
      <c r="AL54" s="49">
        <f t="shared" si="87"/>
        <v>2.4598293989287839E-2</v>
      </c>
      <c r="AM54" s="50">
        <f t="shared" si="87"/>
        <v>-2.9138590420688397E-3</v>
      </c>
    </row>
    <row r="55" spans="2:39">
      <c r="B55" s="41" t="s">
        <v>75</v>
      </c>
      <c r="C55" s="42">
        <v>7605</v>
      </c>
      <c r="D55" s="43">
        <v>52</v>
      </c>
      <c r="E55" s="43">
        <v>425</v>
      </c>
      <c r="F55" s="43">
        <v>947</v>
      </c>
      <c r="G55" s="43">
        <v>835</v>
      </c>
      <c r="H55" s="43">
        <v>135</v>
      </c>
      <c r="I55" s="43">
        <v>747</v>
      </c>
      <c r="J55" s="43">
        <v>2208</v>
      </c>
      <c r="K55" s="43">
        <v>422</v>
      </c>
      <c r="L55" s="43">
        <v>860</v>
      </c>
      <c r="M55" s="44">
        <v>974</v>
      </c>
      <c r="O55" s="41" t="s">
        <v>75</v>
      </c>
      <c r="P55" s="79">
        <f t="shared" ref="P55:Z55" si="88">C55-C91</f>
        <v>2721</v>
      </c>
      <c r="Q55" s="80">
        <f t="shared" si="88"/>
        <v>0</v>
      </c>
      <c r="R55" s="80">
        <f t="shared" si="88"/>
        <v>425</v>
      </c>
      <c r="S55" s="80">
        <f t="shared" si="88"/>
        <v>218</v>
      </c>
      <c r="T55" s="80">
        <f t="shared" si="88"/>
        <v>-90</v>
      </c>
      <c r="U55" s="80">
        <f t="shared" si="88"/>
        <v>8</v>
      </c>
      <c r="V55" s="80">
        <f t="shared" si="88"/>
        <v>747</v>
      </c>
      <c r="W55" s="80">
        <f t="shared" si="88"/>
        <v>78</v>
      </c>
      <c r="X55" s="80">
        <f t="shared" si="88"/>
        <v>270</v>
      </c>
      <c r="Y55" s="80">
        <f t="shared" si="88"/>
        <v>318</v>
      </c>
      <c r="Z55" s="81">
        <f t="shared" si="88"/>
        <v>747</v>
      </c>
      <c r="AB55" s="41" t="s">
        <v>75</v>
      </c>
      <c r="AC55" s="48">
        <f t="shared" si="87"/>
        <v>0.55712530712530717</v>
      </c>
      <c r="AD55" s="49">
        <f t="shared" si="87"/>
        <v>0</v>
      </c>
      <c r="AE55" s="64" t="s">
        <v>120</v>
      </c>
      <c r="AF55" s="49">
        <f t="shared" si="87"/>
        <v>0.29903978052126201</v>
      </c>
      <c r="AG55" s="49">
        <f t="shared" si="87"/>
        <v>-9.7297297297297303E-2</v>
      </c>
      <c r="AH55" s="49">
        <f t="shared" si="87"/>
        <v>6.2992125984251968E-2</v>
      </c>
      <c r="AI55" s="64" t="s">
        <v>120</v>
      </c>
      <c r="AJ55" s="49">
        <f t="shared" si="87"/>
        <v>3.6619718309859155E-2</v>
      </c>
      <c r="AK55" s="49">
        <f t="shared" si="87"/>
        <v>1.7763157894736843</v>
      </c>
      <c r="AL55" s="49">
        <f t="shared" si="87"/>
        <v>0.58671586715867163</v>
      </c>
      <c r="AM55" s="50">
        <f t="shared" si="87"/>
        <v>3.2907488986784141</v>
      </c>
    </row>
    <row r="56" spans="2:39">
      <c r="B56" s="41" t="s">
        <v>76</v>
      </c>
      <c r="C56" s="51">
        <f>C54+C55</f>
        <v>102410</v>
      </c>
      <c r="D56" s="52">
        <f t="shared" ref="D56" si="89">D54+D55</f>
        <v>5336</v>
      </c>
      <c r="E56" s="52">
        <f t="shared" ref="E56" si="90">E54+E55</f>
        <v>7329</v>
      </c>
      <c r="F56" s="52">
        <f t="shared" ref="F56" si="91">F54+F55</f>
        <v>13349</v>
      </c>
      <c r="G56" s="52">
        <f t="shared" ref="G56" si="92">G54+G55</f>
        <v>10326</v>
      </c>
      <c r="H56" s="52">
        <f t="shared" ref="H56" si="93">H54+H55</f>
        <v>10195</v>
      </c>
      <c r="I56" s="52">
        <f t="shared" ref="I56" si="94">I54+I55</f>
        <v>9064</v>
      </c>
      <c r="J56" s="52">
        <f t="shared" ref="J56" si="95">J54+J55</f>
        <v>10792</v>
      </c>
      <c r="K56" s="52">
        <f t="shared" ref="K56" si="96">K54+K55</f>
        <v>12905</v>
      </c>
      <c r="L56" s="52">
        <f t="shared" ref="L56" si="97">L54+L55</f>
        <v>11190</v>
      </c>
      <c r="M56" s="53">
        <f t="shared" ref="M56" si="98">M54+M55</f>
        <v>11924</v>
      </c>
      <c r="O56" s="41" t="s">
        <v>76</v>
      </c>
      <c r="P56" s="79">
        <f t="shared" ref="P56:Z56" si="99">C56-C92</f>
        <v>7777</v>
      </c>
      <c r="Q56" s="80">
        <f t="shared" si="99"/>
        <v>188</v>
      </c>
      <c r="R56" s="80">
        <f t="shared" si="99"/>
        <v>971</v>
      </c>
      <c r="S56" s="80">
        <f t="shared" si="99"/>
        <v>388</v>
      </c>
      <c r="T56" s="80">
        <f t="shared" si="99"/>
        <v>311</v>
      </c>
      <c r="U56" s="80">
        <f t="shared" si="99"/>
        <v>2581</v>
      </c>
      <c r="V56" s="80">
        <f t="shared" si="99"/>
        <v>1538</v>
      </c>
      <c r="W56" s="80">
        <f t="shared" si="99"/>
        <v>347</v>
      </c>
      <c r="X56" s="80">
        <f t="shared" si="99"/>
        <v>172</v>
      </c>
      <c r="Y56" s="80">
        <f t="shared" si="99"/>
        <v>566</v>
      </c>
      <c r="Z56" s="81">
        <f t="shared" si="99"/>
        <v>715</v>
      </c>
      <c r="AB56" s="41" t="s">
        <v>76</v>
      </c>
      <c r="AC56" s="48">
        <f t="shared" si="87"/>
        <v>8.2180634662327098E-2</v>
      </c>
      <c r="AD56" s="49">
        <f t="shared" si="87"/>
        <v>3.651903651903652E-2</v>
      </c>
      <c r="AE56" s="49">
        <f t="shared" si="87"/>
        <v>0.15272098144070462</v>
      </c>
      <c r="AF56" s="49">
        <f t="shared" si="87"/>
        <v>2.9935961731347889E-2</v>
      </c>
      <c r="AG56" s="49">
        <f t="shared" si="87"/>
        <v>3.1053419870194707E-2</v>
      </c>
      <c r="AH56" s="49">
        <f t="shared" si="87"/>
        <v>0.33898082479642766</v>
      </c>
      <c r="AI56" s="49">
        <f t="shared" si="87"/>
        <v>0.20435822482062185</v>
      </c>
      <c r="AJ56" s="49">
        <f t="shared" si="87"/>
        <v>3.3221637146960269E-2</v>
      </c>
      <c r="AK56" s="49">
        <f t="shared" si="87"/>
        <v>1.3508207021126208E-2</v>
      </c>
      <c r="AL56" s="49">
        <f t="shared" si="87"/>
        <v>5.3275602409638557E-2</v>
      </c>
      <c r="AM56" s="50">
        <f t="shared" si="87"/>
        <v>6.3788027477919534E-2</v>
      </c>
    </row>
    <row r="57" spans="2:39">
      <c r="B57" s="41" t="s">
        <v>88</v>
      </c>
      <c r="C57" s="51">
        <v>189885</v>
      </c>
      <c r="D57" s="52">
        <v>8215</v>
      </c>
      <c r="E57" s="52">
        <v>17612</v>
      </c>
      <c r="F57" s="52">
        <v>22118</v>
      </c>
      <c r="G57" s="52">
        <v>20766</v>
      </c>
      <c r="H57" s="52">
        <v>21884</v>
      </c>
      <c r="I57" s="52">
        <v>18248</v>
      </c>
      <c r="J57" s="52">
        <v>19591</v>
      </c>
      <c r="K57" s="52">
        <v>20075</v>
      </c>
      <c r="L57" s="52">
        <v>18861</v>
      </c>
      <c r="M57" s="53">
        <v>22547</v>
      </c>
      <c r="O57" s="41" t="s">
        <v>88</v>
      </c>
      <c r="P57" s="79">
        <f t="shared" ref="P57" si="100">C57-C93</f>
        <v>20829</v>
      </c>
      <c r="Q57" s="80">
        <f t="shared" ref="Q57" si="101">D57-D93</f>
        <v>543.47764913576339</v>
      </c>
      <c r="R57" s="80">
        <f t="shared" ref="R57" si="102">E57-E93</f>
        <v>2146.1660052179996</v>
      </c>
      <c r="S57" s="80">
        <f t="shared" ref="S57" si="103">F57-F93</f>
        <v>261.10315212733622</v>
      </c>
      <c r="T57" s="80">
        <f t="shared" ref="T57" si="104">G57-G93</f>
        <v>2555.1650994215488</v>
      </c>
      <c r="U57" s="80">
        <f t="shared" ref="U57" si="105">H57-H93</f>
        <v>6701.6594638126335</v>
      </c>
      <c r="V57" s="80">
        <f t="shared" ref="V57" si="106">I57-I93</f>
        <v>4070.5560654778401</v>
      </c>
      <c r="W57" s="80">
        <f t="shared" ref="W57" si="107">J57-J93</f>
        <v>1064.6443453752036</v>
      </c>
      <c r="X57" s="80">
        <f t="shared" ref="X57" si="108">K57-K93</f>
        <v>502.84002277839318</v>
      </c>
      <c r="Y57" s="80">
        <f t="shared" ref="Y57" si="109">L57-L93</f>
        <v>1318.2548015242137</v>
      </c>
      <c r="Z57" s="81">
        <f t="shared" ref="Z57" si="110">M57-M93</f>
        <v>1665.1333951290289</v>
      </c>
      <c r="AB57" s="41" t="s">
        <v>88</v>
      </c>
      <c r="AC57" s="48">
        <f t="shared" si="87"/>
        <v>0.12320769449176604</v>
      </c>
      <c r="AD57" s="49">
        <f t="shared" si="87"/>
        <v>7.0843520266161752E-2</v>
      </c>
      <c r="AE57" s="49">
        <f t="shared" si="87"/>
        <v>0.13876820389654332</v>
      </c>
      <c r="AF57" s="49">
        <f t="shared" si="87"/>
        <v>1.1946030305429631E-2</v>
      </c>
      <c r="AG57" s="49">
        <f t="shared" si="87"/>
        <v>0.14031015674851824</v>
      </c>
      <c r="AH57" s="49">
        <f t="shared" si="87"/>
        <v>0.44141148381167677</v>
      </c>
      <c r="AI57" s="49">
        <f t="shared" si="87"/>
        <v>0.28711494711440982</v>
      </c>
      <c r="AJ57" s="49">
        <f t="shared" si="87"/>
        <v>5.7466474530808914E-2</v>
      </c>
      <c r="AK57" s="49">
        <f t="shared" si="87"/>
        <v>2.5691595785217701E-2</v>
      </c>
      <c r="AL57" s="49">
        <f t="shared" si="87"/>
        <v>7.5145297193209601E-2</v>
      </c>
      <c r="AM57" s="50">
        <f t="shared" si="87"/>
        <v>7.9740639409151992E-2</v>
      </c>
    </row>
    <row r="58" spans="2:39">
      <c r="B58" s="54" t="s">
        <v>77</v>
      </c>
      <c r="C58" s="55"/>
      <c r="D58" s="56"/>
      <c r="E58" s="56"/>
      <c r="F58" s="56"/>
      <c r="G58" s="56"/>
      <c r="H58" s="56"/>
      <c r="I58" s="56"/>
      <c r="J58" s="56"/>
      <c r="K58" s="56"/>
      <c r="L58" s="56"/>
      <c r="M58" s="57"/>
      <c r="O58" s="54" t="s">
        <v>77</v>
      </c>
      <c r="P58" s="79"/>
      <c r="Q58" s="80"/>
      <c r="R58" s="80"/>
      <c r="S58" s="80"/>
      <c r="T58" s="80"/>
      <c r="U58" s="80"/>
      <c r="V58" s="80"/>
      <c r="W58" s="80"/>
      <c r="X58" s="80"/>
      <c r="Y58" s="80"/>
      <c r="Z58" s="81"/>
      <c r="AB58" s="54" t="s">
        <v>77</v>
      </c>
      <c r="AC58" s="48"/>
      <c r="AD58" s="49"/>
      <c r="AE58" s="49"/>
      <c r="AF58" s="49"/>
      <c r="AG58" s="49"/>
      <c r="AH58" s="49"/>
      <c r="AI58" s="49"/>
      <c r="AJ58" s="49"/>
      <c r="AK58" s="49"/>
      <c r="AL58" s="49"/>
      <c r="AM58" s="50"/>
    </row>
    <row r="59" spans="2:39">
      <c r="B59" s="41" t="s">
        <v>78</v>
      </c>
      <c r="C59" s="42">
        <v>93035</v>
      </c>
      <c r="D59" s="43">
        <v>18586</v>
      </c>
      <c r="E59" s="43">
        <v>10815</v>
      </c>
      <c r="F59" s="43">
        <v>8215</v>
      </c>
      <c r="G59" s="43">
        <v>6015</v>
      </c>
      <c r="H59" s="43">
        <v>13709</v>
      </c>
      <c r="I59" s="43">
        <v>11495</v>
      </c>
      <c r="J59" s="43">
        <v>5256</v>
      </c>
      <c r="K59" s="43">
        <v>6894</v>
      </c>
      <c r="L59" s="43">
        <v>5734</v>
      </c>
      <c r="M59" s="44">
        <v>6316</v>
      </c>
      <c r="O59" s="41" t="s">
        <v>78</v>
      </c>
      <c r="P59" s="79">
        <f t="shared" ref="P59:Z59" si="111">C59-C95</f>
        <v>7979</v>
      </c>
      <c r="Q59" s="80">
        <f t="shared" si="111"/>
        <v>1373</v>
      </c>
      <c r="R59" s="80">
        <f t="shared" si="111"/>
        <v>704</v>
      </c>
      <c r="S59" s="80">
        <f t="shared" si="111"/>
        <v>107</v>
      </c>
      <c r="T59" s="80">
        <f t="shared" si="111"/>
        <v>648</v>
      </c>
      <c r="U59" s="80">
        <f t="shared" si="111"/>
        <v>3260</v>
      </c>
      <c r="V59" s="80">
        <f t="shared" si="111"/>
        <v>829</v>
      </c>
      <c r="W59" s="80">
        <f t="shared" si="111"/>
        <v>173</v>
      </c>
      <c r="X59" s="80">
        <f t="shared" si="111"/>
        <v>60</v>
      </c>
      <c r="Y59" s="80">
        <f t="shared" si="111"/>
        <v>-81</v>
      </c>
      <c r="Z59" s="81">
        <f t="shared" si="111"/>
        <v>906</v>
      </c>
      <c r="AB59" s="41" t="s">
        <v>78</v>
      </c>
      <c r="AC59" s="48">
        <f t="shared" ref="AC59:AM61" si="112">P59/C95</f>
        <v>9.3808784800601952E-2</v>
      </c>
      <c r="AD59" s="49">
        <f t="shared" si="112"/>
        <v>7.9765293673386389E-2</v>
      </c>
      <c r="AE59" s="49">
        <f t="shared" si="112"/>
        <v>6.9627138759766588E-2</v>
      </c>
      <c r="AF59" s="49">
        <f t="shared" si="112"/>
        <v>1.3196842624568328E-2</v>
      </c>
      <c r="AG59" s="49">
        <f t="shared" si="112"/>
        <v>0.12073784237003912</v>
      </c>
      <c r="AH59" s="49">
        <f t="shared" si="112"/>
        <v>0.31199157814144896</v>
      </c>
      <c r="AI59" s="49">
        <f t="shared" si="112"/>
        <v>7.7723607725482841E-2</v>
      </c>
      <c r="AJ59" s="49">
        <f t="shared" si="112"/>
        <v>3.4035018689750146E-2</v>
      </c>
      <c r="AK59" s="49">
        <f t="shared" si="112"/>
        <v>8.7796312554872698E-3</v>
      </c>
      <c r="AL59" s="49">
        <f t="shared" si="112"/>
        <v>-1.3929492691315564E-2</v>
      </c>
      <c r="AM59" s="50">
        <f t="shared" si="112"/>
        <v>0.16746765249537893</v>
      </c>
    </row>
    <row r="60" spans="2:39">
      <c r="B60" s="41" t="s">
        <v>79</v>
      </c>
      <c r="C60" s="42">
        <v>36825</v>
      </c>
      <c r="D60" s="43">
        <v>387</v>
      </c>
      <c r="E60" s="43">
        <v>343</v>
      </c>
      <c r="F60" s="43">
        <v>2661</v>
      </c>
      <c r="G60" s="43">
        <v>2332</v>
      </c>
      <c r="H60" s="43">
        <v>14881</v>
      </c>
      <c r="I60" s="43">
        <v>1181</v>
      </c>
      <c r="J60" s="43">
        <v>4523</v>
      </c>
      <c r="K60" s="43">
        <v>1636</v>
      </c>
      <c r="L60" s="43">
        <v>4735</v>
      </c>
      <c r="M60" s="44">
        <v>4146</v>
      </c>
      <c r="O60" s="41" t="s">
        <v>79</v>
      </c>
      <c r="P60" s="79">
        <f t="shared" ref="P60:Z60" si="113">C60-C96</f>
        <v>253</v>
      </c>
      <c r="Q60" s="80">
        <f t="shared" si="113"/>
        <v>-272</v>
      </c>
      <c r="R60" s="80">
        <f t="shared" si="113"/>
        <v>-34</v>
      </c>
      <c r="S60" s="80">
        <f t="shared" si="113"/>
        <v>88</v>
      </c>
      <c r="T60" s="80">
        <f t="shared" si="113"/>
        <v>-93</v>
      </c>
      <c r="U60" s="80">
        <f t="shared" si="113"/>
        <v>215</v>
      </c>
      <c r="V60" s="80">
        <f t="shared" si="113"/>
        <v>125</v>
      </c>
      <c r="W60" s="80">
        <f t="shared" si="113"/>
        <v>-119</v>
      </c>
      <c r="X60" s="80">
        <f t="shared" si="113"/>
        <v>10</v>
      </c>
      <c r="Y60" s="80">
        <f t="shared" si="113"/>
        <v>-160</v>
      </c>
      <c r="Z60" s="81">
        <f t="shared" si="113"/>
        <v>493</v>
      </c>
      <c r="AB60" s="41" t="s">
        <v>79</v>
      </c>
      <c r="AC60" s="48">
        <f t="shared" si="112"/>
        <v>6.9178606584272117E-3</v>
      </c>
      <c r="AD60" s="49">
        <f t="shared" si="112"/>
        <v>-0.41274658573596357</v>
      </c>
      <c r="AE60" s="49">
        <f t="shared" si="112"/>
        <v>-9.0185676392572939E-2</v>
      </c>
      <c r="AF60" s="49">
        <f t="shared" si="112"/>
        <v>3.4201321414691024E-2</v>
      </c>
      <c r="AG60" s="49">
        <f t="shared" si="112"/>
        <v>-3.8350515463917524E-2</v>
      </c>
      <c r="AH60" s="49">
        <f t="shared" si="112"/>
        <v>1.4659757261693713E-2</v>
      </c>
      <c r="AI60" s="49">
        <f t="shared" si="112"/>
        <v>0.11837121212121213</v>
      </c>
      <c r="AJ60" s="49">
        <f t="shared" si="112"/>
        <v>-2.5635501938819475E-2</v>
      </c>
      <c r="AK60" s="49">
        <f t="shared" si="112"/>
        <v>6.1500615006150061E-3</v>
      </c>
      <c r="AL60" s="49">
        <f t="shared" si="112"/>
        <v>-3.268641470888662E-2</v>
      </c>
      <c r="AM60" s="50">
        <f t="shared" si="112"/>
        <v>0.13495756912127019</v>
      </c>
    </row>
    <row r="61" spans="2:39">
      <c r="B61" s="41" t="s">
        <v>80</v>
      </c>
      <c r="C61" s="51">
        <f>C59+C60</f>
        <v>129860</v>
      </c>
      <c r="D61" s="52">
        <f t="shared" ref="D61" si="114">D59+D60</f>
        <v>18973</v>
      </c>
      <c r="E61" s="52">
        <f t="shared" ref="E61" si="115">E59+E60</f>
        <v>11158</v>
      </c>
      <c r="F61" s="52">
        <f t="shared" ref="F61" si="116">F59+F60</f>
        <v>10876</v>
      </c>
      <c r="G61" s="52">
        <f t="shared" ref="G61" si="117">G59+G60</f>
        <v>8347</v>
      </c>
      <c r="H61" s="52">
        <f t="shared" ref="H61" si="118">H59+H60</f>
        <v>28590</v>
      </c>
      <c r="I61" s="52">
        <f t="shared" ref="I61" si="119">I59+I60</f>
        <v>12676</v>
      </c>
      <c r="J61" s="52">
        <f t="shared" ref="J61" si="120">J59+J60</f>
        <v>9779</v>
      </c>
      <c r="K61" s="52">
        <f t="shared" ref="K61" si="121">K59+K60</f>
        <v>8530</v>
      </c>
      <c r="L61" s="52">
        <f t="shared" ref="L61" si="122">L59+L60</f>
        <v>10469</v>
      </c>
      <c r="M61" s="53">
        <f t="shared" ref="M61" si="123">M59+M60</f>
        <v>10462</v>
      </c>
      <c r="O61" s="41" t="s">
        <v>80</v>
      </c>
      <c r="P61" s="79">
        <f t="shared" ref="P61:Z61" si="124">C61-C97</f>
        <v>8232</v>
      </c>
      <c r="Q61" s="80">
        <f t="shared" si="124"/>
        <v>1101</v>
      </c>
      <c r="R61" s="80">
        <f t="shared" si="124"/>
        <v>670</v>
      </c>
      <c r="S61" s="80">
        <f t="shared" si="124"/>
        <v>195</v>
      </c>
      <c r="T61" s="80">
        <f t="shared" si="124"/>
        <v>555</v>
      </c>
      <c r="U61" s="80">
        <f t="shared" si="124"/>
        <v>3475</v>
      </c>
      <c r="V61" s="80">
        <f t="shared" si="124"/>
        <v>954</v>
      </c>
      <c r="W61" s="80">
        <f t="shared" si="124"/>
        <v>54</v>
      </c>
      <c r="X61" s="80">
        <f t="shared" si="124"/>
        <v>70</v>
      </c>
      <c r="Y61" s="80">
        <f t="shared" si="124"/>
        <v>-241</v>
      </c>
      <c r="Z61" s="81">
        <f t="shared" si="124"/>
        <v>1399</v>
      </c>
      <c r="AB61" s="41" t="s">
        <v>80</v>
      </c>
      <c r="AC61" s="48">
        <f t="shared" si="112"/>
        <v>6.7681783799782944E-2</v>
      </c>
      <c r="AD61" s="49">
        <f t="shared" si="112"/>
        <v>6.16047448522829E-2</v>
      </c>
      <c r="AE61" s="49">
        <f t="shared" si="112"/>
        <v>6.3882532418001528E-2</v>
      </c>
      <c r="AF61" s="49">
        <f t="shared" si="112"/>
        <v>1.8256717535811255E-2</v>
      </c>
      <c r="AG61" s="49">
        <f t="shared" si="112"/>
        <v>7.1226899383983577E-2</v>
      </c>
      <c r="AH61" s="49">
        <f t="shared" si="112"/>
        <v>0.13836352777224767</v>
      </c>
      <c r="AI61" s="49">
        <f t="shared" si="112"/>
        <v>8.1385429107660806E-2</v>
      </c>
      <c r="AJ61" s="49">
        <f t="shared" si="112"/>
        <v>5.5526992287917741E-3</v>
      </c>
      <c r="AK61" s="49">
        <f t="shared" si="112"/>
        <v>8.2742316784869974E-3</v>
      </c>
      <c r="AL61" s="49">
        <f t="shared" si="112"/>
        <v>-2.2502334267040149E-2</v>
      </c>
      <c r="AM61" s="50">
        <f t="shared" si="112"/>
        <v>0.15436389716429438</v>
      </c>
    </row>
    <row r="62" spans="2:39">
      <c r="B62" s="54" t="s">
        <v>81</v>
      </c>
      <c r="C62" s="55"/>
      <c r="D62" s="56"/>
      <c r="E62" s="56"/>
      <c r="F62" s="56"/>
      <c r="G62" s="56"/>
      <c r="H62" s="56"/>
      <c r="I62" s="56"/>
      <c r="J62" s="56"/>
      <c r="K62" s="56"/>
      <c r="L62" s="56"/>
      <c r="M62" s="57"/>
      <c r="O62" s="54" t="s">
        <v>81</v>
      </c>
      <c r="P62" s="79"/>
      <c r="Q62" s="80"/>
      <c r="R62" s="80"/>
      <c r="S62" s="80"/>
      <c r="T62" s="80"/>
      <c r="U62" s="80"/>
      <c r="V62" s="80"/>
      <c r="W62" s="80"/>
      <c r="X62" s="80"/>
      <c r="Y62" s="80"/>
      <c r="Z62" s="81"/>
      <c r="AB62" s="54" t="s">
        <v>81</v>
      </c>
      <c r="AC62" s="48"/>
      <c r="AD62" s="49"/>
      <c r="AE62" s="49"/>
      <c r="AF62" s="49"/>
      <c r="AG62" s="49"/>
      <c r="AH62" s="49"/>
      <c r="AI62" s="49"/>
      <c r="AJ62" s="49"/>
      <c r="AK62" s="49"/>
      <c r="AL62" s="49"/>
      <c r="AM62" s="50"/>
    </row>
    <row r="63" spans="2:39">
      <c r="B63" s="41" t="s">
        <v>82</v>
      </c>
      <c r="C63" s="42">
        <v>20477</v>
      </c>
      <c r="D63" s="43">
        <v>9467</v>
      </c>
      <c r="E63" s="43">
        <v>4607</v>
      </c>
      <c r="F63" s="43">
        <v>685</v>
      </c>
      <c r="G63" s="43">
        <v>259</v>
      </c>
      <c r="H63" s="43">
        <v>35</v>
      </c>
      <c r="I63" s="43">
        <v>953</v>
      </c>
      <c r="J63" s="43">
        <v>267</v>
      </c>
      <c r="K63" s="43">
        <v>2259</v>
      </c>
      <c r="L63" s="43">
        <v>962</v>
      </c>
      <c r="M63" s="44">
        <v>983</v>
      </c>
      <c r="O63" s="41" t="s">
        <v>82</v>
      </c>
      <c r="P63" s="79">
        <f t="shared" ref="P63:Z63" si="125">C63-C99</f>
        <v>2147</v>
      </c>
      <c r="Q63" s="80">
        <f t="shared" si="125"/>
        <v>604</v>
      </c>
      <c r="R63" s="80">
        <f t="shared" si="125"/>
        <v>410</v>
      </c>
      <c r="S63" s="80">
        <f t="shared" si="125"/>
        <v>82</v>
      </c>
      <c r="T63" s="80">
        <f t="shared" si="125"/>
        <v>-17</v>
      </c>
      <c r="U63" s="80">
        <f t="shared" si="125"/>
        <v>4</v>
      </c>
      <c r="V63" s="80">
        <f t="shared" si="125"/>
        <v>522</v>
      </c>
      <c r="W63" s="80">
        <f t="shared" si="125"/>
        <v>69</v>
      </c>
      <c r="X63" s="80">
        <f t="shared" si="125"/>
        <v>271</v>
      </c>
      <c r="Y63" s="80">
        <f t="shared" si="125"/>
        <v>-32</v>
      </c>
      <c r="Z63" s="81">
        <f t="shared" si="125"/>
        <v>234</v>
      </c>
      <c r="AB63" s="41" t="s">
        <v>82</v>
      </c>
      <c r="AC63" s="48">
        <f t="shared" ref="AC63:AM65" si="126">P63/C99</f>
        <v>0.1171303873431533</v>
      </c>
      <c r="AD63" s="49">
        <f t="shared" si="126"/>
        <v>6.8148482455150622E-2</v>
      </c>
      <c r="AE63" s="49">
        <f t="shared" si="126"/>
        <v>9.7688825351441508E-2</v>
      </c>
      <c r="AF63" s="49">
        <f t="shared" si="126"/>
        <v>0.13598673300165837</v>
      </c>
      <c r="AG63" s="49">
        <f t="shared" si="126"/>
        <v>-6.1594202898550728E-2</v>
      </c>
      <c r="AH63" s="49">
        <f t="shared" si="126"/>
        <v>0.12903225806451613</v>
      </c>
      <c r="AI63" s="49">
        <f t="shared" si="126"/>
        <v>1.2111368909512761</v>
      </c>
      <c r="AJ63" s="49">
        <f t="shared" si="126"/>
        <v>0.34848484848484851</v>
      </c>
      <c r="AK63" s="49">
        <f t="shared" si="126"/>
        <v>0.13631790744466801</v>
      </c>
      <c r="AL63" s="49">
        <f t="shared" si="126"/>
        <v>-3.2193158953722337E-2</v>
      </c>
      <c r="AM63" s="50">
        <f t="shared" si="126"/>
        <v>0.31241655540720964</v>
      </c>
    </row>
    <row r="64" spans="2:39">
      <c r="B64" s="41" t="s">
        <v>83</v>
      </c>
      <c r="C64" s="42">
        <v>4473</v>
      </c>
      <c r="D64" s="43">
        <v>1491</v>
      </c>
      <c r="E64" s="43">
        <v>1614</v>
      </c>
      <c r="F64" s="43">
        <v>92</v>
      </c>
      <c r="G64" s="43">
        <v>46</v>
      </c>
      <c r="H64" s="43">
        <v>0</v>
      </c>
      <c r="I64" s="43">
        <v>785</v>
      </c>
      <c r="J64" s="43">
        <v>55</v>
      </c>
      <c r="K64" s="43">
        <v>302</v>
      </c>
      <c r="L64" s="43">
        <v>0</v>
      </c>
      <c r="M64" s="44">
        <v>88</v>
      </c>
      <c r="O64" s="41" t="s">
        <v>83</v>
      </c>
      <c r="P64" s="79">
        <f t="shared" ref="P64:Z64" si="127">C64-C100</f>
        <v>659</v>
      </c>
      <c r="Q64" s="80">
        <f t="shared" si="127"/>
        <v>71</v>
      </c>
      <c r="R64" s="80">
        <f t="shared" si="127"/>
        <v>381</v>
      </c>
      <c r="S64" s="80">
        <f t="shared" si="127"/>
        <v>7</v>
      </c>
      <c r="T64" s="80">
        <f t="shared" si="127"/>
        <v>36</v>
      </c>
      <c r="U64" s="80">
        <f t="shared" si="127"/>
        <v>-68</v>
      </c>
      <c r="V64" s="80">
        <f t="shared" si="127"/>
        <v>110</v>
      </c>
      <c r="W64" s="80">
        <f t="shared" si="127"/>
        <v>55</v>
      </c>
      <c r="X64" s="80">
        <f t="shared" si="127"/>
        <v>68</v>
      </c>
      <c r="Y64" s="80">
        <f t="shared" si="127"/>
        <v>0</v>
      </c>
      <c r="Z64" s="81">
        <f t="shared" si="127"/>
        <v>-1</v>
      </c>
      <c r="AB64" s="41" t="s">
        <v>83</v>
      </c>
      <c r="AC64" s="48">
        <f t="shared" si="126"/>
        <v>0.17278447823807028</v>
      </c>
      <c r="AD64" s="49">
        <f t="shared" si="126"/>
        <v>0.05</v>
      </c>
      <c r="AE64" s="49">
        <f t="shared" si="126"/>
        <v>0.30900243309002434</v>
      </c>
      <c r="AF64" s="49">
        <f t="shared" si="126"/>
        <v>8.2352941176470587E-2</v>
      </c>
      <c r="AG64" s="49">
        <f t="shared" si="126"/>
        <v>3.6</v>
      </c>
      <c r="AH64" s="49">
        <f t="shared" si="126"/>
        <v>-1</v>
      </c>
      <c r="AI64" s="49">
        <f t="shared" si="126"/>
        <v>0.16296296296296298</v>
      </c>
      <c r="AJ64" s="64" t="s">
        <v>120</v>
      </c>
      <c r="AK64" s="49">
        <f t="shared" si="126"/>
        <v>0.29059829059829062</v>
      </c>
      <c r="AL64" s="64" t="s">
        <v>120</v>
      </c>
      <c r="AM64" s="50">
        <f t="shared" si="126"/>
        <v>-1.1235955056179775E-2</v>
      </c>
    </row>
    <row r="65" spans="2:39">
      <c r="B65" s="41" t="s">
        <v>84</v>
      </c>
      <c r="C65" s="51">
        <v>6251</v>
      </c>
      <c r="D65" s="52">
        <v>795</v>
      </c>
      <c r="E65" s="52">
        <v>2217</v>
      </c>
      <c r="F65" s="52">
        <v>473</v>
      </c>
      <c r="G65" s="52">
        <v>112</v>
      </c>
      <c r="H65" s="52">
        <v>0</v>
      </c>
      <c r="I65" s="52">
        <v>0</v>
      </c>
      <c r="J65" s="52">
        <v>144</v>
      </c>
      <c r="K65" s="52">
        <v>2115</v>
      </c>
      <c r="L65" s="52">
        <v>172</v>
      </c>
      <c r="M65" s="53">
        <v>223</v>
      </c>
      <c r="O65" s="41" t="s">
        <v>84</v>
      </c>
      <c r="P65" s="79">
        <f t="shared" ref="P65:Z65" si="128">C65-C101</f>
        <v>2376</v>
      </c>
      <c r="Q65" s="80">
        <f t="shared" si="128"/>
        <v>671</v>
      </c>
      <c r="R65" s="80">
        <f t="shared" si="128"/>
        <v>890</v>
      </c>
      <c r="S65" s="80">
        <f t="shared" si="128"/>
        <v>132</v>
      </c>
      <c r="T65" s="80">
        <f t="shared" si="128"/>
        <v>0</v>
      </c>
      <c r="U65" s="80">
        <f t="shared" si="128"/>
        <v>0</v>
      </c>
      <c r="V65" s="80">
        <f t="shared" si="128"/>
        <v>-8</v>
      </c>
      <c r="W65" s="80">
        <f t="shared" si="128"/>
        <v>92</v>
      </c>
      <c r="X65" s="80">
        <f t="shared" si="128"/>
        <v>512</v>
      </c>
      <c r="Y65" s="80">
        <f t="shared" si="128"/>
        <v>46</v>
      </c>
      <c r="Z65" s="81">
        <f t="shared" si="128"/>
        <v>41</v>
      </c>
      <c r="AB65" s="41" t="s">
        <v>84</v>
      </c>
      <c r="AC65" s="48">
        <f t="shared" si="126"/>
        <v>0.6131612903225806</v>
      </c>
      <c r="AD65" s="49">
        <f t="shared" si="126"/>
        <v>5.411290322580645</v>
      </c>
      <c r="AE65" s="49">
        <f t="shared" si="126"/>
        <v>0.6706857573474001</v>
      </c>
      <c r="AF65" s="49">
        <f t="shared" si="126"/>
        <v>0.38709677419354838</v>
      </c>
      <c r="AG65" s="49">
        <f t="shared" si="126"/>
        <v>0</v>
      </c>
      <c r="AH65" s="64" t="s">
        <v>120</v>
      </c>
      <c r="AI65" s="49">
        <f t="shared" si="126"/>
        <v>-1</v>
      </c>
      <c r="AJ65" s="49">
        <f t="shared" si="126"/>
        <v>1.7692307692307692</v>
      </c>
      <c r="AK65" s="49">
        <f t="shared" si="126"/>
        <v>0.31940112289457268</v>
      </c>
      <c r="AL65" s="49">
        <f t="shared" si="126"/>
        <v>0.36507936507936506</v>
      </c>
      <c r="AM65" s="50">
        <f t="shared" si="126"/>
        <v>0.22527472527472528</v>
      </c>
    </row>
    <row r="66" spans="2:39">
      <c r="B66" s="54" t="s">
        <v>73</v>
      </c>
      <c r="C66" s="65"/>
      <c r="D66" s="66"/>
      <c r="E66" s="66"/>
      <c r="F66" s="66"/>
      <c r="G66" s="66"/>
      <c r="H66" s="66"/>
      <c r="I66" s="66"/>
      <c r="J66" s="66"/>
      <c r="K66" s="66"/>
      <c r="L66" s="66"/>
      <c r="M66" s="67"/>
      <c r="O66" s="54" t="s">
        <v>73</v>
      </c>
      <c r="P66" s="79"/>
      <c r="Q66" s="80"/>
      <c r="R66" s="80"/>
      <c r="S66" s="80"/>
      <c r="T66" s="80"/>
      <c r="U66" s="80"/>
      <c r="V66" s="80"/>
      <c r="W66" s="80"/>
      <c r="X66" s="80"/>
      <c r="Y66" s="80"/>
      <c r="Z66" s="81"/>
      <c r="AB66" s="54" t="s">
        <v>73</v>
      </c>
      <c r="AC66" s="48"/>
      <c r="AD66" s="49"/>
      <c r="AE66" s="49"/>
      <c r="AF66" s="49"/>
      <c r="AG66" s="49"/>
      <c r="AH66" s="49"/>
      <c r="AI66" s="49"/>
      <c r="AJ66" s="49"/>
      <c r="AK66" s="49"/>
      <c r="AL66" s="49"/>
      <c r="AM66" s="50"/>
    </row>
    <row r="67" spans="2:39">
      <c r="B67" s="41" t="s">
        <v>85</v>
      </c>
      <c r="C67" s="45">
        <v>32927</v>
      </c>
      <c r="D67" s="46">
        <v>13192</v>
      </c>
      <c r="E67" s="46">
        <v>4027</v>
      </c>
      <c r="F67" s="46">
        <v>2613</v>
      </c>
      <c r="G67" s="46">
        <v>2020</v>
      </c>
      <c r="H67" s="46">
        <v>2129</v>
      </c>
      <c r="I67" s="46">
        <v>1732</v>
      </c>
      <c r="J67" s="46">
        <v>1043</v>
      </c>
      <c r="K67" s="46">
        <v>1797</v>
      </c>
      <c r="L67" s="46">
        <v>2758</v>
      </c>
      <c r="M67" s="47">
        <v>1616</v>
      </c>
      <c r="O67" s="41" t="s">
        <v>85</v>
      </c>
      <c r="P67" s="79">
        <f t="shared" ref="P67:Z67" si="129">C67-C103</f>
        <v>5943</v>
      </c>
      <c r="Q67" s="80">
        <f t="shared" si="129"/>
        <v>611</v>
      </c>
      <c r="R67" s="80">
        <f t="shared" si="129"/>
        <v>692</v>
      </c>
      <c r="S67" s="80">
        <f t="shared" si="129"/>
        <v>427</v>
      </c>
      <c r="T67" s="80">
        <f t="shared" si="129"/>
        <v>826</v>
      </c>
      <c r="U67" s="80">
        <f t="shared" si="129"/>
        <v>947</v>
      </c>
      <c r="V67" s="80">
        <f t="shared" si="129"/>
        <v>809</v>
      </c>
      <c r="W67" s="80">
        <f t="shared" si="129"/>
        <v>-130</v>
      </c>
      <c r="X67" s="80">
        <f t="shared" si="129"/>
        <v>410</v>
      </c>
      <c r="Y67" s="80">
        <f t="shared" si="129"/>
        <v>765</v>
      </c>
      <c r="Z67" s="81">
        <f t="shared" si="129"/>
        <v>586</v>
      </c>
      <c r="AB67" s="41" t="s">
        <v>85</v>
      </c>
      <c r="AC67" s="48">
        <f t="shared" ref="AC67:AM68" si="130">P67/C103</f>
        <v>0.22024162466646902</v>
      </c>
      <c r="AD67" s="49">
        <f t="shared" si="130"/>
        <v>4.8565296876241955E-2</v>
      </c>
      <c r="AE67" s="49">
        <f t="shared" si="130"/>
        <v>0.20749625187406298</v>
      </c>
      <c r="AF67" s="49">
        <f t="shared" si="130"/>
        <v>0.19533394327538883</v>
      </c>
      <c r="AG67" s="49">
        <f t="shared" si="130"/>
        <v>0.69179229480737015</v>
      </c>
      <c r="AH67" s="49">
        <f t="shared" si="130"/>
        <v>0.80118443316412857</v>
      </c>
      <c r="AI67" s="49">
        <f t="shared" si="130"/>
        <v>0.87648970747562294</v>
      </c>
      <c r="AJ67" s="49">
        <f t="shared" si="130"/>
        <v>-0.11082693947144075</v>
      </c>
      <c r="AK67" s="49">
        <f t="shared" si="130"/>
        <v>0.29560201874549386</v>
      </c>
      <c r="AL67" s="49">
        <f t="shared" si="130"/>
        <v>0.38384345208228798</v>
      </c>
      <c r="AM67" s="50">
        <f t="shared" si="130"/>
        <v>0.56893203883495147</v>
      </c>
    </row>
    <row r="68" spans="2:39">
      <c r="B68" s="68" t="s">
        <v>86</v>
      </c>
      <c r="C68" s="69">
        <v>72574</v>
      </c>
      <c r="D68" s="70">
        <v>24561</v>
      </c>
      <c r="E68" s="70">
        <v>18228</v>
      </c>
      <c r="F68" s="70">
        <v>5877</v>
      </c>
      <c r="G68" s="70">
        <v>3102</v>
      </c>
      <c r="H68" s="70">
        <v>1091</v>
      </c>
      <c r="I68" s="70">
        <v>4181</v>
      </c>
      <c r="J68" s="70">
        <v>3852</v>
      </c>
      <c r="K68" s="70">
        <v>4545</v>
      </c>
      <c r="L68" s="70">
        <v>5690</v>
      </c>
      <c r="M68" s="71">
        <v>1447</v>
      </c>
      <c r="O68" s="68" t="s">
        <v>86</v>
      </c>
      <c r="P68" s="85">
        <f t="shared" ref="P68:Z68" si="131">C68-C104</f>
        <v>17335</v>
      </c>
      <c r="Q68" s="86">
        <f t="shared" si="131"/>
        <v>3124</v>
      </c>
      <c r="R68" s="86">
        <f t="shared" si="131"/>
        <v>4717</v>
      </c>
      <c r="S68" s="86">
        <f t="shared" si="131"/>
        <v>2096</v>
      </c>
      <c r="T68" s="86">
        <f t="shared" si="131"/>
        <v>750</v>
      </c>
      <c r="U68" s="86">
        <f t="shared" si="131"/>
        <v>306</v>
      </c>
      <c r="V68" s="86">
        <f t="shared" si="131"/>
        <v>2850</v>
      </c>
      <c r="W68" s="86">
        <f t="shared" si="131"/>
        <v>747</v>
      </c>
      <c r="X68" s="86">
        <f t="shared" si="131"/>
        <v>745</v>
      </c>
      <c r="Y68" s="86">
        <f t="shared" si="131"/>
        <v>1407</v>
      </c>
      <c r="Z68" s="87">
        <f t="shared" si="131"/>
        <v>593</v>
      </c>
      <c r="AB68" s="68" t="s">
        <v>86</v>
      </c>
      <c r="AC68" s="72">
        <f t="shared" si="130"/>
        <v>0.31381813573743189</v>
      </c>
      <c r="AD68" s="73">
        <f t="shared" si="130"/>
        <v>0.14572934645706023</v>
      </c>
      <c r="AE68" s="73">
        <f t="shared" si="130"/>
        <v>0.34912293686625712</v>
      </c>
      <c r="AF68" s="73">
        <f t="shared" si="130"/>
        <v>0.55435070087278493</v>
      </c>
      <c r="AG68" s="73">
        <f t="shared" si="130"/>
        <v>0.31887755102040816</v>
      </c>
      <c r="AH68" s="73">
        <f t="shared" si="130"/>
        <v>0.38980891719745225</v>
      </c>
      <c r="AI68" s="73">
        <f t="shared" si="130"/>
        <v>2.1412471825694968</v>
      </c>
      <c r="AJ68" s="73">
        <f t="shared" si="130"/>
        <v>0.24057971014492754</v>
      </c>
      <c r="AK68" s="73">
        <f t="shared" si="130"/>
        <v>0.19605263157894737</v>
      </c>
      <c r="AL68" s="73">
        <f t="shared" si="130"/>
        <v>0.32850805510156433</v>
      </c>
      <c r="AM68" s="74">
        <f t="shared" si="130"/>
        <v>0.69437939110070257</v>
      </c>
    </row>
    <row r="70" spans="2:39">
      <c r="B70" s="75" t="s">
        <v>90</v>
      </c>
      <c r="M70" s="424" t="s">
        <v>324</v>
      </c>
      <c r="O70" s="75" t="s">
        <v>90</v>
      </c>
      <c r="Z70" s="424" t="s">
        <v>324</v>
      </c>
      <c r="AB70" s="75" t="s">
        <v>90</v>
      </c>
      <c r="AM70" s="424" t="s">
        <v>324</v>
      </c>
    </row>
    <row r="71" spans="2:39">
      <c r="B71" s="75" t="s">
        <v>91</v>
      </c>
      <c r="O71" s="75" t="s">
        <v>91</v>
      </c>
      <c r="AB71" s="75" t="s">
        <v>91</v>
      </c>
    </row>
    <row r="74" spans="2:39" ht="15">
      <c r="B74" s="2" t="s">
        <v>102</v>
      </c>
      <c r="O74" s="5" t="s">
        <v>101</v>
      </c>
      <c r="AB74" s="5" t="s">
        <v>100</v>
      </c>
    </row>
    <row r="75" spans="2:39" s="18" customFormat="1" ht="57">
      <c r="B75" s="6" t="s">
        <v>63</v>
      </c>
      <c r="C75" s="19" t="s">
        <v>38</v>
      </c>
      <c r="D75" s="20" t="s">
        <v>45</v>
      </c>
      <c r="E75" s="21" t="s">
        <v>46</v>
      </c>
      <c r="F75" s="22" t="s">
        <v>47</v>
      </c>
      <c r="G75" s="23" t="s">
        <v>39</v>
      </c>
      <c r="H75" s="24" t="s">
        <v>48</v>
      </c>
      <c r="I75" s="25" t="s">
        <v>40</v>
      </c>
      <c r="J75" s="26" t="s">
        <v>41</v>
      </c>
      <c r="K75" s="27" t="s">
        <v>49</v>
      </c>
      <c r="L75" s="28" t="s">
        <v>42</v>
      </c>
      <c r="M75" s="29" t="s">
        <v>43</v>
      </c>
      <c r="O75" s="6" t="s">
        <v>63</v>
      </c>
      <c r="P75" s="30" t="s">
        <v>38</v>
      </c>
      <c r="Q75" s="20" t="s">
        <v>45</v>
      </c>
      <c r="R75" s="21" t="s">
        <v>46</v>
      </c>
      <c r="S75" s="22" t="s">
        <v>47</v>
      </c>
      <c r="T75" s="23" t="s">
        <v>39</v>
      </c>
      <c r="U75" s="24" t="s">
        <v>48</v>
      </c>
      <c r="V75" s="25" t="s">
        <v>40</v>
      </c>
      <c r="W75" s="26" t="s">
        <v>41</v>
      </c>
      <c r="X75" s="27" t="s">
        <v>49</v>
      </c>
      <c r="Y75" s="28" t="s">
        <v>42</v>
      </c>
      <c r="Z75" s="29" t="s">
        <v>43</v>
      </c>
      <c r="AB75" s="6" t="s">
        <v>63</v>
      </c>
      <c r="AC75" s="30" t="s">
        <v>38</v>
      </c>
      <c r="AD75" s="20" t="s">
        <v>45</v>
      </c>
      <c r="AE75" s="21" t="s">
        <v>46</v>
      </c>
      <c r="AF75" s="22" t="s">
        <v>47</v>
      </c>
      <c r="AG75" s="23" t="s">
        <v>39</v>
      </c>
      <c r="AH75" s="24" t="s">
        <v>48</v>
      </c>
      <c r="AI75" s="25" t="s">
        <v>40</v>
      </c>
      <c r="AJ75" s="26" t="s">
        <v>41</v>
      </c>
      <c r="AK75" s="27" t="s">
        <v>49</v>
      </c>
      <c r="AL75" s="28" t="s">
        <v>42</v>
      </c>
      <c r="AM75" s="29" t="s">
        <v>43</v>
      </c>
    </row>
    <row r="76" spans="2:39">
      <c r="B76" s="31" t="s">
        <v>37</v>
      </c>
      <c r="C76" s="32"/>
      <c r="D76" s="33"/>
      <c r="E76" s="33"/>
      <c r="F76" s="33"/>
      <c r="G76" s="33"/>
      <c r="H76" s="33"/>
      <c r="I76" s="33"/>
      <c r="J76" s="33"/>
      <c r="K76" s="33"/>
      <c r="L76" s="33"/>
      <c r="M76" s="34"/>
      <c r="O76" s="31" t="s">
        <v>37</v>
      </c>
      <c r="P76" s="76"/>
      <c r="Q76" s="88"/>
      <c r="R76" s="88"/>
      <c r="S76" s="88"/>
      <c r="T76" s="88"/>
      <c r="U76" s="88"/>
      <c r="V76" s="88"/>
      <c r="W76" s="88"/>
      <c r="X76" s="88"/>
      <c r="Y76" s="88"/>
      <c r="Z76" s="89"/>
      <c r="AB76" s="31" t="s">
        <v>37</v>
      </c>
      <c r="AC76" s="421"/>
      <c r="AD76" s="422"/>
      <c r="AE76" s="422"/>
      <c r="AF76" s="422"/>
      <c r="AG76" s="422"/>
      <c r="AH76" s="422"/>
      <c r="AI76" s="422"/>
      <c r="AJ76" s="422"/>
      <c r="AK76" s="422"/>
      <c r="AL76" s="422"/>
      <c r="AM76" s="423"/>
    </row>
    <row r="77" spans="2:39">
      <c r="B77" s="41" t="s">
        <v>62</v>
      </c>
      <c r="C77" s="42">
        <v>26151</v>
      </c>
      <c r="D77" s="43">
        <v>1133</v>
      </c>
      <c r="E77" s="43">
        <v>392</v>
      </c>
      <c r="F77" s="43">
        <v>4448</v>
      </c>
      <c r="G77" s="43">
        <v>3893</v>
      </c>
      <c r="H77" s="43">
        <v>2375</v>
      </c>
      <c r="I77" s="43">
        <v>962</v>
      </c>
      <c r="J77" s="43">
        <v>4381</v>
      </c>
      <c r="K77" s="43">
        <v>1191</v>
      </c>
      <c r="L77" s="43">
        <v>3238</v>
      </c>
      <c r="M77" s="44">
        <v>4138</v>
      </c>
      <c r="O77" s="41" t="s">
        <v>62</v>
      </c>
      <c r="P77" s="90">
        <f t="shared" ref="P77:Z79" si="132">C5-C77</f>
        <v>52</v>
      </c>
      <c r="Q77" s="91">
        <f t="shared" si="132"/>
        <v>-32</v>
      </c>
      <c r="R77" s="91">
        <f t="shared" si="132"/>
        <v>1</v>
      </c>
      <c r="S77" s="91">
        <f t="shared" si="132"/>
        <v>-17</v>
      </c>
      <c r="T77" s="91">
        <f t="shared" si="132"/>
        <v>-1</v>
      </c>
      <c r="U77" s="91">
        <f t="shared" si="132"/>
        <v>46</v>
      </c>
      <c r="V77" s="91">
        <f t="shared" si="132"/>
        <v>13</v>
      </c>
      <c r="W77" s="91">
        <f t="shared" si="132"/>
        <v>62</v>
      </c>
      <c r="X77" s="91">
        <f t="shared" si="132"/>
        <v>-7</v>
      </c>
      <c r="Y77" s="91">
        <f t="shared" si="132"/>
        <v>7</v>
      </c>
      <c r="Z77" s="92">
        <f t="shared" si="132"/>
        <v>-20</v>
      </c>
      <c r="AB77" s="41" t="s">
        <v>62</v>
      </c>
      <c r="AC77" s="48">
        <f>P77/C77</f>
        <v>1.9884516844480135E-3</v>
      </c>
      <c r="AD77" s="49">
        <f t="shared" ref="AD77:AM77" si="133">Q77/D77</f>
        <v>-2.8243601059135041E-2</v>
      </c>
      <c r="AE77" s="49">
        <f t="shared" si="133"/>
        <v>2.5510204081632651E-3</v>
      </c>
      <c r="AF77" s="49">
        <f t="shared" si="133"/>
        <v>-3.8219424460431656E-3</v>
      </c>
      <c r="AG77" s="49">
        <f t="shared" si="133"/>
        <v>-2.5687130747495504E-4</v>
      </c>
      <c r="AH77" s="49">
        <f t="shared" si="133"/>
        <v>1.936842105263158E-2</v>
      </c>
      <c r="AI77" s="49">
        <f t="shared" si="133"/>
        <v>1.3513513513513514E-2</v>
      </c>
      <c r="AJ77" s="49">
        <f t="shared" si="133"/>
        <v>1.4152020086738187E-2</v>
      </c>
      <c r="AK77" s="49">
        <f t="shared" si="133"/>
        <v>-5.8774139378673382E-3</v>
      </c>
      <c r="AL77" s="49">
        <f t="shared" si="133"/>
        <v>2.1618282890673254E-3</v>
      </c>
      <c r="AM77" s="50">
        <f t="shared" si="133"/>
        <v>-4.8332527791203478E-3</v>
      </c>
    </row>
    <row r="78" spans="2:39">
      <c r="B78" s="41" t="s">
        <v>64</v>
      </c>
      <c r="C78" s="42">
        <v>19571</v>
      </c>
      <c r="D78" s="43">
        <v>8354</v>
      </c>
      <c r="E78" s="43">
        <v>2495</v>
      </c>
      <c r="F78" s="43">
        <v>1863</v>
      </c>
      <c r="G78" s="43">
        <v>727</v>
      </c>
      <c r="H78" s="43">
        <v>1775</v>
      </c>
      <c r="I78" s="43">
        <v>761</v>
      </c>
      <c r="J78" s="43">
        <v>743</v>
      </c>
      <c r="K78" s="43">
        <v>752</v>
      </c>
      <c r="L78" s="43">
        <v>1159</v>
      </c>
      <c r="M78" s="44">
        <v>942</v>
      </c>
      <c r="O78" s="41" t="s">
        <v>64</v>
      </c>
      <c r="P78" s="90">
        <f t="shared" si="132"/>
        <v>3940</v>
      </c>
      <c r="Q78" s="91">
        <f t="shared" si="132"/>
        <v>1197</v>
      </c>
      <c r="R78" s="91">
        <f t="shared" si="132"/>
        <v>640</v>
      </c>
      <c r="S78" s="91">
        <f t="shared" si="132"/>
        <v>416</v>
      </c>
      <c r="T78" s="91">
        <f t="shared" si="132"/>
        <v>166</v>
      </c>
      <c r="U78" s="91">
        <f t="shared" si="132"/>
        <v>551</v>
      </c>
      <c r="V78" s="91">
        <f t="shared" si="132"/>
        <v>403</v>
      </c>
      <c r="W78" s="91">
        <f t="shared" si="132"/>
        <v>16</v>
      </c>
      <c r="X78" s="91">
        <f t="shared" si="132"/>
        <v>144</v>
      </c>
      <c r="Y78" s="91">
        <f t="shared" si="132"/>
        <v>175</v>
      </c>
      <c r="Z78" s="92">
        <f t="shared" si="132"/>
        <v>232</v>
      </c>
      <c r="AB78" s="41" t="s">
        <v>64</v>
      </c>
      <c r="AC78" s="48">
        <f t="shared" ref="AC78:AC79" si="134">P78/C78</f>
        <v>0.20131827704256297</v>
      </c>
      <c r="AD78" s="49">
        <f t="shared" ref="AD78:AD79" si="135">Q78/D78</f>
        <v>0.14328465405793631</v>
      </c>
      <c r="AE78" s="49">
        <f t="shared" ref="AE78:AE79" si="136">R78/E78</f>
        <v>0.25651302605210419</v>
      </c>
      <c r="AF78" s="49">
        <f t="shared" ref="AF78:AF79" si="137">S78/F78</f>
        <v>0.22329575952764358</v>
      </c>
      <c r="AG78" s="49">
        <f t="shared" ref="AG78:AG79" si="138">T78/G78</f>
        <v>0.22833562585969738</v>
      </c>
      <c r="AH78" s="49">
        <f t="shared" ref="AH78:AH79" si="139">U78/H78</f>
        <v>0.31042253521126761</v>
      </c>
      <c r="AI78" s="49">
        <f t="shared" ref="AI78:AI79" si="140">V78/I78</f>
        <v>0.52956636005256241</v>
      </c>
      <c r="AJ78" s="49">
        <f t="shared" ref="AJ78:AJ79" si="141">W78/J78</f>
        <v>2.1534320323014805E-2</v>
      </c>
      <c r="AK78" s="49">
        <f t="shared" ref="AK78:AK79" si="142">X78/K78</f>
        <v>0.19148936170212766</v>
      </c>
      <c r="AL78" s="49">
        <f t="shared" ref="AL78:AL79" si="143">Y78/L78</f>
        <v>0.15099223468507333</v>
      </c>
      <c r="AM78" s="50">
        <f t="shared" ref="AM78:AM79" si="144">Z78/M78</f>
        <v>0.24628450106157113</v>
      </c>
    </row>
    <row r="79" spans="2:39">
      <c r="B79" s="41" t="s">
        <v>65</v>
      </c>
      <c r="C79" s="51">
        <v>626784</v>
      </c>
      <c r="D79" s="52">
        <v>229895</v>
      </c>
      <c r="E79" s="52">
        <v>73731</v>
      </c>
      <c r="F79" s="52">
        <v>51932</v>
      </c>
      <c r="G79" s="52">
        <v>32756</v>
      </c>
      <c r="H79" s="52">
        <v>47294</v>
      </c>
      <c r="I79" s="52">
        <v>41217</v>
      </c>
      <c r="J79" s="52">
        <v>36295</v>
      </c>
      <c r="K79" s="52">
        <v>34001</v>
      </c>
      <c r="L79" s="52">
        <v>40586</v>
      </c>
      <c r="M79" s="53">
        <v>39077</v>
      </c>
      <c r="O79" s="41" t="s">
        <v>65</v>
      </c>
      <c r="P79" s="90">
        <f t="shared" si="132"/>
        <v>256434</v>
      </c>
      <c r="Q79" s="91">
        <f t="shared" si="132"/>
        <v>72458</v>
      </c>
      <c r="R79" s="91">
        <f t="shared" si="132"/>
        <v>25746</v>
      </c>
      <c r="S79" s="91">
        <f t="shared" si="132"/>
        <v>12507</v>
      </c>
      <c r="T79" s="91">
        <f t="shared" si="132"/>
        <v>14846</v>
      </c>
      <c r="U79" s="91">
        <f t="shared" si="132"/>
        <v>49461</v>
      </c>
      <c r="V79" s="91">
        <f t="shared" si="132"/>
        <v>21752</v>
      </c>
      <c r="W79" s="91">
        <f t="shared" si="132"/>
        <v>17371</v>
      </c>
      <c r="X79" s="91">
        <f t="shared" si="132"/>
        <v>6751</v>
      </c>
      <c r="Y79" s="91">
        <f t="shared" si="132"/>
        <v>12745</v>
      </c>
      <c r="Z79" s="92">
        <f t="shared" si="132"/>
        <v>22797</v>
      </c>
      <c r="AB79" s="41" t="s">
        <v>65</v>
      </c>
      <c r="AC79" s="48">
        <f t="shared" si="134"/>
        <v>0.40912658906417521</v>
      </c>
      <c r="AD79" s="49">
        <f t="shared" si="135"/>
        <v>0.31517866852258641</v>
      </c>
      <c r="AE79" s="49">
        <f t="shared" si="136"/>
        <v>0.34918826545143833</v>
      </c>
      <c r="AF79" s="49">
        <f t="shared" si="137"/>
        <v>0.24083416775783717</v>
      </c>
      <c r="AG79" s="49">
        <f t="shared" si="138"/>
        <v>0.4532299426059348</v>
      </c>
      <c r="AH79" s="49">
        <f t="shared" si="139"/>
        <v>1.0458197657208101</v>
      </c>
      <c r="AI79" s="49">
        <f t="shared" si="140"/>
        <v>0.52774340684668952</v>
      </c>
      <c r="AJ79" s="49">
        <f t="shared" si="141"/>
        <v>0.47860586857693899</v>
      </c>
      <c r="AK79" s="49">
        <f t="shared" si="142"/>
        <v>0.19855298373577249</v>
      </c>
      <c r="AL79" s="49">
        <f t="shared" si="143"/>
        <v>0.31402454048193956</v>
      </c>
      <c r="AM79" s="50">
        <f t="shared" si="144"/>
        <v>0.5833866468766794</v>
      </c>
    </row>
    <row r="80" spans="2:39">
      <c r="B80" s="54" t="s">
        <v>66</v>
      </c>
      <c r="C80" s="55"/>
      <c r="D80" s="56"/>
      <c r="E80" s="56"/>
      <c r="F80" s="56"/>
      <c r="G80" s="56"/>
      <c r="H80" s="56"/>
      <c r="I80" s="56"/>
      <c r="J80" s="56"/>
      <c r="K80" s="56"/>
      <c r="L80" s="56"/>
      <c r="M80" s="57"/>
      <c r="O80" s="54" t="s">
        <v>66</v>
      </c>
      <c r="P80" s="90"/>
      <c r="Q80" s="91"/>
      <c r="R80" s="91"/>
      <c r="S80" s="91"/>
      <c r="T80" s="91"/>
      <c r="U80" s="91"/>
      <c r="V80" s="91"/>
      <c r="W80" s="91"/>
      <c r="X80" s="91"/>
      <c r="Y80" s="91"/>
      <c r="Z80" s="92"/>
      <c r="AB80" s="54" t="s">
        <v>66</v>
      </c>
      <c r="AC80" s="48"/>
      <c r="AD80" s="49"/>
      <c r="AE80" s="49"/>
      <c r="AF80" s="49"/>
      <c r="AG80" s="49"/>
      <c r="AH80" s="49"/>
      <c r="AI80" s="49"/>
      <c r="AJ80" s="49"/>
      <c r="AK80" s="49"/>
      <c r="AL80" s="49"/>
      <c r="AM80" s="50"/>
    </row>
    <row r="81" spans="2:39">
      <c r="B81" s="41" t="s">
        <v>67</v>
      </c>
      <c r="C81" s="42">
        <v>34156940.522002727</v>
      </c>
      <c r="D81" s="43">
        <v>9593588.9227956608</v>
      </c>
      <c r="E81" s="43">
        <v>3800677.3235908747</v>
      </c>
      <c r="F81" s="43">
        <v>2559523.1050246418</v>
      </c>
      <c r="G81" s="43">
        <v>1996080.4073965561</v>
      </c>
      <c r="H81" s="43">
        <v>4245108.7017373163</v>
      </c>
      <c r="I81" s="43">
        <v>2707530.585932239</v>
      </c>
      <c r="J81" s="43">
        <v>2106041.6716409312</v>
      </c>
      <c r="K81" s="43">
        <v>2249240.431143526</v>
      </c>
      <c r="L81" s="43">
        <v>2382472.8273089994</v>
      </c>
      <c r="M81" s="44">
        <v>2516676.5454319851</v>
      </c>
      <c r="O81" s="41" t="s">
        <v>67</v>
      </c>
      <c r="P81" s="90">
        <f t="shared" ref="P81:Z83" si="145">C9-C81</f>
        <v>3787946.1543703452</v>
      </c>
      <c r="Q81" s="91">
        <f t="shared" si="145"/>
        <v>733782.36688985117</v>
      </c>
      <c r="R81" s="91">
        <f t="shared" si="145"/>
        <v>464328.17113350797</v>
      </c>
      <c r="S81" s="91">
        <f t="shared" si="145"/>
        <v>58899.229409761261</v>
      </c>
      <c r="T81" s="91">
        <f t="shared" si="145"/>
        <v>321258.50511997822</v>
      </c>
      <c r="U81" s="91">
        <f t="shared" si="145"/>
        <v>975804.98563992884</v>
      </c>
      <c r="V81" s="91">
        <f t="shared" si="145"/>
        <v>413015.94213523716</v>
      </c>
      <c r="W81" s="91">
        <f t="shared" si="145"/>
        <v>225641.8751995312</v>
      </c>
      <c r="X81" s="91">
        <f t="shared" si="145"/>
        <v>22876.495724642184</v>
      </c>
      <c r="Y81" s="91">
        <f t="shared" si="145"/>
        <v>178381.06452991394</v>
      </c>
      <c r="Z81" s="92">
        <f t="shared" si="145"/>
        <v>393957.51858798508</v>
      </c>
      <c r="AB81" s="41" t="s">
        <v>67</v>
      </c>
      <c r="AC81" s="48">
        <f>P81/C81</f>
        <v>0.11089828586756124</v>
      </c>
      <c r="AD81" s="49">
        <f t="shared" ref="AD81:AD83" si="146">Q81/D81</f>
        <v>7.6486742635624647E-2</v>
      </c>
      <c r="AE81" s="49">
        <f t="shared" ref="AE81:AE83" si="147">R81/E81</f>
        <v>0.12216984805613841</v>
      </c>
      <c r="AF81" s="49">
        <f t="shared" ref="AF81:AF83" si="148">S81/F81</f>
        <v>2.3011798289351331E-2</v>
      </c>
      <c r="AG81" s="49">
        <f t="shared" ref="AG81:AG83" si="149">T81/G81</f>
        <v>0.16094467133164672</v>
      </c>
      <c r="AH81" s="49">
        <f t="shared" ref="AH81:AH83" si="150">U81/H81</f>
        <v>0.22986572410750739</v>
      </c>
      <c r="AI81" s="49">
        <f t="shared" ref="AI81:AI83" si="151">V81/I81</f>
        <v>0.15254340773883826</v>
      </c>
      <c r="AJ81" s="49">
        <f t="shared" ref="AJ81:AJ83" si="152">W81/J81</f>
        <v>0.10714027088729038</v>
      </c>
      <c r="AK81" s="49">
        <f t="shared" ref="AK81:AK83" si="153">X81/K81</f>
        <v>1.0170764942639613E-2</v>
      </c>
      <c r="AL81" s="49">
        <f t="shared" ref="AL81:AL83" si="154">Y81/L81</f>
        <v>7.4872234631693652E-2</v>
      </c>
      <c r="AM81" s="50">
        <f t="shared" ref="AM81:AM83" si="155">Z81/M81</f>
        <v>0.15653879689189962</v>
      </c>
    </row>
    <row r="82" spans="2:39">
      <c r="B82" s="41" t="s">
        <v>68</v>
      </c>
      <c r="C82" s="42">
        <v>13129143.091857862</v>
      </c>
      <c r="D82" s="43">
        <v>1780622.6778355148</v>
      </c>
      <c r="E82" s="43">
        <v>615269.34437497996</v>
      </c>
      <c r="F82" s="43">
        <v>1428600.3139892588</v>
      </c>
      <c r="G82" s="43">
        <v>1155147.798756747</v>
      </c>
      <c r="H82" s="43">
        <v>2626913.8999001035</v>
      </c>
      <c r="I82" s="43">
        <v>670408.50325013371</v>
      </c>
      <c r="J82" s="43">
        <v>1644336.6169574785</v>
      </c>
      <c r="K82" s="43">
        <v>711821.79268704646</v>
      </c>
      <c r="L82" s="43">
        <v>1250873.3476550016</v>
      </c>
      <c r="M82" s="44">
        <v>1245148.7964515975</v>
      </c>
      <c r="O82" s="41" t="s">
        <v>68</v>
      </c>
      <c r="P82" s="90">
        <f t="shared" si="145"/>
        <v>773245.92707329057</v>
      </c>
      <c r="Q82" s="91">
        <f t="shared" si="145"/>
        <v>65527.546329933684</v>
      </c>
      <c r="R82" s="91">
        <f t="shared" si="145"/>
        <v>-55366.962995123467</v>
      </c>
      <c r="S82" s="91">
        <f t="shared" si="145"/>
        <v>1878.6875181160867</v>
      </c>
      <c r="T82" s="91">
        <f t="shared" si="145"/>
        <v>45261.713216949953</v>
      </c>
      <c r="U82" s="91">
        <f t="shared" si="145"/>
        <v>412305.98363933759</v>
      </c>
      <c r="V82" s="91">
        <f t="shared" si="145"/>
        <v>56328.379841529648</v>
      </c>
      <c r="W82" s="91">
        <f t="shared" si="145"/>
        <v>32561.688314596191</v>
      </c>
      <c r="X82" s="91">
        <f t="shared" si="145"/>
        <v>13113.809040420339</v>
      </c>
      <c r="Y82" s="91">
        <f t="shared" si="145"/>
        <v>16396.757072872249</v>
      </c>
      <c r="Z82" s="92">
        <f t="shared" si="145"/>
        <v>185238.32509465795</v>
      </c>
      <c r="AB82" s="41" t="s">
        <v>68</v>
      </c>
      <c r="AC82" s="48">
        <f t="shared" ref="AC82:AC83" si="156">P82/C82</f>
        <v>5.8895384235154308E-2</v>
      </c>
      <c r="AD82" s="49">
        <f t="shared" si="146"/>
        <v>3.6800354811603042E-2</v>
      </c>
      <c r="AE82" s="49">
        <f t="shared" si="147"/>
        <v>-8.9988171036487888E-2</v>
      </c>
      <c r="AF82" s="49">
        <f t="shared" si="148"/>
        <v>1.3150546725486803E-3</v>
      </c>
      <c r="AG82" s="49">
        <f t="shared" si="149"/>
        <v>3.9182616515102096E-2</v>
      </c>
      <c r="AH82" s="49">
        <f t="shared" si="150"/>
        <v>0.15695450987374074</v>
      </c>
      <c r="AI82" s="49">
        <f t="shared" si="151"/>
        <v>8.4020980593847217E-2</v>
      </c>
      <c r="AJ82" s="49">
        <f t="shared" si="152"/>
        <v>1.980232513148384E-2</v>
      </c>
      <c r="AK82" s="49">
        <f t="shared" si="153"/>
        <v>1.8422882208926478E-2</v>
      </c>
      <c r="AL82" s="49">
        <f t="shared" si="154"/>
        <v>1.3108247212726267E-2</v>
      </c>
      <c r="AM82" s="50">
        <f t="shared" si="155"/>
        <v>0.1487680232455324</v>
      </c>
    </row>
    <row r="83" spans="2:39">
      <c r="B83" s="41" t="s">
        <v>69</v>
      </c>
      <c r="C83" s="51">
        <f>C81+C82</f>
        <v>47286083.613860592</v>
      </c>
      <c r="D83" s="52">
        <f t="shared" ref="D83" si="157">D81+D82</f>
        <v>11374211.600631176</v>
      </c>
      <c r="E83" s="52">
        <f t="shared" ref="E83" si="158">E81+E82</f>
        <v>4415946.6679658545</v>
      </c>
      <c r="F83" s="52">
        <f t="shared" ref="F83" si="159">F81+F82</f>
        <v>3988123.4190139007</v>
      </c>
      <c r="G83" s="52">
        <f t="shared" ref="G83" si="160">G81+G82</f>
        <v>3151228.2061533034</v>
      </c>
      <c r="H83" s="52">
        <f t="shared" ref="H83" si="161">H81+H82</f>
        <v>6872022.6016374193</v>
      </c>
      <c r="I83" s="52">
        <f t="shared" ref="I83" si="162">I81+I82</f>
        <v>3377939.0891823727</v>
      </c>
      <c r="J83" s="52">
        <f t="shared" ref="J83" si="163">J81+J82</f>
        <v>3750378.2885984099</v>
      </c>
      <c r="K83" s="52">
        <f t="shared" ref="K83" si="164">K81+K82</f>
        <v>2961062.2238305723</v>
      </c>
      <c r="L83" s="52">
        <f t="shared" ref="L83" si="165">L81+L82</f>
        <v>3633346.1749640009</v>
      </c>
      <c r="M83" s="53">
        <f t="shared" ref="M83" si="166">M81+M82</f>
        <v>3761825.3418835825</v>
      </c>
      <c r="O83" s="41" t="s">
        <v>69</v>
      </c>
      <c r="P83" s="90">
        <f t="shared" si="145"/>
        <v>4561192.0814436302</v>
      </c>
      <c r="Q83" s="91">
        <f t="shared" si="145"/>
        <v>799309.91321978532</v>
      </c>
      <c r="R83" s="91">
        <f t="shared" si="145"/>
        <v>408961.20813838486</v>
      </c>
      <c r="S83" s="91">
        <f t="shared" si="145"/>
        <v>60777.916927877348</v>
      </c>
      <c r="T83" s="91">
        <f t="shared" si="145"/>
        <v>366520.2183369277</v>
      </c>
      <c r="U83" s="91">
        <f t="shared" si="145"/>
        <v>1388110.9692792669</v>
      </c>
      <c r="V83" s="91">
        <f t="shared" si="145"/>
        <v>469344.32197676692</v>
      </c>
      <c r="W83" s="91">
        <f t="shared" si="145"/>
        <v>258203.5635141274</v>
      </c>
      <c r="X83" s="91">
        <f t="shared" si="145"/>
        <v>35990.304765062407</v>
      </c>
      <c r="Y83" s="91">
        <f t="shared" si="145"/>
        <v>194777.82160278643</v>
      </c>
      <c r="Z83" s="92">
        <f t="shared" si="145"/>
        <v>579195.84368264349</v>
      </c>
      <c r="AB83" s="41" t="s">
        <v>69</v>
      </c>
      <c r="AC83" s="48">
        <f t="shared" si="156"/>
        <v>9.6459502095594243E-2</v>
      </c>
      <c r="AD83" s="49">
        <f t="shared" si="146"/>
        <v>7.0273874030568423E-2</v>
      </c>
      <c r="AE83" s="49">
        <f t="shared" si="147"/>
        <v>9.2610087686309683E-2</v>
      </c>
      <c r="AF83" s="49">
        <f t="shared" si="148"/>
        <v>1.5239728198508268E-2</v>
      </c>
      <c r="AG83" s="49">
        <f t="shared" si="149"/>
        <v>0.11631027471169346</v>
      </c>
      <c r="AH83" s="49">
        <f t="shared" si="150"/>
        <v>0.20199452908500579</v>
      </c>
      <c r="AI83" s="49">
        <f t="shared" si="151"/>
        <v>0.13894398613634307</v>
      </c>
      <c r="AJ83" s="49">
        <f t="shared" si="152"/>
        <v>6.8847338493585181E-2</v>
      </c>
      <c r="AK83" s="49">
        <f t="shared" si="153"/>
        <v>1.2154524979385141E-2</v>
      </c>
      <c r="AL83" s="49">
        <f t="shared" si="154"/>
        <v>5.3608385279917972E-2</v>
      </c>
      <c r="AM83" s="50">
        <f t="shared" si="155"/>
        <v>0.15396670260949288</v>
      </c>
    </row>
    <row r="84" spans="2:39">
      <c r="B84" s="54" t="s">
        <v>0</v>
      </c>
      <c r="C84" s="55"/>
      <c r="D84" s="56"/>
      <c r="E84" s="56"/>
      <c r="F84" s="56"/>
      <c r="G84" s="56"/>
      <c r="H84" s="56"/>
      <c r="I84" s="56"/>
      <c r="J84" s="56"/>
      <c r="K84" s="56"/>
      <c r="L84" s="56"/>
      <c r="M84" s="57"/>
      <c r="O84" s="54" t="s">
        <v>0</v>
      </c>
      <c r="P84" s="90"/>
      <c r="Q84" s="91"/>
      <c r="R84" s="91"/>
      <c r="S84" s="91"/>
      <c r="T84" s="91"/>
      <c r="U84" s="91"/>
      <c r="V84" s="91"/>
      <c r="W84" s="91"/>
      <c r="X84" s="91"/>
      <c r="Y84" s="91"/>
      <c r="Z84" s="92"/>
      <c r="AB84" s="54" t="s">
        <v>0</v>
      </c>
      <c r="AC84" s="48"/>
      <c r="AD84" s="49"/>
      <c r="AE84" s="49"/>
      <c r="AF84" s="49"/>
      <c r="AG84" s="49"/>
      <c r="AH84" s="49"/>
      <c r="AI84" s="49"/>
      <c r="AJ84" s="49"/>
      <c r="AK84" s="49"/>
      <c r="AL84" s="49"/>
      <c r="AM84" s="50"/>
    </row>
    <row r="85" spans="2:39">
      <c r="B85" s="41" t="s">
        <v>61</v>
      </c>
      <c r="C85" s="42">
        <v>328018</v>
      </c>
      <c r="D85" s="43">
        <v>190845</v>
      </c>
      <c r="E85" s="43">
        <v>40012</v>
      </c>
      <c r="F85" s="43">
        <v>15374</v>
      </c>
      <c r="G85" s="43">
        <v>4959</v>
      </c>
      <c r="H85" s="43">
        <v>22370</v>
      </c>
      <c r="I85" s="43">
        <v>16542</v>
      </c>
      <c r="J85" s="43">
        <v>8645</v>
      </c>
      <c r="K85" s="43">
        <v>7662</v>
      </c>
      <c r="L85" s="43">
        <v>12183</v>
      </c>
      <c r="M85" s="44">
        <v>9426</v>
      </c>
      <c r="O85" s="41" t="s">
        <v>61</v>
      </c>
      <c r="P85" s="90">
        <f t="shared" ref="P85:Z87" si="167">C13-C85</f>
        <v>101510</v>
      </c>
      <c r="Q85" s="91">
        <f t="shared" si="167"/>
        <v>55736</v>
      </c>
      <c r="R85" s="91">
        <f t="shared" si="167"/>
        <v>16627</v>
      </c>
      <c r="S85" s="91">
        <f t="shared" si="167"/>
        <v>8242</v>
      </c>
      <c r="T85" s="91">
        <f t="shared" si="167"/>
        <v>2198</v>
      </c>
      <c r="U85" s="91">
        <f t="shared" si="167"/>
        <v>-647</v>
      </c>
      <c r="V85" s="91">
        <f t="shared" si="167"/>
        <v>10619</v>
      </c>
      <c r="W85" s="91">
        <f t="shared" si="167"/>
        <v>1242</v>
      </c>
      <c r="X85" s="91">
        <f t="shared" si="167"/>
        <v>758</v>
      </c>
      <c r="Y85" s="91">
        <f t="shared" si="167"/>
        <v>1213</v>
      </c>
      <c r="Z85" s="92">
        <f t="shared" si="167"/>
        <v>5522</v>
      </c>
      <c r="AB85" s="41" t="s">
        <v>61</v>
      </c>
      <c r="AC85" s="48">
        <f>P85/C85</f>
        <v>0.30946472449682638</v>
      </c>
      <c r="AD85" s="49">
        <f t="shared" ref="AD85:AD87" si="168">Q85/D85</f>
        <v>0.29204852105111478</v>
      </c>
      <c r="AE85" s="49">
        <f t="shared" ref="AE85:AE87" si="169">R85/E85</f>
        <v>0.41555033489953014</v>
      </c>
      <c r="AF85" s="49">
        <f t="shared" ref="AF85:AF87" si="170">S85/F85</f>
        <v>0.53609990893716664</v>
      </c>
      <c r="AG85" s="49">
        <f t="shared" ref="AG85:AG87" si="171">T85/G85</f>
        <v>0.44323452308933253</v>
      </c>
      <c r="AH85" s="49">
        <f t="shared" ref="AH85:AH87" si="172">U85/H85</f>
        <v>-2.8922664282521233E-2</v>
      </c>
      <c r="AI85" s="49">
        <f t="shared" ref="AI85:AI87" si="173">V85/I85</f>
        <v>0.64194172409623984</v>
      </c>
      <c r="AJ85" s="49">
        <f t="shared" ref="AJ85:AJ87" si="174">W85/J85</f>
        <v>0.14366685945633315</v>
      </c>
      <c r="AK85" s="49">
        <f t="shared" ref="AK85:AK87" si="175">X85/K85</f>
        <v>9.8929783346384761E-2</v>
      </c>
      <c r="AL85" s="49">
        <f t="shared" ref="AL85:AL87" si="176">Y85/L85</f>
        <v>9.9564967577772306E-2</v>
      </c>
      <c r="AM85" s="50">
        <f t="shared" ref="AM85:AM87" si="177">Z85/M85</f>
        <v>0.58582643751326124</v>
      </c>
    </row>
    <row r="86" spans="2:39">
      <c r="B86" s="41" t="s">
        <v>70</v>
      </c>
      <c r="C86" s="42">
        <v>57403</v>
      </c>
      <c r="D86" s="43">
        <v>24639</v>
      </c>
      <c r="E86" s="43">
        <v>8059</v>
      </c>
      <c r="F86" s="43">
        <v>3654</v>
      </c>
      <c r="G86" s="43">
        <v>2336</v>
      </c>
      <c r="H86" s="43">
        <v>2673</v>
      </c>
      <c r="I86" s="43">
        <v>3322</v>
      </c>
      <c r="J86" s="43">
        <v>4436</v>
      </c>
      <c r="K86" s="43">
        <v>1958</v>
      </c>
      <c r="L86" s="43">
        <v>3057</v>
      </c>
      <c r="M86" s="44">
        <v>3269</v>
      </c>
      <c r="O86" s="41" t="s">
        <v>70</v>
      </c>
      <c r="P86" s="90">
        <f t="shared" si="167"/>
        <v>14855</v>
      </c>
      <c r="Q86" s="91">
        <f t="shared" si="167"/>
        <v>2880</v>
      </c>
      <c r="R86" s="91">
        <f t="shared" si="167"/>
        <v>1252</v>
      </c>
      <c r="S86" s="91">
        <f t="shared" si="167"/>
        <v>2098</v>
      </c>
      <c r="T86" s="91">
        <f t="shared" si="167"/>
        <v>99</v>
      </c>
      <c r="U86" s="91">
        <f t="shared" si="167"/>
        <v>1380</v>
      </c>
      <c r="V86" s="91">
        <f t="shared" si="167"/>
        <v>4499</v>
      </c>
      <c r="W86" s="91">
        <f t="shared" si="167"/>
        <v>1176</v>
      </c>
      <c r="X86" s="91">
        <f t="shared" si="167"/>
        <v>416</v>
      </c>
      <c r="Y86" s="91">
        <f t="shared" si="167"/>
        <v>-130</v>
      </c>
      <c r="Z86" s="92">
        <f t="shared" si="167"/>
        <v>1185</v>
      </c>
      <c r="AB86" s="41" t="s">
        <v>70</v>
      </c>
      <c r="AC86" s="48">
        <f t="shared" ref="AC86:AC87" si="178">P86/C86</f>
        <v>0.25878438409142379</v>
      </c>
      <c r="AD86" s="49">
        <f t="shared" si="168"/>
        <v>0.11688786070863265</v>
      </c>
      <c r="AE86" s="49">
        <f t="shared" si="169"/>
        <v>0.15535426231542376</v>
      </c>
      <c r="AF86" s="49">
        <f t="shared" si="170"/>
        <v>0.57416529830322938</v>
      </c>
      <c r="AG86" s="49">
        <f t="shared" si="171"/>
        <v>4.2380136986301373E-2</v>
      </c>
      <c r="AH86" s="49">
        <f t="shared" si="172"/>
        <v>0.51627384960718292</v>
      </c>
      <c r="AI86" s="49">
        <f t="shared" si="173"/>
        <v>1.3543046357615893</v>
      </c>
      <c r="AJ86" s="49">
        <f t="shared" si="174"/>
        <v>0.26510369702434627</v>
      </c>
      <c r="AK86" s="49">
        <f t="shared" si="175"/>
        <v>0.21246169560776301</v>
      </c>
      <c r="AL86" s="49">
        <f t="shared" si="176"/>
        <v>-4.2525351651946354E-2</v>
      </c>
      <c r="AM86" s="50">
        <f t="shared" si="177"/>
        <v>0.36249617620067298</v>
      </c>
    </row>
    <row r="87" spans="2:39">
      <c r="B87" s="41" t="s">
        <v>71</v>
      </c>
      <c r="C87" s="51">
        <v>385421</v>
      </c>
      <c r="D87" s="52">
        <v>215484</v>
      </c>
      <c r="E87" s="52">
        <v>48071</v>
      </c>
      <c r="F87" s="52">
        <v>19028</v>
      </c>
      <c r="G87" s="52">
        <v>7295</v>
      </c>
      <c r="H87" s="52">
        <v>25043</v>
      </c>
      <c r="I87" s="52">
        <v>19864</v>
      </c>
      <c r="J87" s="52">
        <v>13081</v>
      </c>
      <c r="K87" s="52">
        <v>9620</v>
      </c>
      <c r="L87" s="52">
        <v>15240</v>
      </c>
      <c r="M87" s="53">
        <v>12695</v>
      </c>
      <c r="O87" s="41" t="s">
        <v>71</v>
      </c>
      <c r="P87" s="90">
        <f t="shared" si="167"/>
        <v>116365</v>
      </c>
      <c r="Q87" s="91">
        <f t="shared" si="167"/>
        <v>58616</v>
      </c>
      <c r="R87" s="91">
        <f t="shared" si="167"/>
        <v>17879</v>
      </c>
      <c r="S87" s="91">
        <f t="shared" si="167"/>
        <v>10340</v>
      </c>
      <c r="T87" s="91">
        <f t="shared" si="167"/>
        <v>2297</v>
      </c>
      <c r="U87" s="91">
        <f t="shared" si="167"/>
        <v>733</v>
      </c>
      <c r="V87" s="91">
        <f t="shared" si="167"/>
        <v>15118</v>
      </c>
      <c r="W87" s="91">
        <f t="shared" si="167"/>
        <v>2418</v>
      </c>
      <c r="X87" s="91">
        <f t="shared" si="167"/>
        <v>1174</v>
      </c>
      <c r="Y87" s="91">
        <f t="shared" si="167"/>
        <v>1083</v>
      </c>
      <c r="Z87" s="92">
        <f t="shared" si="167"/>
        <v>6707</v>
      </c>
      <c r="AB87" s="41" t="s">
        <v>71</v>
      </c>
      <c r="AC87" s="48">
        <f t="shared" si="178"/>
        <v>0.30191660547816546</v>
      </c>
      <c r="AD87" s="49">
        <f t="shared" si="168"/>
        <v>0.27202019639509201</v>
      </c>
      <c r="AE87" s="49">
        <f t="shared" si="169"/>
        <v>0.37192902165546793</v>
      </c>
      <c r="AF87" s="49">
        <f t="shared" si="170"/>
        <v>0.54340971200336341</v>
      </c>
      <c r="AG87" s="49">
        <f t="shared" si="171"/>
        <v>0.31487320082248116</v>
      </c>
      <c r="AH87" s="49">
        <f t="shared" si="172"/>
        <v>2.9269656191350878E-2</v>
      </c>
      <c r="AI87" s="49">
        <f t="shared" si="173"/>
        <v>0.76107531212243251</v>
      </c>
      <c r="AJ87" s="49">
        <f t="shared" si="174"/>
        <v>0.18484825319165202</v>
      </c>
      <c r="AK87" s="49">
        <f t="shared" si="175"/>
        <v>0.12203742203742204</v>
      </c>
      <c r="AL87" s="49">
        <f t="shared" si="176"/>
        <v>7.1062992125984256E-2</v>
      </c>
      <c r="AM87" s="50">
        <f t="shared" si="177"/>
        <v>0.5283182355257976</v>
      </c>
    </row>
    <row r="88" spans="2:39">
      <c r="B88" s="41" t="s">
        <v>72</v>
      </c>
      <c r="C88" s="58">
        <f>C85/C87</f>
        <v>0.85106416100835192</v>
      </c>
      <c r="D88" s="59">
        <f t="shared" ref="D88" si="179">D85/D87</f>
        <v>0.88565740379796176</v>
      </c>
      <c r="E88" s="59">
        <f t="shared" ref="E88" si="180">E85/E87</f>
        <v>0.83235214578436068</v>
      </c>
      <c r="F88" s="59">
        <f t="shared" ref="F88" si="181">F85/F87</f>
        <v>0.80796720622240903</v>
      </c>
      <c r="G88" s="59">
        <f t="shared" ref="G88" si="182">G85/G87</f>
        <v>0.67978067169294032</v>
      </c>
      <c r="H88" s="59">
        <f t="shared" ref="H88" si="183">H85/H87</f>
        <v>0.8932635866309947</v>
      </c>
      <c r="I88" s="59">
        <f t="shared" ref="I88" si="184">I85/I87</f>
        <v>0.8327627869512686</v>
      </c>
      <c r="J88" s="59">
        <f t="shared" ref="J88" si="185">J85/J87</f>
        <v>0.66088219555079886</v>
      </c>
      <c r="K88" s="59">
        <f t="shared" ref="K88" si="186">K85/K87</f>
        <v>0.79646569646569643</v>
      </c>
      <c r="L88" s="59">
        <f t="shared" ref="L88" si="187">L85/L87</f>
        <v>0.79940944881889764</v>
      </c>
      <c r="M88" s="60">
        <f t="shared" ref="M88" si="188">M85/M87</f>
        <v>0.74249704608113432</v>
      </c>
      <c r="O88" s="41" t="s">
        <v>72</v>
      </c>
      <c r="P88" s="82">
        <f>C16-C88</f>
        <v>4.9342128004031816E-3</v>
      </c>
      <c r="Q88" s="83">
        <f t="shared" ref="Q88:Z88" si="189">D16-D88</f>
        <v>1.3944931116303128E-2</v>
      </c>
      <c r="R88" s="83">
        <f t="shared" si="189"/>
        <v>2.6465140038232193E-2</v>
      </c>
      <c r="S88" s="83">
        <f t="shared" si="189"/>
        <v>-3.8266450674103725E-3</v>
      </c>
      <c r="T88" s="83">
        <f t="shared" si="189"/>
        <v>6.6361947156100554E-2</v>
      </c>
      <c r="U88" s="83">
        <f t="shared" si="189"/>
        <v>-5.0502878995985379E-2</v>
      </c>
      <c r="V88" s="83">
        <f t="shared" si="189"/>
        <v>-5.6334909757283169E-2</v>
      </c>
      <c r="W88" s="83">
        <f t="shared" si="189"/>
        <v>-2.2970072188001289E-2</v>
      </c>
      <c r="X88" s="83">
        <f t="shared" si="189"/>
        <v>-1.6402698503865776E-2</v>
      </c>
      <c r="Y88" s="83">
        <f t="shared" si="189"/>
        <v>2.127302376579876E-2</v>
      </c>
      <c r="Z88" s="84">
        <f t="shared" si="189"/>
        <v>2.7938991440770611E-2</v>
      </c>
      <c r="AB88" s="41" t="s">
        <v>72</v>
      </c>
      <c r="AC88" s="48">
        <f>P88/C88</f>
        <v>5.7976977840978076E-3</v>
      </c>
      <c r="AD88" s="49">
        <f t="shared" ref="AD88" si="190">Q88/D88</f>
        <v>1.5745288253113592E-2</v>
      </c>
      <c r="AE88" s="49">
        <f t="shared" ref="AE88" si="191">R88/E88</f>
        <v>3.1795604987950109E-2</v>
      </c>
      <c r="AF88" s="49">
        <f t="shared" ref="AF88" si="192">S88/F88</f>
        <v>-4.7361390882453861E-3</v>
      </c>
      <c r="AG88" s="49">
        <f t="shared" ref="AG88" si="193">T88/G88</f>
        <v>9.7622586106826698E-2</v>
      </c>
      <c r="AH88" s="49">
        <f t="shared" ref="AH88" si="194">U88/H88</f>
        <v>-5.65374876484784E-2</v>
      </c>
      <c r="AI88" s="49">
        <f t="shared" ref="AI88" si="195">V88/I88</f>
        <v>-6.7648207436747237E-2</v>
      </c>
      <c r="AJ88" s="49">
        <f t="shared" ref="AJ88" si="196">W88/J88</f>
        <v>-3.4756681815065922E-2</v>
      </c>
      <c r="AK88" s="49">
        <f t="shared" ref="AK88" si="197">X88/K88</f>
        <v>-2.0594356513598117E-2</v>
      </c>
      <c r="AL88" s="49">
        <f t="shared" ref="AL88" si="198">Y88/L88</f>
        <v>2.6610923597699506E-2</v>
      </c>
      <c r="AM88" s="50">
        <f t="shared" ref="AM88" si="199">Z88/M88</f>
        <v>3.7628420999425302E-2</v>
      </c>
    </row>
    <row r="89" spans="2:39">
      <c r="B89" s="54" t="s">
        <v>89</v>
      </c>
      <c r="C89" s="55"/>
      <c r="D89" s="56"/>
      <c r="E89" s="56"/>
      <c r="F89" s="56"/>
      <c r="G89" s="56"/>
      <c r="H89" s="56"/>
      <c r="I89" s="56"/>
      <c r="J89" s="56"/>
      <c r="K89" s="56"/>
      <c r="L89" s="56"/>
      <c r="M89" s="57"/>
      <c r="O89" s="54" t="s">
        <v>89</v>
      </c>
      <c r="P89" s="90"/>
      <c r="Q89" s="91"/>
      <c r="R89" s="91"/>
      <c r="S89" s="91"/>
      <c r="T89" s="91"/>
      <c r="U89" s="91"/>
      <c r="V89" s="91"/>
      <c r="W89" s="91"/>
      <c r="X89" s="91"/>
      <c r="Y89" s="91"/>
      <c r="Z89" s="92"/>
      <c r="AB89" s="54" t="s">
        <v>89</v>
      </c>
      <c r="AC89" s="48"/>
      <c r="AD89" s="49"/>
      <c r="AE89" s="49"/>
      <c r="AF89" s="49"/>
      <c r="AG89" s="49"/>
      <c r="AH89" s="49"/>
      <c r="AI89" s="49"/>
      <c r="AJ89" s="49"/>
      <c r="AK89" s="49"/>
      <c r="AL89" s="49"/>
      <c r="AM89" s="50"/>
    </row>
    <row r="90" spans="2:39">
      <c r="B90" s="41" t="s">
        <v>74</v>
      </c>
      <c r="C90" s="42">
        <v>89749</v>
      </c>
      <c r="D90" s="43">
        <v>5096</v>
      </c>
      <c r="E90" s="43">
        <v>6358</v>
      </c>
      <c r="F90" s="43">
        <v>12232</v>
      </c>
      <c r="G90" s="43">
        <v>9090</v>
      </c>
      <c r="H90" s="43">
        <v>7487</v>
      </c>
      <c r="I90" s="43">
        <v>7526</v>
      </c>
      <c r="J90" s="43">
        <v>8315</v>
      </c>
      <c r="K90" s="43">
        <v>12581</v>
      </c>
      <c r="L90" s="43">
        <v>10082</v>
      </c>
      <c r="M90" s="44">
        <v>10982</v>
      </c>
      <c r="O90" s="41" t="s">
        <v>74</v>
      </c>
      <c r="P90" s="90">
        <f t="shared" ref="P90:Z92" si="200">C18-C90</f>
        <v>17931</v>
      </c>
      <c r="Q90" s="91">
        <f t="shared" si="200"/>
        <v>386</v>
      </c>
      <c r="R90" s="91">
        <f t="shared" si="200"/>
        <v>1033</v>
      </c>
      <c r="S90" s="91">
        <f t="shared" si="200"/>
        <v>369</v>
      </c>
      <c r="T90" s="91">
        <f t="shared" si="200"/>
        <v>2153</v>
      </c>
      <c r="U90" s="91">
        <f t="shared" si="200"/>
        <v>8625</v>
      </c>
      <c r="V90" s="91">
        <f t="shared" si="200"/>
        <v>1280</v>
      </c>
      <c r="W90" s="91">
        <f t="shared" si="200"/>
        <v>1116</v>
      </c>
      <c r="X90" s="91">
        <f t="shared" si="200"/>
        <v>70</v>
      </c>
      <c r="Y90" s="91">
        <f t="shared" si="200"/>
        <v>672</v>
      </c>
      <c r="Z90" s="92">
        <f t="shared" si="200"/>
        <v>2227</v>
      </c>
      <c r="AB90" s="41" t="s">
        <v>74</v>
      </c>
      <c r="AC90" s="48">
        <f>P90/C90</f>
        <v>0.19979052691394891</v>
      </c>
      <c r="AD90" s="49">
        <f t="shared" ref="AD90:AD93" si="201">Q90/D90</f>
        <v>7.5745682888540028E-2</v>
      </c>
      <c r="AE90" s="49">
        <f t="shared" ref="AE90:AE93" si="202">R90/E90</f>
        <v>0.16247247562126454</v>
      </c>
      <c r="AF90" s="49">
        <f t="shared" ref="AF90:AF93" si="203">S90/F90</f>
        <v>3.0166775670372792E-2</v>
      </c>
      <c r="AG90" s="49">
        <f t="shared" ref="AG90:AG93" si="204">T90/G90</f>
        <v>0.23685368536853685</v>
      </c>
      <c r="AH90" s="49">
        <f t="shared" ref="AH90:AH93" si="205">U90/H90</f>
        <v>1.1519967944437024</v>
      </c>
      <c r="AI90" s="49">
        <f t="shared" ref="AI90:AI93" si="206">V90/I90</f>
        <v>0.17007706617060855</v>
      </c>
      <c r="AJ90" s="49">
        <f t="shared" ref="AJ90:AJ93" si="207">W90/J90</f>
        <v>0.13421527360192423</v>
      </c>
      <c r="AK90" s="49">
        <f t="shared" ref="AK90:AK93" si="208">X90/K90</f>
        <v>5.5639456323026788E-3</v>
      </c>
      <c r="AL90" s="49">
        <f t="shared" ref="AL90:AL93" si="209">Y90/L90</f>
        <v>6.6653441777425118E-2</v>
      </c>
      <c r="AM90" s="50">
        <f t="shared" ref="AM90:AM93" si="210">Z90/M90</f>
        <v>0.20278637770897834</v>
      </c>
    </row>
    <row r="91" spans="2:39">
      <c r="B91" s="41" t="s">
        <v>75</v>
      </c>
      <c r="C91" s="42">
        <v>4884</v>
      </c>
      <c r="D91" s="43">
        <v>52</v>
      </c>
      <c r="E91" s="43">
        <v>0</v>
      </c>
      <c r="F91" s="43">
        <v>729</v>
      </c>
      <c r="G91" s="43">
        <v>925</v>
      </c>
      <c r="H91" s="43">
        <v>127</v>
      </c>
      <c r="I91" s="43">
        <v>0</v>
      </c>
      <c r="J91" s="43">
        <v>2130</v>
      </c>
      <c r="K91" s="43">
        <v>152</v>
      </c>
      <c r="L91" s="43">
        <v>542</v>
      </c>
      <c r="M91" s="44">
        <v>227</v>
      </c>
      <c r="O91" s="41" t="s">
        <v>75</v>
      </c>
      <c r="P91" s="90">
        <f t="shared" si="200"/>
        <v>8092</v>
      </c>
      <c r="Q91" s="91">
        <f t="shared" si="200"/>
        <v>-42</v>
      </c>
      <c r="R91" s="91">
        <f t="shared" si="200"/>
        <v>941</v>
      </c>
      <c r="S91" s="91">
        <f t="shared" si="200"/>
        <v>265</v>
      </c>
      <c r="T91" s="91">
        <f t="shared" si="200"/>
        <v>1065</v>
      </c>
      <c r="U91" s="91">
        <f t="shared" si="200"/>
        <v>8</v>
      </c>
      <c r="V91" s="91">
        <f t="shared" si="200"/>
        <v>855</v>
      </c>
      <c r="W91" s="91">
        <f t="shared" si="200"/>
        <v>1128</v>
      </c>
      <c r="X91" s="91">
        <f t="shared" si="200"/>
        <v>365</v>
      </c>
      <c r="Y91" s="91">
        <f t="shared" si="200"/>
        <v>494</v>
      </c>
      <c r="Z91" s="92">
        <f t="shared" si="200"/>
        <v>3013</v>
      </c>
      <c r="AB91" s="41" t="s">
        <v>75</v>
      </c>
      <c r="AC91" s="48">
        <f t="shared" ref="AC91:AC92" si="211">P91/C91</f>
        <v>1.6568386568386568</v>
      </c>
      <c r="AD91" s="49">
        <f t="shared" si="201"/>
        <v>-0.80769230769230771</v>
      </c>
      <c r="AE91" s="64" t="s">
        <v>120</v>
      </c>
      <c r="AF91" s="49">
        <f t="shared" si="203"/>
        <v>0.36351165980795608</v>
      </c>
      <c r="AG91" s="49">
        <f t="shared" si="204"/>
        <v>1.1513513513513514</v>
      </c>
      <c r="AH91" s="49">
        <f t="shared" si="205"/>
        <v>6.2992125984251968E-2</v>
      </c>
      <c r="AI91" s="64" t="s">
        <v>120</v>
      </c>
      <c r="AJ91" s="49">
        <f t="shared" si="207"/>
        <v>0.52957746478873235</v>
      </c>
      <c r="AK91" s="49">
        <f t="shared" si="208"/>
        <v>2.4013157894736841</v>
      </c>
      <c r="AL91" s="49">
        <f t="shared" si="209"/>
        <v>0.91143911439114389</v>
      </c>
      <c r="AM91" s="50">
        <f t="shared" si="210"/>
        <v>13.273127753303966</v>
      </c>
    </row>
    <row r="92" spans="2:39">
      <c r="B92" s="41" t="s">
        <v>76</v>
      </c>
      <c r="C92" s="51">
        <f>C90+C91</f>
        <v>94633</v>
      </c>
      <c r="D92" s="52">
        <f t="shared" ref="D92" si="212">D90+D91</f>
        <v>5148</v>
      </c>
      <c r="E92" s="52">
        <f t="shared" ref="E92" si="213">E90+E91</f>
        <v>6358</v>
      </c>
      <c r="F92" s="52">
        <f t="shared" ref="F92" si="214">F90+F91</f>
        <v>12961</v>
      </c>
      <c r="G92" s="52">
        <f t="shared" ref="G92" si="215">G90+G91</f>
        <v>10015</v>
      </c>
      <c r="H92" s="52">
        <f t="shared" ref="H92" si="216">H90+H91</f>
        <v>7614</v>
      </c>
      <c r="I92" s="52">
        <f t="shared" ref="I92" si="217">I90+I91</f>
        <v>7526</v>
      </c>
      <c r="J92" s="52">
        <f t="shared" ref="J92" si="218">J90+J91</f>
        <v>10445</v>
      </c>
      <c r="K92" s="52">
        <f t="shared" ref="K92" si="219">K90+K91</f>
        <v>12733</v>
      </c>
      <c r="L92" s="52">
        <f t="shared" ref="L92" si="220">L90+L91</f>
        <v>10624</v>
      </c>
      <c r="M92" s="53">
        <f t="shared" ref="M92" si="221">M90+M91</f>
        <v>11209</v>
      </c>
      <c r="O92" s="41" t="s">
        <v>76</v>
      </c>
      <c r="P92" s="90">
        <f t="shared" si="200"/>
        <v>26023</v>
      </c>
      <c r="Q92" s="91">
        <f t="shared" si="200"/>
        <v>344</v>
      </c>
      <c r="R92" s="91">
        <f t="shared" si="200"/>
        <v>1974</v>
      </c>
      <c r="S92" s="91">
        <f t="shared" si="200"/>
        <v>634</v>
      </c>
      <c r="T92" s="91">
        <f t="shared" si="200"/>
        <v>3218</v>
      </c>
      <c r="U92" s="91">
        <f t="shared" si="200"/>
        <v>8633</v>
      </c>
      <c r="V92" s="91">
        <f t="shared" si="200"/>
        <v>2135</v>
      </c>
      <c r="W92" s="91">
        <f t="shared" si="200"/>
        <v>2244</v>
      </c>
      <c r="X92" s="91">
        <f t="shared" si="200"/>
        <v>435</v>
      </c>
      <c r="Y92" s="91">
        <f t="shared" si="200"/>
        <v>1166</v>
      </c>
      <c r="Z92" s="92">
        <f t="shared" si="200"/>
        <v>5240</v>
      </c>
      <c r="AB92" s="41" t="s">
        <v>76</v>
      </c>
      <c r="AC92" s="48">
        <f t="shared" si="211"/>
        <v>0.27498864032631321</v>
      </c>
      <c r="AD92" s="49">
        <f t="shared" si="201"/>
        <v>6.6822066822066817E-2</v>
      </c>
      <c r="AE92" s="49">
        <f t="shared" si="202"/>
        <v>0.3104749921358918</v>
      </c>
      <c r="AF92" s="49">
        <f t="shared" si="203"/>
        <v>4.8915978705346808E-2</v>
      </c>
      <c r="AG92" s="49">
        <f t="shared" si="204"/>
        <v>0.32131802296555168</v>
      </c>
      <c r="AH92" s="49">
        <f t="shared" si="205"/>
        <v>1.1338324139742579</v>
      </c>
      <c r="AI92" s="49">
        <f t="shared" si="206"/>
        <v>0.28368323146425722</v>
      </c>
      <c r="AJ92" s="49">
        <f t="shared" si="207"/>
        <v>0.21483963618956439</v>
      </c>
      <c r="AK92" s="49">
        <f t="shared" si="208"/>
        <v>3.4163197989476167E-2</v>
      </c>
      <c r="AL92" s="49">
        <f t="shared" si="209"/>
        <v>0.10975150602409639</v>
      </c>
      <c r="AM92" s="50">
        <f t="shared" si="210"/>
        <v>0.46748148808992773</v>
      </c>
    </row>
    <row r="93" spans="2:39">
      <c r="B93" s="41" t="s">
        <v>88</v>
      </c>
      <c r="C93" s="51">
        <v>169056</v>
      </c>
      <c r="D93" s="52">
        <v>7671.5223508642366</v>
      </c>
      <c r="E93" s="52">
        <v>15465.833994782</v>
      </c>
      <c r="F93" s="52">
        <v>21856.896847872664</v>
      </c>
      <c r="G93" s="52">
        <v>18210.834900578451</v>
      </c>
      <c r="H93" s="52">
        <v>15182.340536187367</v>
      </c>
      <c r="I93" s="52">
        <v>14177.44393452216</v>
      </c>
      <c r="J93" s="52">
        <v>18526.355654624796</v>
      </c>
      <c r="K93" s="52">
        <v>19572.159977221607</v>
      </c>
      <c r="L93" s="52">
        <v>17542.745198475786</v>
      </c>
      <c r="M93" s="53">
        <v>20881.866604870971</v>
      </c>
      <c r="O93" s="41" t="s">
        <v>88</v>
      </c>
      <c r="P93" s="79">
        <f>C21-C93</f>
        <v>64121</v>
      </c>
      <c r="Q93" s="80">
        <f t="shared" ref="Q93:Z93" si="222">D21-D93</f>
        <v>1506.0431310688991</v>
      </c>
      <c r="R93" s="80">
        <f t="shared" si="222"/>
        <v>6399.8798811361357</v>
      </c>
      <c r="S93" s="80">
        <f t="shared" si="222"/>
        <v>1583.8493027081277</v>
      </c>
      <c r="T93" s="80">
        <f t="shared" si="222"/>
        <v>6787.9647366692625</v>
      </c>
      <c r="U93" s="80">
        <f t="shared" si="222"/>
        <v>20194.659463812633</v>
      </c>
      <c r="V93" s="80">
        <f t="shared" si="222"/>
        <v>6513.7373129855278</v>
      </c>
      <c r="W93" s="80">
        <f t="shared" si="222"/>
        <v>4156.3375495584332</v>
      </c>
      <c r="X93" s="80">
        <f t="shared" si="222"/>
        <v>3993.4302027395461</v>
      </c>
      <c r="Y93" s="80">
        <f t="shared" si="222"/>
        <v>3065.5396135233386</v>
      </c>
      <c r="Z93" s="81">
        <f t="shared" si="222"/>
        <v>9887.72344645462</v>
      </c>
      <c r="AB93" s="41" t="s">
        <v>88</v>
      </c>
      <c r="AC93" s="48">
        <f>P93/C93</f>
        <v>0.37928851978042777</v>
      </c>
      <c r="AD93" s="49">
        <f t="shared" si="201"/>
        <v>0.19631607159421696</v>
      </c>
      <c r="AE93" s="49">
        <f t="shared" si="202"/>
        <v>0.41380761511441178</v>
      </c>
      <c r="AF93" s="49">
        <f t="shared" si="203"/>
        <v>7.2464509199634347E-2</v>
      </c>
      <c r="AG93" s="49">
        <f t="shared" si="204"/>
        <v>0.37274319237574599</v>
      </c>
      <c r="AH93" s="49">
        <f t="shared" si="205"/>
        <v>1.3301413847014114</v>
      </c>
      <c r="AI93" s="49">
        <f t="shared" si="206"/>
        <v>0.45944370106973509</v>
      </c>
      <c r="AJ93" s="49">
        <f t="shared" si="207"/>
        <v>0.22434728270591484</v>
      </c>
      <c r="AK93" s="49">
        <f t="shared" si="208"/>
        <v>0.20403625391306651</v>
      </c>
      <c r="AL93" s="49">
        <f t="shared" si="209"/>
        <v>0.17474685853555522</v>
      </c>
      <c r="AM93" s="50">
        <f t="shared" si="210"/>
        <v>0.47350764342820667</v>
      </c>
    </row>
    <row r="94" spans="2:39">
      <c r="B94" s="54" t="s">
        <v>77</v>
      </c>
      <c r="C94" s="55"/>
      <c r="D94" s="56"/>
      <c r="E94" s="56"/>
      <c r="F94" s="56"/>
      <c r="G94" s="56"/>
      <c r="H94" s="56"/>
      <c r="I94" s="56"/>
      <c r="J94" s="56"/>
      <c r="K94" s="56"/>
      <c r="L94" s="56"/>
      <c r="M94" s="57"/>
      <c r="O94" s="54" t="s">
        <v>77</v>
      </c>
      <c r="P94" s="90"/>
      <c r="Q94" s="91"/>
      <c r="R94" s="91"/>
      <c r="S94" s="91"/>
      <c r="T94" s="91"/>
      <c r="U94" s="91"/>
      <c r="V94" s="91"/>
      <c r="W94" s="91"/>
      <c r="X94" s="91"/>
      <c r="Y94" s="91"/>
      <c r="Z94" s="92"/>
      <c r="AB94" s="54" t="s">
        <v>77</v>
      </c>
      <c r="AC94" s="48"/>
      <c r="AD94" s="49"/>
      <c r="AE94" s="49"/>
      <c r="AF94" s="49"/>
      <c r="AG94" s="49"/>
      <c r="AH94" s="49"/>
      <c r="AI94" s="49"/>
      <c r="AJ94" s="49"/>
      <c r="AK94" s="49"/>
      <c r="AL94" s="49"/>
      <c r="AM94" s="50"/>
    </row>
    <row r="95" spans="2:39">
      <c r="B95" s="41" t="s">
        <v>78</v>
      </c>
      <c r="C95" s="42">
        <v>85056</v>
      </c>
      <c r="D95" s="43">
        <v>17213</v>
      </c>
      <c r="E95" s="43">
        <v>10111</v>
      </c>
      <c r="F95" s="43">
        <v>8108</v>
      </c>
      <c r="G95" s="43">
        <v>5367</v>
      </c>
      <c r="H95" s="43">
        <v>10449</v>
      </c>
      <c r="I95" s="43">
        <v>10666</v>
      </c>
      <c r="J95" s="43">
        <v>5083</v>
      </c>
      <c r="K95" s="43">
        <v>6834</v>
      </c>
      <c r="L95" s="43">
        <v>5815</v>
      </c>
      <c r="M95" s="44">
        <v>5410</v>
      </c>
      <c r="O95" s="41" t="s">
        <v>78</v>
      </c>
      <c r="P95" s="90">
        <f t="shared" ref="P95:Z97" si="223">C23-C95</f>
        <v>23753</v>
      </c>
      <c r="Q95" s="91">
        <f t="shared" si="223"/>
        <v>1557</v>
      </c>
      <c r="R95" s="91">
        <f t="shared" si="223"/>
        <v>1978</v>
      </c>
      <c r="S95" s="91">
        <f t="shared" si="223"/>
        <v>-89</v>
      </c>
      <c r="T95" s="91">
        <f t="shared" si="223"/>
        <v>2263</v>
      </c>
      <c r="U95" s="91">
        <f t="shared" si="223"/>
        <v>11192</v>
      </c>
      <c r="V95" s="91">
        <f t="shared" si="223"/>
        <v>1797</v>
      </c>
      <c r="W95" s="91">
        <f t="shared" si="223"/>
        <v>928</v>
      </c>
      <c r="X95" s="91">
        <f t="shared" si="223"/>
        <v>28</v>
      </c>
      <c r="Y95" s="91">
        <f t="shared" si="223"/>
        <v>964</v>
      </c>
      <c r="Z95" s="92">
        <f t="shared" si="223"/>
        <v>3135</v>
      </c>
      <c r="AB95" s="41" t="s">
        <v>78</v>
      </c>
      <c r="AC95" s="48">
        <f>P95/C95</f>
        <v>0.27926307373965387</v>
      </c>
      <c r="AD95" s="49">
        <f t="shared" ref="AD95:AD97" si="224">Q95/D95</f>
        <v>9.0454888746877363E-2</v>
      </c>
      <c r="AE95" s="49">
        <f t="shared" ref="AE95:AE97" si="225">R95/E95</f>
        <v>0.19562852339036693</v>
      </c>
      <c r="AF95" s="49">
        <f t="shared" ref="AF95:AF97" si="226">S95/F95</f>
        <v>-1.0976813024173656E-2</v>
      </c>
      <c r="AG95" s="49">
        <f t="shared" ref="AG95:AG97" si="227">T95/G95</f>
        <v>0.42165082914104712</v>
      </c>
      <c r="AH95" s="49">
        <f t="shared" ref="AH95:AH97" si="228">U95/H95</f>
        <v>1.0711072829935879</v>
      </c>
      <c r="AI95" s="49">
        <f t="shared" ref="AI95:AI97" si="229">V95/I95</f>
        <v>0.16847927995499717</v>
      </c>
      <c r="AJ95" s="49">
        <f t="shared" ref="AJ95:AJ97" si="230">W95/J95</f>
        <v>0.182569348809758</v>
      </c>
      <c r="AK95" s="49">
        <f t="shared" ref="AK95:AK97" si="231">X95/K95</f>
        <v>4.097161252560726E-3</v>
      </c>
      <c r="AL95" s="49">
        <f t="shared" ref="AL95:AL97" si="232">Y95/L95</f>
        <v>0.16577815993121239</v>
      </c>
      <c r="AM95" s="50">
        <f t="shared" ref="AM95:AM97" si="233">Z95/M95</f>
        <v>0.57948243992606285</v>
      </c>
    </row>
    <row r="96" spans="2:39">
      <c r="B96" s="41" t="s">
        <v>79</v>
      </c>
      <c r="C96" s="42">
        <v>36572</v>
      </c>
      <c r="D96" s="43">
        <v>659</v>
      </c>
      <c r="E96" s="43">
        <v>377</v>
      </c>
      <c r="F96" s="43">
        <v>2573</v>
      </c>
      <c r="G96" s="43">
        <v>2425</v>
      </c>
      <c r="H96" s="43">
        <v>14666</v>
      </c>
      <c r="I96" s="43">
        <v>1056</v>
      </c>
      <c r="J96" s="43">
        <v>4642</v>
      </c>
      <c r="K96" s="43">
        <v>1626</v>
      </c>
      <c r="L96" s="43">
        <v>4895</v>
      </c>
      <c r="M96" s="44">
        <v>3653</v>
      </c>
      <c r="O96" s="41" t="s">
        <v>79</v>
      </c>
      <c r="P96" s="90">
        <f t="shared" si="223"/>
        <v>-1295</v>
      </c>
      <c r="Q96" s="91">
        <f t="shared" si="223"/>
        <v>-239</v>
      </c>
      <c r="R96" s="91">
        <f t="shared" si="223"/>
        <v>86</v>
      </c>
      <c r="S96" s="91">
        <f t="shared" si="223"/>
        <v>-44</v>
      </c>
      <c r="T96" s="91">
        <f t="shared" si="223"/>
        <v>-102</v>
      </c>
      <c r="U96" s="91">
        <f t="shared" si="223"/>
        <v>22</v>
      </c>
      <c r="V96" s="91">
        <f t="shared" si="223"/>
        <v>163</v>
      </c>
      <c r="W96" s="91">
        <f t="shared" si="223"/>
        <v>-979</v>
      </c>
      <c r="X96" s="91">
        <f t="shared" si="223"/>
        <v>220</v>
      </c>
      <c r="Y96" s="91">
        <f t="shared" si="223"/>
        <v>357</v>
      </c>
      <c r="Z96" s="92">
        <f t="shared" si="223"/>
        <v>-779</v>
      </c>
      <c r="AB96" s="41" t="s">
        <v>79</v>
      </c>
      <c r="AC96" s="48">
        <f t="shared" ref="AC96:AC97" si="234">P96/C96</f>
        <v>-3.5409602974953519E-2</v>
      </c>
      <c r="AD96" s="49">
        <f t="shared" si="224"/>
        <v>-0.36267071320182093</v>
      </c>
      <c r="AE96" s="49">
        <f t="shared" si="225"/>
        <v>0.22811671087533156</v>
      </c>
      <c r="AF96" s="49">
        <f t="shared" si="226"/>
        <v>-1.7100660707345512E-2</v>
      </c>
      <c r="AG96" s="49">
        <f t="shared" si="227"/>
        <v>-4.2061855670103093E-2</v>
      </c>
      <c r="AH96" s="49">
        <f t="shared" si="228"/>
        <v>1.5000681849174963E-3</v>
      </c>
      <c r="AI96" s="49">
        <f t="shared" si="229"/>
        <v>0.15435606060606061</v>
      </c>
      <c r="AJ96" s="49">
        <f t="shared" si="230"/>
        <v>-0.2109004739336493</v>
      </c>
      <c r="AK96" s="49">
        <f t="shared" si="231"/>
        <v>0.13530135301353013</v>
      </c>
      <c r="AL96" s="49">
        <f t="shared" si="232"/>
        <v>7.2931562819203266E-2</v>
      </c>
      <c r="AM96" s="50">
        <f t="shared" si="233"/>
        <v>-0.2132493840678894</v>
      </c>
    </row>
    <row r="97" spans="2:39">
      <c r="B97" s="41" t="s">
        <v>80</v>
      </c>
      <c r="C97" s="51">
        <f>C95+C96</f>
        <v>121628</v>
      </c>
      <c r="D97" s="52">
        <f t="shared" ref="D97" si="235">D95+D96</f>
        <v>17872</v>
      </c>
      <c r="E97" s="52">
        <f t="shared" ref="E97" si="236">E95+E96</f>
        <v>10488</v>
      </c>
      <c r="F97" s="52">
        <f t="shared" ref="F97" si="237">F95+F96</f>
        <v>10681</v>
      </c>
      <c r="G97" s="52">
        <f t="shared" ref="G97" si="238">G95+G96</f>
        <v>7792</v>
      </c>
      <c r="H97" s="52">
        <f t="shared" ref="H97" si="239">H95+H96</f>
        <v>25115</v>
      </c>
      <c r="I97" s="52">
        <f t="shared" ref="I97" si="240">I95+I96</f>
        <v>11722</v>
      </c>
      <c r="J97" s="52">
        <f t="shared" ref="J97" si="241">J95+J96</f>
        <v>9725</v>
      </c>
      <c r="K97" s="52">
        <f t="shared" ref="K97" si="242">K95+K96</f>
        <v>8460</v>
      </c>
      <c r="L97" s="52">
        <f t="shared" ref="L97" si="243">L95+L96</f>
        <v>10710</v>
      </c>
      <c r="M97" s="53">
        <f t="shared" ref="M97" si="244">M95+M96</f>
        <v>9063</v>
      </c>
      <c r="O97" s="41" t="s">
        <v>80</v>
      </c>
      <c r="P97" s="90">
        <f t="shared" si="223"/>
        <v>22458</v>
      </c>
      <c r="Q97" s="91">
        <f t="shared" si="223"/>
        <v>1318</v>
      </c>
      <c r="R97" s="91">
        <f t="shared" si="223"/>
        <v>2064</v>
      </c>
      <c r="S97" s="91">
        <f t="shared" si="223"/>
        <v>-133</v>
      </c>
      <c r="T97" s="91">
        <f t="shared" si="223"/>
        <v>2161</v>
      </c>
      <c r="U97" s="91">
        <f t="shared" si="223"/>
        <v>11214</v>
      </c>
      <c r="V97" s="91">
        <f t="shared" si="223"/>
        <v>1960</v>
      </c>
      <c r="W97" s="91">
        <f t="shared" si="223"/>
        <v>-51</v>
      </c>
      <c r="X97" s="91">
        <f t="shared" si="223"/>
        <v>248</v>
      </c>
      <c r="Y97" s="91">
        <f t="shared" si="223"/>
        <v>1321</v>
      </c>
      <c r="Z97" s="92">
        <f t="shared" si="223"/>
        <v>2356</v>
      </c>
      <c r="AB97" s="41" t="s">
        <v>80</v>
      </c>
      <c r="AC97" s="48">
        <f t="shared" si="234"/>
        <v>0.18464498306311047</v>
      </c>
      <c r="AD97" s="49">
        <f t="shared" si="224"/>
        <v>7.3746642793196066E-2</v>
      </c>
      <c r="AE97" s="49">
        <f t="shared" si="225"/>
        <v>0.19679633867276888</v>
      </c>
      <c r="AF97" s="49">
        <f t="shared" si="226"/>
        <v>-1.2452017601348188E-2</v>
      </c>
      <c r="AG97" s="49">
        <f t="shared" si="227"/>
        <v>0.27733572895277209</v>
      </c>
      <c r="AH97" s="49">
        <f t="shared" si="228"/>
        <v>0.44650607206848497</v>
      </c>
      <c r="AI97" s="49">
        <f t="shared" si="229"/>
        <v>0.16720696126940796</v>
      </c>
      <c r="AJ97" s="49">
        <f t="shared" si="230"/>
        <v>-5.2442159383033421E-3</v>
      </c>
      <c r="AK97" s="49">
        <f t="shared" si="231"/>
        <v>2.9314420803782507E-2</v>
      </c>
      <c r="AL97" s="49">
        <f t="shared" si="232"/>
        <v>0.12334267040149394</v>
      </c>
      <c r="AM97" s="50">
        <f t="shared" si="233"/>
        <v>0.25995807127882598</v>
      </c>
    </row>
    <row r="98" spans="2:39">
      <c r="B98" s="54" t="s">
        <v>81</v>
      </c>
      <c r="C98" s="55"/>
      <c r="D98" s="56"/>
      <c r="E98" s="56"/>
      <c r="F98" s="56"/>
      <c r="G98" s="56"/>
      <c r="H98" s="56"/>
      <c r="I98" s="56"/>
      <c r="J98" s="56"/>
      <c r="K98" s="56"/>
      <c r="L98" s="56"/>
      <c r="M98" s="57"/>
      <c r="O98" s="54" t="s">
        <v>81</v>
      </c>
      <c r="P98" s="90"/>
      <c r="Q98" s="91"/>
      <c r="R98" s="91"/>
      <c r="S98" s="91"/>
      <c r="T98" s="91"/>
      <c r="U98" s="91"/>
      <c r="V98" s="91"/>
      <c r="W98" s="91"/>
      <c r="X98" s="91"/>
      <c r="Y98" s="91"/>
      <c r="Z98" s="92"/>
      <c r="AB98" s="54" t="s">
        <v>81</v>
      </c>
      <c r="AC98" s="48"/>
      <c r="AD98" s="49"/>
      <c r="AE98" s="49"/>
      <c r="AF98" s="49"/>
      <c r="AG98" s="49"/>
      <c r="AH98" s="49"/>
      <c r="AI98" s="49"/>
      <c r="AJ98" s="49"/>
      <c r="AK98" s="49"/>
      <c r="AL98" s="49"/>
      <c r="AM98" s="50"/>
    </row>
    <row r="99" spans="2:39">
      <c r="B99" s="41" t="s">
        <v>82</v>
      </c>
      <c r="C99" s="42">
        <v>18330</v>
      </c>
      <c r="D99" s="43">
        <v>8863</v>
      </c>
      <c r="E99" s="43">
        <v>4197</v>
      </c>
      <c r="F99" s="43">
        <v>603</v>
      </c>
      <c r="G99" s="43">
        <v>276</v>
      </c>
      <c r="H99" s="43">
        <v>31</v>
      </c>
      <c r="I99" s="43">
        <v>431</v>
      </c>
      <c r="J99" s="43">
        <v>198</v>
      </c>
      <c r="K99" s="43">
        <v>1988</v>
      </c>
      <c r="L99" s="43">
        <v>994</v>
      </c>
      <c r="M99" s="44">
        <v>749</v>
      </c>
      <c r="O99" s="41" t="s">
        <v>82</v>
      </c>
      <c r="P99" s="90">
        <f t="shared" ref="P99:Z101" si="245">C27-C99</f>
        <v>2042</v>
      </c>
      <c r="Q99" s="91">
        <f t="shared" si="245"/>
        <v>773</v>
      </c>
      <c r="R99" s="91">
        <f t="shared" si="245"/>
        <v>905</v>
      </c>
      <c r="S99" s="91">
        <f t="shared" si="245"/>
        <v>139</v>
      </c>
      <c r="T99" s="91">
        <f t="shared" si="245"/>
        <v>-46</v>
      </c>
      <c r="U99" s="91">
        <f t="shared" si="245"/>
        <v>20</v>
      </c>
      <c r="V99" s="91">
        <f t="shared" si="245"/>
        <v>582</v>
      </c>
      <c r="W99" s="91">
        <f t="shared" si="245"/>
        <v>-6</v>
      </c>
      <c r="X99" s="91">
        <f t="shared" si="245"/>
        <v>-315</v>
      </c>
      <c r="Y99" s="91">
        <f t="shared" si="245"/>
        <v>-107</v>
      </c>
      <c r="Z99" s="92">
        <f t="shared" si="245"/>
        <v>97</v>
      </c>
      <c r="AB99" s="41" t="s">
        <v>82</v>
      </c>
      <c r="AC99" s="48">
        <f>P99/C99</f>
        <v>0.11140207310420076</v>
      </c>
      <c r="AD99" s="49">
        <f t="shared" ref="AD99:AD101" si="246">Q99/D99</f>
        <v>8.7216518108992447E-2</v>
      </c>
      <c r="AE99" s="49">
        <f t="shared" ref="AE99:AE101" si="247">R99/E99</f>
        <v>0.21563021205623065</v>
      </c>
      <c r="AF99" s="49">
        <f t="shared" ref="AF99:AF101" si="248">S99/F99</f>
        <v>0.23051409618573798</v>
      </c>
      <c r="AG99" s="49">
        <f t="shared" ref="AG99:AG101" si="249">T99/G99</f>
        <v>-0.16666666666666666</v>
      </c>
      <c r="AH99" s="49">
        <f t="shared" ref="AH99:AH100" si="250">U99/H99</f>
        <v>0.64516129032258063</v>
      </c>
      <c r="AI99" s="49">
        <f t="shared" ref="AI99:AI101" si="251">V99/I99</f>
        <v>1.3503480278422273</v>
      </c>
      <c r="AJ99" s="49">
        <f t="shared" ref="AJ99:AJ101" si="252">W99/J99</f>
        <v>-3.0303030303030304E-2</v>
      </c>
      <c r="AK99" s="49">
        <f t="shared" ref="AK99:AK101" si="253">X99/K99</f>
        <v>-0.15845070422535212</v>
      </c>
      <c r="AL99" s="49">
        <f t="shared" ref="AL99:AL101" si="254">Y99/L99</f>
        <v>-0.10764587525150905</v>
      </c>
      <c r="AM99" s="50">
        <f t="shared" ref="AM99:AM101" si="255">Z99/M99</f>
        <v>0.12950600801068091</v>
      </c>
    </row>
    <row r="100" spans="2:39">
      <c r="B100" s="41" t="s">
        <v>83</v>
      </c>
      <c r="C100" s="42">
        <v>3814</v>
      </c>
      <c r="D100" s="43">
        <v>1420</v>
      </c>
      <c r="E100" s="43">
        <v>1233</v>
      </c>
      <c r="F100" s="43">
        <v>85</v>
      </c>
      <c r="G100" s="43">
        <v>10</v>
      </c>
      <c r="H100" s="43">
        <v>68</v>
      </c>
      <c r="I100" s="43">
        <v>675</v>
      </c>
      <c r="J100" s="43">
        <v>0</v>
      </c>
      <c r="K100" s="43">
        <v>234</v>
      </c>
      <c r="L100" s="43">
        <v>0</v>
      </c>
      <c r="M100" s="44">
        <v>89</v>
      </c>
      <c r="O100" s="41" t="s">
        <v>83</v>
      </c>
      <c r="P100" s="90">
        <f t="shared" si="245"/>
        <v>1986</v>
      </c>
      <c r="Q100" s="91">
        <f t="shared" si="245"/>
        <v>130</v>
      </c>
      <c r="R100" s="91">
        <f t="shared" si="245"/>
        <v>805</v>
      </c>
      <c r="S100" s="91">
        <f t="shared" si="245"/>
        <v>30</v>
      </c>
      <c r="T100" s="91">
        <f t="shared" si="245"/>
        <v>75</v>
      </c>
      <c r="U100" s="91">
        <f t="shared" si="245"/>
        <v>533</v>
      </c>
      <c r="V100" s="91">
        <f t="shared" si="245"/>
        <v>178</v>
      </c>
      <c r="W100" s="91">
        <f t="shared" si="245"/>
        <v>55</v>
      </c>
      <c r="X100" s="91">
        <f t="shared" si="245"/>
        <v>167</v>
      </c>
      <c r="Y100" s="91">
        <f t="shared" si="245"/>
        <v>0</v>
      </c>
      <c r="Z100" s="92">
        <f t="shared" si="245"/>
        <v>13</v>
      </c>
      <c r="AB100" s="41" t="s">
        <v>83</v>
      </c>
      <c r="AC100" s="48">
        <f t="shared" ref="AC100:AC101" si="256">P100/C100</f>
        <v>0.52071316203460938</v>
      </c>
      <c r="AD100" s="49">
        <f t="shared" si="246"/>
        <v>9.154929577464789E-2</v>
      </c>
      <c r="AE100" s="49">
        <f t="shared" si="247"/>
        <v>0.65287915652879158</v>
      </c>
      <c r="AF100" s="49">
        <f t="shared" si="248"/>
        <v>0.35294117647058826</v>
      </c>
      <c r="AG100" s="49">
        <f t="shared" si="249"/>
        <v>7.5</v>
      </c>
      <c r="AH100" s="49">
        <f t="shared" si="250"/>
        <v>7.8382352941176467</v>
      </c>
      <c r="AI100" s="49">
        <f t="shared" si="251"/>
        <v>0.26370370370370372</v>
      </c>
      <c r="AJ100" s="64" t="s">
        <v>120</v>
      </c>
      <c r="AK100" s="49">
        <f t="shared" si="253"/>
        <v>0.71367521367521369</v>
      </c>
      <c r="AL100" s="64" t="s">
        <v>120</v>
      </c>
      <c r="AM100" s="50">
        <f t="shared" si="255"/>
        <v>0.14606741573033707</v>
      </c>
    </row>
    <row r="101" spans="2:39">
      <c r="B101" s="41" t="s">
        <v>84</v>
      </c>
      <c r="C101" s="51">
        <v>3875</v>
      </c>
      <c r="D101" s="52">
        <v>124</v>
      </c>
      <c r="E101" s="52">
        <v>1327</v>
      </c>
      <c r="F101" s="52">
        <v>341</v>
      </c>
      <c r="G101" s="52">
        <v>112</v>
      </c>
      <c r="H101" s="52">
        <v>0</v>
      </c>
      <c r="I101" s="52">
        <v>8</v>
      </c>
      <c r="J101" s="52">
        <v>52</v>
      </c>
      <c r="K101" s="52">
        <v>1603</v>
      </c>
      <c r="L101" s="52">
        <v>126</v>
      </c>
      <c r="M101" s="53">
        <v>182</v>
      </c>
      <c r="O101" s="41" t="s">
        <v>84</v>
      </c>
      <c r="P101" s="90">
        <f t="shared" si="245"/>
        <v>3844</v>
      </c>
      <c r="Q101" s="91">
        <f t="shared" si="245"/>
        <v>885</v>
      </c>
      <c r="R101" s="91">
        <f t="shared" si="245"/>
        <v>1591</v>
      </c>
      <c r="S101" s="91">
        <f t="shared" si="245"/>
        <v>324</v>
      </c>
      <c r="T101" s="91">
        <f t="shared" si="245"/>
        <v>229</v>
      </c>
      <c r="U101" s="91">
        <f t="shared" si="245"/>
        <v>0</v>
      </c>
      <c r="V101" s="91">
        <f t="shared" si="245"/>
        <v>4</v>
      </c>
      <c r="W101" s="91">
        <f t="shared" si="245"/>
        <v>38</v>
      </c>
      <c r="X101" s="91">
        <f t="shared" si="245"/>
        <v>530</v>
      </c>
      <c r="Y101" s="91">
        <f t="shared" si="245"/>
        <v>195</v>
      </c>
      <c r="Z101" s="92">
        <f t="shared" si="245"/>
        <v>48</v>
      </c>
      <c r="AB101" s="41" t="s">
        <v>84</v>
      </c>
      <c r="AC101" s="48">
        <f t="shared" si="256"/>
        <v>0.99199999999999999</v>
      </c>
      <c r="AD101" s="49">
        <f t="shared" si="246"/>
        <v>7.137096774193548</v>
      </c>
      <c r="AE101" s="49">
        <f t="shared" si="247"/>
        <v>1.1989449886963075</v>
      </c>
      <c r="AF101" s="49">
        <f t="shared" si="248"/>
        <v>0.95014662756598245</v>
      </c>
      <c r="AG101" s="49">
        <f t="shared" si="249"/>
        <v>2.0446428571428572</v>
      </c>
      <c r="AH101" s="64" t="s">
        <v>120</v>
      </c>
      <c r="AI101" s="49">
        <f t="shared" si="251"/>
        <v>0.5</v>
      </c>
      <c r="AJ101" s="49">
        <f t="shared" si="252"/>
        <v>0.73076923076923073</v>
      </c>
      <c r="AK101" s="49">
        <f t="shared" si="253"/>
        <v>0.33063006862133498</v>
      </c>
      <c r="AL101" s="49">
        <f t="shared" si="254"/>
        <v>1.5476190476190477</v>
      </c>
      <c r="AM101" s="50">
        <f t="shared" si="255"/>
        <v>0.26373626373626374</v>
      </c>
    </row>
    <row r="102" spans="2:39">
      <c r="B102" s="54" t="s">
        <v>73</v>
      </c>
      <c r="C102" s="65"/>
      <c r="D102" s="66"/>
      <c r="E102" s="66"/>
      <c r="F102" s="66"/>
      <c r="G102" s="66"/>
      <c r="H102" s="66"/>
      <c r="I102" s="66"/>
      <c r="J102" s="66"/>
      <c r="K102" s="66"/>
      <c r="L102" s="66"/>
      <c r="M102" s="67"/>
      <c r="O102" s="54" t="s">
        <v>73</v>
      </c>
      <c r="P102" s="90"/>
      <c r="Q102" s="91"/>
      <c r="R102" s="91"/>
      <c r="S102" s="91"/>
      <c r="T102" s="91"/>
      <c r="U102" s="91"/>
      <c r="V102" s="91"/>
      <c r="W102" s="91"/>
      <c r="X102" s="91"/>
      <c r="Y102" s="91"/>
      <c r="Z102" s="92"/>
      <c r="AB102" s="54" t="s">
        <v>73</v>
      </c>
      <c r="AC102" s="48"/>
      <c r="AD102" s="49"/>
      <c r="AE102" s="49"/>
      <c r="AF102" s="49"/>
      <c r="AG102" s="49"/>
      <c r="AH102" s="49"/>
      <c r="AI102" s="49"/>
      <c r="AJ102" s="49"/>
      <c r="AK102" s="49"/>
      <c r="AL102" s="49"/>
      <c r="AM102" s="50"/>
    </row>
    <row r="103" spans="2:39">
      <c r="B103" s="41" t="s">
        <v>85</v>
      </c>
      <c r="C103" s="45">
        <v>26984</v>
      </c>
      <c r="D103" s="46">
        <v>12581</v>
      </c>
      <c r="E103" s="46">
        <v>3335</v>
      </c>
      <c r="F103" s="46">
        <v>2186</v>
      </c>
      <c r="G103" s="46">
        <v>1194</v>
      </c>
      <c r="H103" s="46">
        <v>1182</v>
      </c>
      <c r="I103" s="46">
        <v>923</v>
      </c>
      <c r="J103" s="46">
        <v>1173</v>
      </c>
      <c r="K103" s="46">
        <v>1387</v>
      </c>
      <c r="L103" s="46">
        <v>1993</v>
      </c>
      <c r="M103" s="47">
        <v>1030</v>
      </c>
      <c r="O103" s="41" t="s">
        <v>85</v>
      </c>
      <c r="P103" s="90">
        <f t="shared" ref="P103:Z104" si="257">C31-C103</f>
        <v>12191</v>
      </c>
      <c r="Q103" s="91">
        <f t="shared" si="257"/>
        <v>1296</v>
      </c>
      <c r="R103" s="91">
        <f t="shared" si="257"/>
        <v>747</v>
      </c>
      <c r="S103" s="91">
        <f t="shared" si="257"/>
        <v>1411</v>
      </c>
      <c r="T103" s="91">
        <f t="shared" si="257"/>
        <v>837</v>
      </c>
      <c r="U103" s="91">
        <f t="shared" si="257"/>
        <v>2355</v>
      </c>
      <c r="V103" s="91">
        <f t="shared" si="257"/>
        <v>1580</v>
      </c>
      <c r="W103" s="91">
        <f t="shared" si="257"/>
        <v>508</v>
      </c>
      <c r="X103" s="91">
        <f t="shared" si="257"/>
        <v>403</v>
      </c>
      <c r="Y103" s="91">
        <f t="shared" si="257"/>
        <v>928</v>
      </c>
      <c r="Z103" s="92">
        <f t="shared" si="257"/>
        <v>2126</v>
      </c>
      <c r="AB103" s="41" t="s">
        <v>85</v>
      </c>
      <c r="AC103" s="48">
        <f t="shared" ref="AC103:AC104" si="258">P103/C103</f>
        <v>0.45178624369997034</v>
      </c>
      <c r="AD103" s="49">
        <f t="shared" ref="AD103:AD104" si="259">Q103/D103</f>
        <v>0.10301247913520388</v>
      </c>
      <c r="AE103" s="49">
        <f t="shared" ref="AE103:AE104" si="260">R103/E103</f>
        <v>0.2239880059970015</v>
      </c>
      <c r="AF103" s="49">
        <f t="shared" ref="AF103:AF104" si="261">S103/F103</f>
        <v>0.64547118023787742</v>
      </c>
      <c r="AG103" s="49">
        <f t="shared" ref="AG103:AG104" si="262">T103/G103</f>
        <v>0.70100502512562812</v>
      </c>
      <c r="AH103" s="49">
        <f t="shared" ref="AH103:AH104" si="263">U103/H103</f>
        <v>1.9923857868020305</v>
      </c>
      <c r="AI103" s="49">
        <f t="shared" ref="AI103:AI104" si="264">V103/I103</f>
        <v>1.7118093174431204</v>
      </c>
      <c r="AJ103" s="49">
        <f t="shared" ref="AJ103:AJ104" si="265">W103/J103</f>
        <v>0.43307757885762999</v>
      </c>
      <c r="AK103" s="49">
        <f t="shared" ref="AK103:AK104" si="266">X103/K103</f>
        <v>0.29055515501081469</v>
      </c>
      <c r="AL103" s="49">
        <f t="shared" ref="AL103:AL104" si="267">Y103/L103</f>
        <v>0.46562970396387354</v>
      </c>
      <c r="AM103" s="50">
        <f t="shared" ref="AM103:AM104" si="268">Z103/M103</f>
        <v>2.0640776699029124</v>
      </c>
    </row>
    <row r="104" spans="2:39">
      <c r="B104" s="68" t="s">
        <v>86</v>
      </c>
      <c r="C104" s="69">
        <v>55239</v>
      </c>
      <c r="D104" s="70">
        <v>21437</v>
      </c>
      <c r="E104" s="70">
        <v>13511</v>
      </c>
      <c r="F104" s="70">
        <v>3781</v>
      </c>
      <c r="G104" s="70">
        <v>2352</v>
      </c>
      <c r="H104" s="70">
        <v>785</v>
      </c>
      <c r="I104" s="70">
        <v>1331</v>
      </c>
      <c r="J104" s="70">
        <v>3105</v>
      </c>
      <c r="K104" s="70">
        <v>3800</v>
      </c>
      <c r="L104" s="70">
        <v>4283</v>
      </c>
      <c r="M104" s="71">
        <v>854</v>
      </c>
      <c r="O104" s="68" t="s">
        <v>86</v>
      </c>
      <c r="P104" s="93">
        <f t="shared" si="257"/>
        <v>27806</v>
      </c>
      <c r="Q104" s="94">
        <f t="shared" si="257"/>
        <v>4475</v>
      </c>
      <c r="R104" s="94">
        <f t="shared" si="257"/>
        <v>5945</v>
      </c>
      <c r="S104" s="94">
        <f t="shared" si="257"/>
        <v>3207</v>
      </c>
      <c r="T104" s="94">
        <f t="shared" si="257"/>
        <v>1555</v>
      </c>
      <c r="U104" s="94">
        <f t="shared" si="257"/>
        <v>3160</v>
      </c>
      <c r="V104" s="94">
        <f t="shared" si="257"/>
        <v>2803</v>
      </c>
      <c r="W104" s="94">
        <f t="shared" si="257"/>
        <v>1564</v>
      </c>
      <c r="X104" s="94">
        <f t="shared" si="257"/>
        <v>1037</v>
      </c>
      <c r="Y104" s="94">
        <f t="shared" si="257"/>
        <v>2446</v>
      </c>
      <c r="Z104" s="95">
        <f t="shared" si="257"/>
        <v>1614</v>
      </c>
      <c r="AB104" s="68" t="s">
        <v>86</v>
      </c>
      <c r="AC104" s="72">
        <f t="shared" si="258"/>
        <v>0.50337623780300145</v>
      </c>
      <c r="AD104" s="73">
        <f t="shared" si="259"/>
        <v>0.20875122451835612</v>
      </c>
      <c r="AE104" s="73">
        <f t="shared" si="260"/>
        <v>0.44001184220264972</v>
      </c>
      <c r="AF104" s="73">
        <f t="shared" si="261"/>
        <v>0.84818830997090722</v>
      </c>
      <c r="AG104" s="73">
        <f t="shared" si="262"/>
        <v>0.66113945578231292</v>
      </c>
      <c r="AH104" s="73">
        <f t="shared" si="263"/>
        <v>4.0254777070063694</v>
      </c>
      <c r="AI104" s="73">
        <f t="shared" si="264"/>
        <v>2.1059353869271225</v>
      </c>
      <c r="AJ104" s="73">
        <f t="shared" si="265"/>
        <v>0.50370370370370365</v>
      </c>
      <c r="AK104" s="73">
        <f t="shared" si="266"/>
        <v>0.27289473684210525</v>
      </c>
      <c r="AL104" s="73">
        <f t="shared" si="267"/>
        <v>0.57109502685033853</v>
      </c>
      <c r="AM104" s="74">
        <f t="shared" si="268"/>
        <v>1.8899297423887589</v>
      </c>
    </row>
    <row r="106" spans="2:39">
      <c r="B106" s="75" t="s">
        <v>90</v>
      </c>
      <c r="M106" s="424" t="s">
        <v>324</v>
      </c>
      <c r="O106" s="75" t="s">
        <v>90</v>
      </c>
      <c r="Z106" s="424" t="s">
        <v>324</v>
      </c>
      <c r="AB106" s="75" t="s">
        <v>90</v>
      </c>
      <c r="AM106" s="424" t="s">
        <v>324</v>
      </c>
    </row>
    <row r="107" spans="2:39">
      <c r="B107" s="75" t="s">
        <v>91</v>
      </c>
      <c r="O107" s="75" t="s">
        <v>91</v>
      </c>
      <c r="AB107" s="75" t="s">
        <v>91</v>
      </c>
    </row>
  </sheetData>
  <hyperlinks>
    <hyperlink ref="B1" location="'List of tables'!A1" display="Return to List of tables"/>
    <hyperlink ref="M34" location="'List of tables'!A1" display="Return to List of tables"/>
    <hyperlink ref="M70" location="'List of tables'!A1" display="Return to List of tables"/>
    <hyperlink ref="M106" location="'List of tables'!A1" display="Return to List of tables"/>
    <hyperlink ref="Z106" location="'List of tables'!A1" display="Return to List of tables"/>
    <hyperlink ref="AM106" location="'List of tables'!A1" display="Return to List of tables"/>
    <hyperlink ref="AM70" location="'List of tables'!A1" display="Return to List of tables"/>
    <hyperlink ref="Z70" location="'List of tables'!A1" display="Return to List of tables"/>
    <hyperlink ref="Z34" location="'List of tables'!A1" display="Return to List of tables"/>
    <hyperlink ref="AM34" location="'List of tables'!A1" display="Return to List of tables"/>
  </hyperlinks>
  <printOptions horizontalCentered="1"/>
  <pageMargins left="0.51181102362204722" right="0.51181102362204722" top="0.94488188976377963" bottom="0.55118110236220474" header="0.31496062992125984" footer="0.31496062992125984"/>
  <pageSetup paperSize="9" scale="80" orientation="landscape" r:id="rId1"/>
  <headerFooter>
    <oddFooter>&amp;L&amp;D&amp;CPage &amp;P of &amp;N&amp;R&amp;F</oddFooter>
  </headerFooter>
  <rowBreaks count="2" manualBreakCount="2">
    <brk id="37" min="1" max="38" man="1"/>
    <brk id="73" min="1" max="38" man="1"/>
  </rowBreaks>
  <colBreaks count="2" manualBreakCount="2">
    <brk id="14" max="1048575" man="1"/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M153"/>
  <sheetViews>
    <sheetView zoomScale="80" zoomScaleNormal="80" workbookViewId="0">
      <selection activeCell="R94" sqref="R94"/>
    </sheetView>
  </sheetViews>
  <sheetFormatPr defaultColWidth="9.140625" defaultRowHeight="14.25"/>
  <cols>
    <col min="1" max="1" width="3.7109375" style="4" customWidth="1"/>
    <col min="2" max="2" width="38.7109375" style="96" customWidth="1"/>
    <col min="3" max="13" width="11.42578125" style="3" customWidth="1"/>
    <col min="14" max="14" width="2.28515625" style="4" customWidth="1"/>
    <col min="15" max="15" width="38.7109375" style="4" customWidth="1"/>
    <col min="16" max="26" width="11.42578125" style="3" customWidth="1"/>
    <col min="27" max="27" width="2.28515625" style="4" customWidth="1"/>
    <col min="28" max="28" width="40" style="4" customWidth="1"/>
    <col min="29" max="39" width="11.42578125" style="3" customWidth="1"/>
    <col min="40" max="16384" width="9.140625" style="4"/>
  </cols>
  <sheetData>
    <row r="1" spans="2:39">
      <c r="B1" s="417" t="s">
        <v>324</v>
      </c>
    </row>
    <row r="2" spans="2:39" ht="15">
      <c r="B2" s="2" t="s">
        <v>105</v>
      </c>
      <c r="O2" s="5" t="s">
        <v>108</v>
      </c>
      <c r="AB2" s="5" t="s">
        <v>109</v>
      </c>
    </row>
    <row r="3" spans="2:39" s="18" customFormat="1" ht="57">
      <c r="B3" s="6" t="s">
        <v>92</v>
      </c>
      <c r="C3" s="19" t="s">
        <v>38</v>
      </c>
      <c r="D3" s="20" t="s">
        <v>45</v>
      </c>
      <c r="E3" s="21" t="s">
        <v>46</v>
      </c>
      <c r="F3" s="22" t="s">
        <v>47</v>
      </c>
      <c r="G3" s="23" t="s">
        <v>39</v>
      </c>
      <c r="H3" s="24" t="s">
        <v>48</v>
      </c>
      <c r="I3" s="25" t="s">
        <v>40</v>
      </c>
      <c r="J3" s="26" t="s">
        <v>41</v>
      </c>
      <c r="K3" s="27" t="s">
        <v>49</v>
      </c>
      <c r="L3" s="28" t="s">
        <v>42</v>
      </c>
      <c r="M3" s="29" t="s">
        <v>43</v>
      </c>
      <c r="O3" s="6" t="s">
        <v>92</v>
      </c>
      <c r="P3" s="30" t="s">
        <v>38</v>
      </c>
      <c r="Q3" s="20" t="s">
        <v>45</v>
      </c>
      <c r="R3" s="21" t="s">
        <v>46</v>
      </c>
      <c r="S3" s="22" t="s">
        <v>47</v>
      </c>
      <c r="T3" s="23" t="s">
        <v>39</v>
      </c>
      <c r="U3" s="24" t="s">
        <v>48</v>
      </c>
      <c r="V3" s="25" t="s">
        <v>40</v>
      </c>
      <c r="W3" s="26" t="s">
        <v>41</v>
      </c>
      <c r="X3" s="27" t="s">
        <v>49</v>
      </c>
      <c r="Y3" s="28" t="s">
        <v>42</v>
      </c>
      <c r="Z3" s="29" t="s">
        <v>43</v>
      </c>
      <c r="AB3" s="6" t="s">
        <v>92</v>
      </c>
      <c r="AC3" s="30" t="s">
        <v>38</v>
      </c>
      <c r="AD3" s="20" t="s">
        <v>45</v>
      </c>
      <c r="AE3" s="21" t="s">
        <v>46</v>
      </c>
      <c r="AF3" s="22" t="s">
        <v>47</v>
      </c>
      <c r="AG3" s="23" t="s">
        <v>39</v>
      </c>
      <c r="AH3" s="24" t="s">
        <v>48</v>
      </c>
      <c r="AI3" s="25" t="s">
        <v>40</v>
      </c>
      <c r="AJ3" s="26" t="s">
        <v>41</v>
      </c>
      <c r="AK3" s="27" t="s">
        <v>49</v>
      </c>
      <c r="AL3" s="28" t="s">
        <v>42</v>
      </c>
      <c r="AM3" s="29" t="s">
        <v>43</v>
      </c>
    </row>
    <row r="4" spans="2:39">
      <c r="B4" s="31" t="s">
        <v>2</v>
      </c>
      <c r="C4" s="43">
        <v>200</v>
      </c>
      <c r="D4" s="99">
        <v>25</v>
      </c>
      <c r="E4" s="99">
        <v>10</v>
      </c>
      <c r="F4" s="99">
        <v>20</v>
      </c>
      <c r="G4" s="99">
        <v>26</v>
      </c>
      <c r="H4" s="99">
        <v>28</v>
      </c>
      <c r="I4" s="99">
        <v>9</v>
      </c>
      <c r="J4" s="99">
        <v>22</v>
      </c>
      <c r="K4" s="99">
        <v>12</v>
      </c>
      <c r="L4" s="99">
        <v>35</v>
      </c>
      <c r="M4" s="100">
        <v>13</v>
      </c>
      <c r="O4" s="31" t="s">
        <v>2</v>
      </c>
      <c r="P4" s="101">
        <f t="shared" ref="P4:Z26" si="0">C4/C$26</f>
        <v>8.5066564586789156E-3</v>
      </c>
      <c r="Q4" s="102">
        <f t="shared" si="0"/>
        <v>2.6175269605276936E-3</v>
      </c>
      <c r="R4" s="102">
        <f t="shared" si="0"/>
        <v>3.189792663476874E-3</v>
      </c>
      <c r="S4" s="102">
        <f t="shared" si="0"/>
        <v>8.7757788503729714E-3</v>
      </c>
      <c r="T4" s="102">
        <f t="shared" si="0"/>
        <v>2.9115341545352745E-2</v>
      </c>
      <c r="U4" s="102">
        <f t="shared" si="0"/>
        <v>1.2037833190025795E-2</v>
      </c>
      <c r="V4" s="102">
        <f t="shared" si="0"/>
        <v>7.7319587628865982E-3</v>
      </c>
      <c r="W4" s="102">
        <f t="shared" si="0"/>
        <v>2.8985507246376812E-2</v>
      </c>
      <c r="X4" s="102">
        <f t="shared" si="0"/>
        <v>1.3392857142857142E-2</v>
      </c>
      <c r="Y4" s="102">
        <f t="shared" si="0"/>
        <v>2.6236881559220389E-2</v>
      </c>
      <c r="Z4" s="103">
        <f t="shared" si="0"/>
        <v>1.1073253833049404E-2</v>
      </c>
      <c r="AB4" s="31" t="s">
        <v>2</v>
      </c>
      <c r="AC4" s="101">
        <f>C4/$C4</f>
        <v>1</v>
      </c>
      <c r="AD4" s="102">
        <f>D4/$C4</f>
        <v>0.125</v>
      </c>
      <c r="AE4" s="102">
        <f t="shared" ref="AE4:AM19" si="1">E4/$C4</f>
        <v>0.05</v>
      </c>
      <c r="AF4" s="102">
        <f t="shared" si="1"/>
        <v>0.1</v>
      </c>
      <c r="AG4" s="102">
        <f t="shared" si="1"/>
        <v>0.13</v>
      </c>
      <c r="AH4" s="102">
        <f t="shared" si="1"/>
        <v>0.14000000000000001</v>
      </c>
      <c r="AI4" s="102">
        <f t="shared" si="1"/>
        <v>4.4999999999999998E-2</v>
      </c>
      <c r="AJ4" s="102">
        <f t="shared" si="1"/>
        <v>0.11</v>
      </c>
      <c r="AK4" s="102">
        <f t="shared" si="1"/>
        <v>0.06</v>
      </c>
      <c r="AL4" s="102">
        <f t="shared" si="1"/>
        <v>0.17499999999999999</v>
      </c>
      <c r="AM4" s="103">
        <f t="shared" si="1"/>
        <v>6.5000000000000002E-2</v>
      </c>
    </row>
    <row r="5" spans="2:39">
      <c r="B5" s="54" t="s">
        <v>3</v>
      </c>
      <c r="C5" s="104">
        <v>1855</v>
      </c>
      <c r="D5" s="52">
        <v>460</v>
      </c>
      <c r="E5" s="52">
        <v>71</v>
      </c>
      <c r="F5" s="52">
        <v>447</v>
      </c>
      <c r="G5" s="52">
        <v>65</v>
      </c>
      <c r="H5" s="52">
        <v>188</v>
      </c>
      <c r="I5" s="52">
        <v>134</v>
      </c>
      <c r="J5" s="52">
        <v>46</v>
      </c>
      <c r="K5" s="52">
        <v>67</v>
      </c>
      <c r="L5" s="52">
        <v>217</v>
      </c>
      <c r="M5" s="53">
        <v>160</v>
      </c>
      <c r="O5" s="54" t="s">
        <v>3</v>
      </c>
      <c r="P5" s="48">
        <f t="shared" si="0"/>
        <v>7.8899238654246945E-2</v>
      </c>
      <c r="Q5" s="49">
        <f t="shared" si="0"/>
        <v>4.8162496073709558E-2</v>
      </c>
      <c r="R5" s="49">
        <f t="shared" si="0"/>
        <v>2.2647527910685805E-2</v>
      </c>
      <c r="S5" s="49">
        <f t="shared" si="0"/>
        <v>0.19613865730583591</v>
      </c>
      <c r="T5" s="49">
        <f t="shared" si="0"/>
        <v>7.2788353863381852E-2</v>
      </c>
      <c r="U5" s="49">
        <f t="shared" si="0"/>
        <v>8.0825451418744629E-2</v>
      </c>
      <c r="V5" s="49">
        <f t="shared" si="0"/>
        <v>0.11512027491408934</v>
      </c>
      <c r="W5" s="49">
        <f t="shared" si="0"/>
        <v>6.0606060606060608E-2</v>
      </c>
      <c r="X5" s="49">
        <f t="shared" si="0"/>
        <v>7.4776785714285712E-2</v>
      </c>
      <c r="Y5" s="49">
        <f t="shared" si="0"/>
        <v>0.16266866566716642</v>
      </c>
      <c r="Z5" s="50">
        <f t="shared" si="0"/>
        <v>0.1362862010221465</v>
      </c>
      <c r="AB5" s="54" t="s">
        <v>3</v>
      </c>
      <c r="AC5" s="48">
        <f t="shared" ref="AC5:AM26" si="2">C5/$C5</f>
        <v>1</v>
      </c>
      <c r="AD5" s="49">
        <f t="shared" si="2"/>
        <v>0.24797843665768193</v>
      </c>
      <c r="AE5" s="49">
        <f t="shared" si="1"/>
        <v>3.8274932614555258E-2</v>
      </c>
      <c r="AF5" s="49">
        <f t="shared" si="1"/>
        <v>0.24097035040431267</v>
      </c>
      <c r="AG5" s="49">
        <f t="shared" si="1"/>
        <v>3.5040431266846361E-2</v>
      </c>
      <c r="AH5" s="49">
        <f t="shared" si="1"/>
        <v>0.10134770889487871</v>
      </c>
      <c r="AI5" s="49">
        <f t="shared" si="1"/>
        <v>7.2237196765498654E-2</v>
      </c>
      <c r="AJ5" s="49">
        <f t="shared" si="1"/>
        <v>2.4797843665768194E-2</v>
      </c>
      <c r="AK5" s="49">
        <f t="shared" si="1"/>
        <v>3.6118598382749327E-2</v>
      </c>
      <c r="AL5" s="49">
        <f t="shared" si="1"/>
        <v>0.1169811320754717</v>
      </c>
      <c r="AM5" s="50">
        <f t="shared" si="1"/>
        <v>8.6253369272237201E-2</v>
      </c>
    </row>
    <row r="6" spans="2:39">
      <c r="B6" s="54" t="s">
        <v>4</v>
      </c>
      <c r="C6" s="104">
        <v>2139</v>
      </c>
      <c r="D6" s="52">
        <v>1611</v>
      </c>
      <c r="E6" s="52">
        <v>257</v>
      </c>
      <c r="F6" s="52">
        <v>71</v>
      </c>
      <c r="G6" s="52">
        <v>23</v>
      </c>
      <c r="H6" s="52">
        <v>41</v>
      </c>
      <c r="I6" s="52">
        <v>67</v>
      </c>
      <c r="J6" s="52">
        <v>9</v>
      </c>
      <c r="K6" s="52">
        <v>29</v>
      </c>
      <c r="L6" s="52">
        <v>18</v>
      </c>
      <c r="M6" s="53">
        <v>13</v>
      </c>
      <c r="O6" s="54" t="s">
        <v>4</v>
      </c>
      <c r="P6" s="48">
        <f t="shared" si="0"/>
        <v>9.0978690825571015E-2</v>
      </c>
      <c r="Q6" s="49">
        <f t="shared" si="0"/>
        <v>0.16867343733640455</v>
      </c>
      <c r="R6" s="49">
        <f t="shared" si="0"/>
        <v>8.1977671451355663E-2</v>
      </c>
      <c r="S6" s="49">
        <f t="shared" si="0"/>
        <v>3.1154014918824045E-2</v>
      </c>
      <c r="T6" s="49">
        <f t="shared" si="0"/>
        <v>2.5755879059350503E-2</v>
      </c>
      <c r="U6" s="49">
        <f t="shared" si="0"/>
        <v>1.7626827171109201E-2</v>
      </c>
      <c r="V6" s="49">
        <f t="shared" si="0"/>
        <v>5.756013745704467E-2</v>
      </c>
      <c r="W6" s="49">
        <f t="shared" si="0"/>
        <v>1.1857707509881422E-2</v>
      </c>
      <c r="X6" s="49">
        <f t="shared" si="0"/>
        <v>3.2366071428571432E-2</v>
      </c>
      <c r="Y6" s="49">
        <f t="shared" si="0"/>
        <v>1.3493253373313344E-2</v>
      </c>
      <c r="Z6" s="50">
        <f t="shared" si="0"/>
        <v>1.1073253833049404E-2</v>
      </c>
      <c r="AB6" s="54" t="s">
        <v>4</v>
      </c>
      <c r="AC6" s="48">
        <f t="shared" si="2"/>
        <v>1</v>
      </c>
      <c r="AD6" s="49">
        <f t="shared" si="2"/>
        <v>0.75315568022440393</v>
      </c>
      <c r="AE6" s="49">
        <f t="shared" si="1"/>
        <v>0.12014960261804582</v>
      </c>
      <c r="AF6" s="49">
        <f t="shared" si="1"/>
        <v>3.3193080878915378E-2</v>
      </c>
      <c r="AG6" s="49">
        <f t="shared" si="1"/>
        <v>1.0752688172043012E-2</v>
      </c>
      <c r="AH6" s="49">
        <f t="shared" si="1"/>
        <v>1.916783543712015E-2</v>
      </c>
      <c r="AI6" s="49">
        <f t="shared" si="1"/>
        <v>3.1323048153342685E-2</v>
      </c>
      <c r="AJ6" s="49">
        <f t="shared" si="1"/>
        <v>4.2075736325385693E-3</v>
      </c>
      <c r="AK6" s="49">
        <f t="shared" si="1"/>
        <v>1.3557737260402058E-2</v>
      </c>
      <c r="AL6" s="49">
        <f t="shared" si="1"/>
        <v>8.4151472650771386E-3</v>
      </c>
      <c r="AM6" s="50">
        <f t="shared" si="1"/>
        <v>6.0776063581112674E-3</v>
      </c>
    </row>
    <row r="7" spans="2:39">
      <c r="B7" s="54" t="s">
        <v>5</v>
      </c>
      <c r="C7" s="104">
        <v>3746</v>
      </c>
      <c r="D7" s="52">
        <v>1050</v>
      </c>
      <c r="E7" s="52">
        <v>672</v>
      </c>
      <c r="F7" s="52">
        <v>341</v>
      </c>
      <c r="G7" s="52">
        <v>237</v>
      </c>
      <c r="H7" s="52">
        <v>292</v>
      </c>
      <c r="I7" s="52">
        <v>230</v>
      </c>
      <c r="J7" s="52">
        <v>205</v>
      </c>
      <c r="K7" s="52">
        <v>205</v>
      </c>
      <c r="L7" s="52">
        <v>276</v>
      </c>
      <c r="M7" s="53">
        <v>238</v>
      </c>
      <c r="O7" s="54" t="s">
        <v>5</v>
      </c>
      <c r="P7" s="48">
        <f t="shared" si="0"/>
        <v>0.15932967547105611</v>
      </c>
      <c r="Q7" s="49">
        <f t="shared" si="0"/>
        <v>0.10993613234216312</v>
      </c>
      <c r="R7" s="49">
        <f t="shared" si="0"/>
        <v>0.21435406698564594</v>
      </c>
      <c r="S7" s="49">
        <f t="shared" si="0"/>
        <v>0.14962702939885913</v>
      </c>
      <c r="T7" s="49">
        <f t="shared" si="0"/>
        <v>0.26539753639417696</v>
      </c>
      <c r="U7" s="49">
        <f t="shared" si="0"/>
        <v>0.12553740326741186</v>
      </c>
      <c r="V7" s="49">
        <f t="shared" si="0"/>
        <v>0.19759450171821305</v>
      </c>
      <c r="W7" s="49">
        <f t="shared" si="0"/>
        <v>0.27009222661396576</v>
      </c>
      <c r="X7" s="49">
        <f t="shared" si="0"/>
        <v>0.22879464285714285</v>
      </c>
      <c r="Y7" s="49">
        <f t="shared" si="0"/>
        <v>0.20689655172413793</v>
      </c>
      <c r="Z7" s="50">
        <f t="shared" si="0"/>
        <v>0.20272572402044292</v>
      </c>
      <c r="AB7" s="54" t="s">
        <v>5</v>
      </c>
      <c r="AC7" s="48">
        <f t="shared" si="2"/>
        <v>1</v>
      </c>
      <c r="AD7" s="49">
        <f t="shared" si="2"/>
        <v>0.28029898558462357</v>
      </c>
      <c r="AE7" s="49">
        <f t="shared" si="1"/>
        <v>0.1793913507741591</v>
      </c>
      <c r="AF7" s="49">
        <f t="shared" si="1"/>
        <v>9.1030432461292041E-2</v>
      </c>
      <c r="AG7" s="49">
        <f t="shared" si="1"/>
        <v>6.3267485317672179E-2</v>
      </c>
      <c r="AH7" s="49">
        <f t="shared" si="1"/>
        <v>7.7949813134009616E-2</v>
      </c>
      <c r="AI7" s="49">
        <f t="shared" si="1"/>
        <v>6.1398825413774692E-2</v>
      </c>
      <c r="AJ7" s="49">
        <f t="shared" si="1"/>
        <v>5.4725040042712225E-2</v>
      </c>
      <c r="AK7" s="49">
        <f t="shared" si="1"/>
        <v>5.4725040042712225E-2</v>
      </c>
      <c r="AL7" s="49">
        <f t="shared" si="1"/>
        <v>7.3678590496529625E-2</v>
      </c>
      <c r="AM7" s="50">
        <f t="shared" si="1"/>
        <v>6.3534436732514687E-2</v>
      </c>
    </row>
    <row r="8" spans="2:39">
      <c r="B8" s="54" t="s">
        <v>6</v>
      </c>
      <c r="C8" s="104">
        <v>331</v>
      </c>
      <c r="D8" s="52">
        <v>143</v>
      </c>
      <c r="E8" s="52">
        <v>47</v>
      </c>
      <c r="F8" s="52">
        <v>26</v>
      </c>
      <c r="G8" s="52">
        <v>13</v>
      </c>
      <c r="H8" s="52">
        <v>12</v>
      </c>
      <c r="I8" s="52">
        <v>2</v>
      </c>
      <c r="J8" s="52">
        <v>7</v>
      </c>
      <c r="K8" s="52">
        <v>35</v>
      </c>
      <c r="L8" s="52">
        <v>30</v>
      </c>
      <c r="M8" s="53">
        <v>16</v>
      </c>
      <c r="O8" s="54" t="s">
        <v>6</v>
      </c>
      <c r="P8" s="48">
        <f t="shared" si="0"/>
        <v>1.4078516439113606E-2</v>
      </c>
      <c r="Q8" s="49">
        <f t="shared" si="0"/>
        <v>1.4972254214218406E-2</v>
      </c>
      <c r="R8" s="49">
        <f t="shared" si="0"/>
        <v>1.4992025518341308E-2</v>
      </c>
      <c r="S8" s="49">
        <f t="shared" si="0"/>
        <v>1.1408512505484861E-2</v>
      </c>
      <c r="T8" s="49">
        <f t="shared" si="0"/>
        <v>1.4557670772676373E-2</v>
      </c>
      <c r="U8" s="49">
        <f t="shared" si="0"/>
        <v>5.1590713671539126E-3</v>
      </c>
      <c r="V8" s="49">
        <f t="shared" si="0"/>
        <v>1.718213058419244E-3</v>
      </c>
      <c r="W8" s="49">
        <f t="shared" si="0"/>
        <v>9.22266139657444E-3</v>
      </c>
      <c r="X8" s="49">
        <f t="shared" si="0"/>
        <v>3.90625E-2</v>
      </c>
      <c r="Y8" s="49">
        <f t="shared" si="0"/>
        <v>2.2488755622188907E-2</v>
      </c>
      <c r="Z8" s="50">
        <f t="shared" si="0"/>
        <v>1.3628620102214651E-2</v>
      </c>
      <c r="AB8" s="54" t="s">
        <v>6</v>
      </c>
      <c r="AC8" s="48">
        <f t="shared" si="2"/>
        <v>1</v>
      </c>
      <c r="AD8" s="49">
        <f t="shared" si="2"/>
        <v>0.43202416918429004</v>
      </c>
      <c r="AE8" s="49">
        <f t="shared" si="1"/>
        <v>0.1419939577039275</v>
      </c>
      <c r="AF8" s="49">
        <f t="shared" si="1"/>
        <v>7.8549848942598186E-2</v>
      </c>
      <c r="AG8" s="49">
        <f t="shared" si="1"/>
        <v>3.9274924471299093E-2</v>
      </c>
      <c r="AH8" s="49">
        <f t="shared" si="1"/>
        <v>3.6253776435045321E-2</v>
      </c>
      <c r="AI8" s="49">
        <f t="shared" si="1"/>
        <v>6.0422960725075529E-3</v>
      </c>
      <c r="AJ8" s="49">
        <f t="shared" si="1"/>
        <v>2.1148036253776436E-2</v>
      </c>
      <c r="AK8" s="49">
        <f t="shared" si="1"/>
        <v>0.10574018126888217</v>
      </c>
      <c r="AL8" s="49">
        <f t="shared" si="1"/>
        <v>9.0634441087613288E-2</v>
      </c>
      <c r="AM8" s="50">
        <f t="shared" si="1"/>
        <v>4.8338368580060423E-2</v>
      </c>
    </row>
    <row r="9" spans="2:39">
      <c r="B9" s="54" t="s">
        <v>7</v>
      </c>
      <c r="C9" s="104">
        <v>1106</v>
      </c>
      <c r="D9" s="52">
        <v>588</v>
      </c>
      <c r="E9" s="52">
        <v>103</v>
      </c>
      <c r="F9" s="52">
        <v>81</v>
      </c>
      <c r="G9" s="52">
        <v>56</v>
      </c>
      <c r="H9" s="52">
        <v>54</v>
      </c>
      <c r="I9" s="52">
        <v>33</v>
      </c>
      <c r="J9" s="52">
        <v>56</v>
      </c>
      <c r="K9" s="52">
        <v>46</v>
      </c>
      <c r="L9" s="52">
        <v>50</v>
      </c>
      <c r="M9" s="53">
        <v>39</v>
      </c>
      <c r="O9" s="54" t="s">
        <v>7</v>
      </c>
      <c r="P9" s="48">
        <f t="shared" si="0"/>
        <v>4.7041810216494409E-2</v>
      </c>
      <c r="Q9" s="49">
        <f t="shared" si="0"/>
        <v>6.1564234111611348E-2</v>
      </c>
      <c r="R9" s="49">
        <f t="shared" si="0"/>
        <v>3.2854864433811803E-2</v>
      </c>
      <c r="S9" s="49">
        <f t="shared" si="0"/>
        <v>3.5541904344010528E-2</v>
      </c>
      <c r="T9" s="49">
        <f t="shared" si="0"/>
        <v>6.2709966405375142E-2</v>
      </c>
      <c r="U9" s="49">
        <f t="shared" si="0"/>
        <v>2.3215821152192607E-2</v>
      </c>
      <c r="V9" s="49">
        <f t="shared" si="0"/>
        <v>2.8350515463917526E-2</v>
      </c>
      <c r="W9" s="49">
        <f t="shared" si="0"/>
        <v>7.378129117259552E-2</v>
      </c>
      <c r="X9" s="49">
        <f t="shared" si="0"/>
        <v>5.1339285714285712E-2</v>
      </c>
      <c r="Y9" s="49">
        <f t="shared" si="0"/>
        <v>3.7481259370314844E-2</v>
      </c>
      <c r="Z9" s="50">
        <f t="shared" si="0"/>
        <v>3.3219761499148209E-2</v>
      </c>
      <c r="AB9" s="54" t="s">
        <v>7</v>
      </c>
      <c r="AC9" s="48">
        <f t="shared" si="2"/>
        <v>1</v>
      </c>
      <c r="AD9" s="49">
        <f t="shared" si="2"/>
        <v>0.53164556962025311</v>
      </c>
      <c r="AE9" s="49">
        <f t="shared" si="1"/>
        <v>9.3128390596745034E-2</v>
      </c>
      <c r="AF9" s="49">
        <f t="shared" si="1"/>
        <v>7.3236889692585891E-2</v>
      </c>
      <c r="AG9" s="49">
        <f t="shared" si="1"/>
        <v>5.0632911392405063E-2</v>
      </c>
      <c r="AH9" s="49">
        <f t="shared" si="1"/>
        <v>4.8824593128390596E-2</v>
      </c>
      <c r="AI9" s="49">
        <f t="shared" si="1"/>
        <v>2.9837251356238697E-2</v>
      </c>
      <c r="AJ9" s="49">
        <f t="shared" si="1"/>
        <v>5.0632911392405063E-2</v>
      </c>
      <c r="AK9" s="49">
        <f t="shared" si="1"/>
        <v>4.1591320072332731E-2</v>
      </c>
      <c r="AL9" s="49">
        <f t="shared" si="1"/>
        <v>4.5207956600361664E-2</v>
      </c>
      <c r="AM9" s="50">
        <f t="shared" si="1"/>
        <v>3.5262206148282099E-2</v>
      </c>
    </row>
    <row r="10" spans="2:39">
      <c r="B10" s="54" t="s">
        <v>8</v>
      </c>
      <c r="C10" s="104">
        <v>862</v>
      </c>
      <c r="D10" s="52">
        <v>255</v>
      </c>
      <c r="E10" s="52">
        <v>249</v>
      </c>
      <c r="F10" s="52">
        <v>49</v>
      </c>
      <c r="G10" s="52">
        <v>26</v>
      </c>
      <c r="H10" s="52">
        <v>22</v>
      </c>
      <c r="I10" s="52">
        <v>57</v>
      </c>
      <c r="J10" s="52">
        <v>68</v>
      </c>
      <c r="K10" s="52">
        <v>5</v>
      </c>
      <c r="L10" s="52">
        <v>53</v>
      </c>
      <c r="M10" s="53">
        <v>78</v>
      </c>
      <c r="O10" s="54" t="s">
        <v>8</v>
      </c>
      <c r="P10" s="48">
        <f t="shared" si="0"/>
        <v>3.6663689336906127E-2</v>
      </c>
      <c r="Q10" s="49">
        <f t="shared" si="0"/>
        <v>2.6698774997382473E-2</v>
      </c>
      <c r="R10" s="49">
        <f t="shared" si="0"/>
        <v>7.9425837320574164E-2</v>
      </c>
      <c r="S10" s="49">
        <f t="shared" si="0"/>
        <v>2.150065818341378E-2</v>
      </c>
      <c r="T10" s="49">
        <f t="shared" si="0"/>
        <v>2.9115341545352745E-2</v>
      </c>
      <c r="U10" s="49">
        <f t="shared" si="0"/>
        <v>9.4582975064488387E-3</v>
      </c>
      <c r="V10" s="49">
        <f t="shared" si="0"/>
        <v>4.8969072164948453E-2</v>
      </c>
      <c r="W10" s="49">
        <f t="shared" si="0"/>
        <v>8.9591567852437423E-2</v>
      </c>
      <c r="X10" s="49">
        <f t="shared" si="0"/>
        <v>5.580357142857143E-3</v>
      </c>
      <c r="Y10" s="49">
        <f t="shared" si="0"/>
        <v>3.9730134932533731E-2</v>
      </c>
      <c r="Z10" s="50">
        <f t="shared" si="0"/>
        <v>6.6439522998296419E-2</v>
      </c>
      <c r="AB10" s="54" t="s">
        <v>8</v>
      </c>
      <c r="AC10" s="48">
        <f t="shared" si="2"/>
        <v>1</v>
      </c>
      <c r="AD10" s="49">
        <f t="shared" si="2"/>
        <v>0.29582366589327147</v>
      </c>
      <c r="AE10" s="49">
        <f t="shared" si="1"/>
        <v>0.28886310904872392</v>
      </c>
      <c r="AF10" s="49">
        <f t="shared" si="1"/>
        <v>5.6844547563805102E-2</v>
      </c>
      <c r="AG10" s="49">
        <f t="shared" si="1"/>
        <v>3.0162412993039442E-2</v>
      </c>
      <c r="AH10" s="49">
        <f t="shared" si="1"/>
        <v>2.5522041763341066E-2</v>
      </c>
      <c r="AI10" s="49">
        <f t="shared" si="1"/>
        <v>6.612529002320186E-2</v>
      </c>
      <c r="AJ10" s="49">
        <f t="shared" si="1"/>
        <v>7.8886310904872387E-2</v>
      </c>
      <c r="AK10" s="49">
        <f t="shared" si="1"/>
        <v>5.8004640371229696E-3</v>
      </c>
      <c r="AL10" s="49">
        <f t="shared" si="1"/>
        <v>6.1484918793503478E-2</v>
      </c>
      <c r="AM10" s="50">
        <f t="shared" si="1"/>
        <v>9.0487238979118326E-2</v>
      </c>
    </row>
    <row r="11" spans="2:39">
      <c r="B11" s="54" t="s">
        <v>9</v>
      </c>
      <c r="C11" s="104">
        <v>1047</v>
      </c>
      <c r="D11" s="52">
        <v>447</v>
      </c>
      <c r="E11" s="52">
        <v>91</v>
      </c>
      <c r="F11" s="52">
        <v>131</v>
      </c>
      <c r="G11" s="52">
        <v>22</v>
      </c>
      <c r="H11" s="52">
        <v>159</v>
      </c>
      <c r="I11" s="52">
        <v>98</v>
      </c>
      <c r="J11" s="52">
        <v>9</v>
      </c>
      <c r="K11" s="52">
        <v>17</v>
      </c>
      <c r="L11" s="52">
        <v>21</v>
      </c>
      <c r="M11" s="53">
        <v>52</v>
      </c>
      <c r="O11" s="54" t="s">
        <v>9</v>
      </c>
      <c r="P11" s="48">
        <f t="shared" si="0"/>
        <v>4.4532346561184127E-2</v>
      </c>
      <c r="Q11" s="49">
        <f t="shared" si="0"/>
        <v>4.6801382054235161E-2</v>
      </c>
      <c r="R11" s="49">
        <f t="shared" si="0"/>
        <v>2.9027113237639554E-2</v>
      </c>
      <c r="S11" s="49">
        <f t="shared" si="0"/>
        <v>5.748135146994296E-2</v>
      </c>
      <c r="T11" s="49">
        <f t="shared" si="0"/>
        <v>2.463605823068309E-2</v>
      </c>
      <c r="U11" s="49">
        <f t="shared" si="0"/>
        <v>6.8357695614789341E-2</v>
      </c>
      <c r="V11" s="49">
        <f t="shared" si="0"/>
        <v>8.4192439862542962E-2</v>
      </c>
      <c r="W11" s="49">
        <f t="shared" si="0"/>
        <v>1.1857707509881422E-2</v>
      </c>
      <c r="X11" s="49">
        <f t="shared" si="0"/>
        <v>1.8973214285714284E-2</v>
      </c>
      <c r="Y11" s="49">
        <f t="shared" si="0"/>
        <v>1.5742128935532233E-2</v>
      </c>
      <c r="Z11" s="50">
        <f t="shared" si="0"/>
        <v>4.4293015332197615E-2</v>
      </c>
      <c r="AB11" s="54" t="s">
        <v>9</v>
      </c>
      <c r="AC11" s="48">
        <f t="shared" si="2"/>
        <v>1</v>
      </c>
      <c r="AD11" s="49">
        <f t="shared" si="2"/>
        <v>0.42693409742120342</v>
      </c>
      <c r="AE11" s="49">
        <f t="shared" si="1"/>
        <v>8.6914995224450814E-2</v>
      </c>
      <c r="AF11" s="49">
        <f t="shared" si="1"/>
        <v>0.12511938872970391</v>
      </c>
      <c r="AG11" s="49">
        <f t="shared" si="1"/>
        <v>2.1012416427889206E-2</v>
      </c>
      <c r="AH11" s="49">
        <f t="shared" si="1"/>
        <v>0.15186246418338109</v>
      </c>
      <c r="AI11" s="49">
        <f t="shared" si="1"/>
        <v>9.3600764087870103E-2</v>
      </c>
      <c r="AJ11" s="49">
        <f t="shared" si="1"/>
        <v>8.5959885386819486E-3</v>
      </c>
      <c r="AK11" s="49">
        <f t="shared" si="1"/>
        <v>1.6236867239732569E-2</v>
      </c>
      <c r="AL11" s="49">
        <f t="shared" si="1"/>
        <v>2.0057306590257881E-2</v>
      </c>
      <c r="AM11" s="50">
        <f t="shared" si="1"/>
        <v>4.9665711556829036E-2</v>
      </c>
    </row>
    <row r="12" spans="2:39">
      <c r="B12" s="54" t="s">
        <v>10</v>
      </c>
      <c r="C12" s="104">
        <v>241</v>
      </c>
      <c r="D12" s="52">
        <v>93</v>
      </c>
      <c r="E12" s="52">
        <v>49</v>
      </c>
      <c r="F12" s="52">
        <v>13</v>
      </c>
      <c r="G12" s="52">
        <v>11</v>
      </c>
      <c r="H12" s="52">
        <v>24</v>
      </c>
      <c r="I12" s="52">
        <v>8</v>
      </c>
      <c r="J12" s="52">
        <v>9</v>
      </c>
      <c r="K12" s="52">
        <v>11</v>
      </c>
      <c r="L12" s="52">
        <v>10</v>
      </c>
      <c r="M12" s="53">
        <v>13</v>
      </c>
      <c r="O12" s="54" t="s">
        <v>10</v>
      </c>
      <c r="P12" s="48">
        <f t="shared" si="0"/>
        <v>1.0250521032708093E-2</v>
      </c>
      <c r="Q12" s="49">
        <f t="shared" si="0"/>
        <v>9.7372002931630196E-3</v>
      </c>
      <c r="R12" s="49">
        <f t="shared" si="0"/>
        <v>1.5629984051036681E-2</v>
      </c>
      <c r="S12" s="49">
        <f t="shared" si="0"/>
        <v>5.7042562527424307E-3</v>
      </c>
      <c r="T12" s="49">
        <f t="shared" si="0"/>
        <v>1.2318029115341545E-2</v>
      </c>
      <c r="U12" s="49">
        <f t="shared" si="0"/>
        <v>1.0318142734307825E-2</v>
      </c>
      <c r="V12" s="49">
        <f t="shared" si="0"/>
        <v>6.8728522336769758E-3</v>
      </c>
      <c r="W12" s="49">
        <f t="shared" si="0"/>
        <v>1.1857707509881422E-2</v>
      </c>
      <c r="X12" s="49">
        <f t="shared" si="0"/>
        <v>1.2276785714285714E-2</v>
      </c>
      <c r="Y12" s="49">
        <f t="shared" si="0"/>
        <v>7.4962518740629685E-3</v>
      </c>
      <c r="Z12" s="50">
        <f t="shared" si="0"/>
        <v>1.1073253833049404E-2</v>
      </c>
      <c r="AB12" s="54" t="s">
        <v>10</v>
      </c>
      <c r="AC12" s="48">
        <f t="shared" si="2"/>
        <v>1</v>
      </c>
      <c r="AD12" s="49">
        <f t="shared" si="2"/>
        <v>0.38589211618257263</v>
      </c>
      <c r="AE12" s="49">
        <f t="shared" si="1"/>
        <v>0.2033195020746888</v>
      </c>
      <c r="AF12" s="49">
        <f t="shared" si="1"/>
        <v>5.3941908713692949E-2</v>
      </c>
      <c r="AG12" s="49">
        <f t="shared" si="1"/>
        <v>4.5643153526970952E-2</v>
      </c>
      <c r="AH12" s="49">
        <f t="shared" si="1"/>
        <v>9.9585062240663894E-2</v>
      </c>
      <c r="AI12" s="49">
        <f t="shared" si="1"/>
        <v>3.3195020746887967E-2</v>
      </c>
      <c r="AJ12" s="49">
        <f t="shared" si="1"/>
        <v>3.7344398340248962E-2</v>
      </c>
      <c r="AK12" s="49">
        <f t="shared" si="1"/>
        <v>4.5643153526970952E-2</v>
      </c>
      <c r="AL12" s="49">
        <f t="shared" si="1"/>
        <v>4.1493775933609957E-2</v>
      </c>
      <c r="AM12" s="50">
        <f t="shared" si="1"/>
        <v>5.3941908713692949E-2</v>
      </c>
    </row>
    <row r="13" spans="2:39">
      <c r="B13" s="54" t="s">
        <v>11</v>
      </c>
      <c r="C13" s="104">
        <v>260</v>
      </c>
      <c r="D13" s="52">
        <v>40</v>
      </c>
      <c r="E13" s="52">
        <v>3</v>
      </c>
      <c r="F13" s="52">
        <v>20</v>
      </c>
      <c r="G13" s="52">
        <v>6</v>
      </c>
      <c r="H13" s="52">
        <v>137</v>
      </c>
      <c r="I13" s="52">
        <v>17</v>
      </c>
      <c r="J13" s="52">
        <v>5</v>
      </c>
      <c r="K13" s="52">
        <v>2</v>
      </c>
      <c r="L13" s="52">
        <v>4</v>
      </c>
      <c r="M13" s="53">
        <v>26</v>
      </c>
      <c r="O13" s="54" t="s">
        <v>11</v>
      </c>
      <c r="P13" s="48">
        <f t="shared" si="0"/>
        <v>1.1058653396282592E-2</v>
      </c>
      <c r="Q13" s="49">
        <f t="shared" si="0"/>
        <v>4.1880431368443091E-3</v>
      </c>
      <c r="R13" s="49">
        <f t="shared" si="0"/>
        <v>9.5693779904306223E-4</v>
      </c>
      <c r="S13" s="49">
        <f t="shared" si="0"/>
        <v>8.7757788503729714E-3</v>
      </c>
      <c r="T13" s="49">
        <f t="shared" si="0"/>
        <v>6.7189249720044789E-3</v>
      </c>
      <c r="U13" s="49">
        <f t="shared" si="0"/>
        <v>5.8899398108340502E-2</v>
      </c>
      <c r="V13" s="49">
        <f t="shared" si="0"/>
        <v>1.4604810996563574E-2</v>
      </c>
      <c r="W13" s="49">
        <f t="shared" si="0"/>
        <v>6.587615283267457E-3</v>
      </c>
      <c r="X13" s="49">
        <f t="shared" si="0"/>
        <v>2.232142857142857E-3</v>
      </c>
      <c r="Y13" s="49">
        <f t="shared" si="0"/>
        <v>2.9985007496251873E-3</v>
      </c>
      <c r="Z13" s="50">
        <f t="shared" si="0"/>
        <v>2.2146507666098807E-2</v>
      </c>
      <c r="AB13" s="54" t="s">
        <v>11</v>
      </c>
      <c r="AC13" s="48">
        <f t="shared" si="2"/>
        <v>1</v>
      </c>
      <c r="AD13" s="49">
        <f t="shared" si="2"/>
        <v>0.15384615384615385</v>
      </c>
      <c r="AE13" s="49">
        <f t="shared" si="1"/>
        <v>1.1538461538461539E-2</v>
      </c>
      <c r="AF13" s="49">
        <f t="shared" si="1"/>
        <v>7.6923076923076927E-2</v>
      </c>
      <c r="AG13" s="49">
        <f t="shared" si="1"/>
        <v>2.3076923076923078E-2</v>
      </c>
      <c r="AH13" s="49">
        <f t="shared" si="1"/>
        <v>0.52692307692307694</v>
      </c>
      <c r="AI13" s="49">
        <f t="shared" si="1"/>
        <v>6.5384615384615388E-2</v>
      </c>
      <c r="AJ13" s="49">
        <f t="shared" si="1"/>
        <v>1.9230769230769232E-2</v>
      </c>
      <c r="AK13" s="49">
        <f t="shared" si="1"/>
        <v>7.6923076923076927E-3</v>
      </c>
      <c r="AL13" s="49">
        <f t="shared" si="1"/>
        <v>1.5384615384615385E-2</v>
      </c>
      <c r="AM13" s="50">
        <f t="shared" si="1"/>
        <v>0.1</v>
      </c>
    </row>
    <row r="14" spans="2:39">
      <c r="B14" s="54" t="s">
        <v>12</v>
      </c>
      <c r="C14" s="104">
        <v>209</v>
      </c>
      <c r="D14" s="52">
        <v>7</v>
      </c>
      <c r="E14" s="52">
        <v>2</v>
      </c>
      <c r="F14" s="52">
        <v>10</v>
      </c>
      <c r="G14" s="52">
        <v>11</v>
      </c>
      <c r="H14" s="52">
        <v>118</v>
      </c>
      <c r="I14" s="52">
        <v>4</v>
      </c>
      <c r="J14" s="52">
        <v>12</v>
      </c>
      <c r="K14" s="52">
        <v>12</v>
      </c>
      <c r="L14" s="52">
        <v>14</v>
      </c>
      <c r="M14" s="53">
        <v>19</v>
      </c>
      <c r="O14" s="54" t="s">
        <v>12</v>
      </c>
      <c r="P14" s="48">
        <f t="shared" si="0"/>
        <v>8.8894559993194667E-3</v>
      </c>
      <c r="Q14" s="49">
        <f t="shared" si="0"/>
        <v>7.329075489477542E-4</v>
      </c>
      <c r="R14" s="49">
        <f t="shared" si="0"/>
        <v>6.3795853269537478E-4</v>
      </c>
      <c r="S14" s="49">
        <f t="shared" si="0"/>
        <v>4.3878894251864857E-3</v>
      </c>
      <c r="T14" s="49">
        <f t="shared" si="0"/>
        <v>1.2318029115341545E-2</v>
      </c>
      <c r="U14" s="49">
        <f t="shared" si="0"/>
        <v>5.073086844368014E-2</v>
      </c>
      <c r="V14" s="49">
        <f t="shared" si="0"/>
        <v>3.4364261168384879E-3</v>
      </c>
      <c r="W14" s="49">
        <f t="shared" si="0"/>
        <v>1.5810276679841896E-2</v>
      </c>
      <c r="X14" s="49">
        <f t="shared" si="0"/>
        <v>1.3392857142857142E-2</v>
      </c>
      <c r="Y14" s="49">
        <f t="shared" si="0"/>
        <v>1.0494752623688156E-2</v>
      </c>
      <c r="Z14" s="50">
        <f t="shared" si="0"/>
        <v>1.6183986371379896E-2</v>
      </c>
      <c r="AB14" s="54" t="s">
        <v>12</v>
      </c>
      <c r="AC14" s="48">
        <f t="shared" si="2"/>
        <v>1</v>
      </c>
      <c r="AD14" s="49">
        <f t="shared" si="2"/>
        <v>3.3492822966507178E-2</v>
      </c>
      <c r="AE14" s="49">
        <f t="shared" si="1"/>
        <v>9.5693779904306216E-3</v>
      </c>
      <c r="AF14" s="49">
        <f t="shared" si="1"/>
        <v>4.784688995215311E-2</v>
      </c>
      <c r="AG14" s="49">
        <f t="shared" si="1"/>
        <v>5.2631578947368418E-2</v>
      </c>
      <c r="AH14" s="49">
        <f t="shared" si="1"/>
        <v>0.56459330143540665</v>
      </c>
      <c r="AI14" s="49">
        <f t="shared" si="1"/>
        <v>1.9138755980861243E-2</v>
      </c>
      <c r="AJ14" s="49">
        <f t="shared" si="1"/>
        <v>5.7416267942583733E-2</v>
      </c>
      <c r="AK14" s="49">
        <f t="shared" si="1"/>
        <v>5.7416267942583733E-2</v>
      </c>
      <c r="AL14" s="49">
        <f t="shared" si="1"/>
        <v>6.6985645933014357E-2</v>
      </c>
      <c r="AM14" s="50">
        <f t="shared" si="1"/>
        <v>9.0909090909090912E-2</v>
      </c>
    </row>
    <row r="15" spans="2:39">
      <c r="B15" s="54" t="s">
        <v>44</v>
      </c>
      <c r="C15" s="104">
        <v>49</v>
      </c>
      <c r="D15" s="52">
        <v>43</v>
      </c>
      <c r="E15" s="52">
        <v>2</v>
      </c>
      <c r="F15" s="105">
        <v>0</v>
      </c>
      <c r="G15" s="105">
        <v>0</v>
      </c>
      <c r="H15" s="105">
        <v>0</v>
      </c>
      <c r="I15" s="52">
        <v>2</v>
      </c>
      <c r="J15" s="52">
        <v>1</v>
      </c>
      <c r="K15" s="52">
        <v>1</v>
      </c>
      <c r="L15" s="105">
        <v>0</v>
      </c>
      <c r="M15" s="106">
        <v>0</v>
      </c>
      <c r="O15" s="54" t="s">
        <v>44</v>
      </c>
      <c r="P15" s="48">
        <f t="shared" si="0"/>
        <v>2.0841308323763345E-3</v>
      </c>
      <c r="Q15" s="49">
        <f t="shared" si="0"/>
        <v>4.5021463721076323E-3</v>
      </c>
      <c r="R15" s="49">
        <f t="shared" si="0"/>
        <v>6.3795853269537478E-4</v>
      </c>
      <c r="S15" s="49">
        <f t="shared" si="0"/>
        <v>0</v>
      </c>
      <c r="T15" s="49">
        <f t="shared" si="0"/>
        <v>0</v>
      </c>
      <c r="U15" s="49">
        <f t="shared" si="0"/>
        <v>0</v>
      </c>
      <c r="V15" s="49">
        <f t="shared" si="0"/>
        <v>1.718213058419244E-3</v>
      </c>
      <c r="W15" s="49">
        <f t="shared" si="0"/>
        <v>1.3175230566534915E-3</v>
      </c>
      <c r="X15" s="49">
        <f t="shared" si="0"/>
        <v>1.1160714285714285E-3</v>
      </c>
      <c r="Y15" s="49">
        <f t="shared" si="0"/>
        <v>0</v>
      </c>
      <c r="Z15" s="50">
        <f t="shared" si="0"/>
        <v>0</v>
      </c>
      <c r="AB15" s="54" t="s">
        <v>44</v>
      </c>
      <c r="AC15" s="48">
        <f t="shared" si="2"/>
        <v>1</v>
      </c>
      <c r="AD15" s="49">
        <f t="shared" si="2"/>
        <v>0.87755102040816324</v>
      </c>
      <c r="AE15" s="49">
        <f t="shared" si="1"/>
        <v>4.0816326530612242E-2</v>
      </c>
      <c r="AF15" s="49">
        <f t="shared" si="1"/>
        <v>0</v>
      </c>
      <c r="AG15" s="49">
        <f t="shared" si="1"/>
        <v>0</v>
      </c>
      <c r="AH15" s="49">
        <f t="shared" si="1"/>
        <v>0</v>
      </c>
      <c r="AI15" s="49">
        <f t="shared" si="1"/>
        <v>4.0816326530612242E-2</v>
      </c>
      <c r="AJ15" s="49">
        <f t="shared" si="1"/>
        <v>2.0408163265306121E-2</v>
      </c>
      <c r="AK15" s="49">
        <f t="shared" si="1"/>
        <v>2.0408163265306121E-2</v>
      </c>
      <c r="AL15" s="49">
        <f t="shared" si="1"/>
        <v>0</v>
      </c>
      <c r="AM15" s="50">
        <f t="shared" si="1"/>
        <v>0</v>
      </c>
    </row>
    <row r="16" spans="2:39">
      <c r="B16" s="54" t="s">
        <v>23</v>
      </c>
      <c r="C16" s="104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3">
        <v>0</v>
      </c>
      <c r="O16" s="54" t="s">
        <v>23</v>
      </c>
      <c r="P16" s="48">
        <f t="shared" si="0"/>
        <v>0</v>
      </c>
      <c r="Q16" s="49">
        <f t="shared" si="0"/>
        <v>0</v>
      </c>
      <c r="R16" s="49">
        <f t="shared" si="0"/>
        <v>0</v>
      </c>
      <c r="S16" s="49">
        <f t="shared" si="0"/>
        <v>0</v>
      </c>
      <c r="T16" s="49">
        <f t="shared" si="0"/>
        <v>0</v>
      </c>
      <c r="U16" s="49">
        <f t="shared" si="0"/>
        <v>0</v>
      </c>
      <c r="V16" s="49">
        <f t="shared" si="0"/>
        <v>0</v>
      </c>
      <c r="W16" s="49">
        <f t="shared" si="0"/>
        <v>0</v>
      </c>
      <c r="X16" s="49">
        <f t="shared" si="0"/>
        <v>0</v>
      </c>
      <c r="Y16" s="49">
        <f t="shared" si="0"/>
        <v>0</v>
      </c>
      <c r="Z16" s="50">
        <f t="shared" si="0"/>
        <v>0</v>
      </c>
      <c r="AB16" s="54" t="s">
        <v>23</v>
      </c>
      <c r="AC16" s="107" t="s">
        <v>120</v>
      </c>
      <c r="AD16" s="64" t="s">
        <v>120</v>
      </c>
      <c r="AE16" s="64" t="s">
        <v>120</v>
      </c>
      <c r="AF16" s="64" t="s">
        <v>120</v>
      </c>
      <c r="AG16" s="64" t="s">
        <v>120</v>
      </c>
      <c r="AH16" s="64" t="s">
        <v>120</v>
      </c>
      <c r="AI16" s="64" t="s">
        <v>120</v>
      </c>
      <c r="AJ16" s="64" t="s">
        <v>120</v>
      </c>
      <c r="AK16" s="64" t="s">
        <v>120</v>
      </c>
      <c r="AL16" s="64" t="s">
        <v>120</v>
      </c>
      <c r="AM16" s="108" t="s">
        <v>120</v>
      </c>
    </row>
    <row r="17" spans="2:39">
      <c r="B17" s="54" t="s">
        <v>13</v>
      </c>
      <c r="C17" s="104">
        <v>3</v>
      </c>
      <c r="D17" s="52">
        <v>0</v>
      </c>
      <c r="E17" s="52">
        <v>0</v>
      </c>
      <c r="F17" s="52">
        <v>1</v>
      </c>
      <c r="G17" s="52">
        <v>0</v>
      </c>
      <c r="H17" s="52">
        <v>0</v>
      </c>
      <c r="I17" s="52">
        <v>0</v>
      </c>
      <c r="J17" s="52">
        <v>1</v>
      </c>
      <c r="K17" s="52">
        <v>0</v>
      </c>
      <c r="L17" s="52">
        <v>0</v>
      </c>
      <c r="M17" s="53">
        <v>1</v>
      </c>
      <c r="O17" s="54" t="s">
        <v>13</v>
      </c>
      <c r="P17" s="48">
        <f t="shared" si="0"/>
        <v>1.2759984688018373E-4</v>
      </c>
      <c r="Q17" s="49">
        <f t="shared" si="0"/>
        <v>0</v>
      </c>
      <c r="R17" s="49">
        <f t="shared" si="0"/>
        <v>0</v>
      </c>
      <c r="S17" s="49">
        <f t="shared" si="0"/>
        <v>4.3878894251864854E-4</v>
      </c>
      <c r="T17" s="49">
        <f t="shared" si="0"/>
        <v>0</v>
      </c>
      <c r="U17" s="49">
        <f t="shared" si="0"/>
        <v>0</v>
      </c>
      <c r="V17" s="49">
        <f t="shared" si="0"/>
        <v>0</v>
      </c>
      <c r="W17" s="49">
        <f t="shared" si="0"/>
        <v>1.3175230566534915E-3</v>
      </c>
      <c r="X17" s="49">
        <f t="shared" si="0"/>
        <v>0</v>
      </c>
      <c r="Y17" s="49">
        <f t="shared" si="0"/>
        <v>0</v>
      </c>
      <c r="Z17" s="50">
        <f t="shared" si="0"/>
        <v>8.5178875638841568E-4</v>
      </c>
      <c r="AB17" s="54" t="s">
        <v>13</v>
      </c>
      <c r="AC17" s="48">
        <f t="shared" si="2"/>
        <v>1</v>
      </c>
      <c r="AD17" s="49">
        <f t="shared" si="2"/>
        <v>0</v>
      </c>
      <c r="AE17" s="49">
        <f t="shared" si="1"/>
        <v>0</v>
      </c>
      <c r="AF17" s="49">
        <f t="shared" si="1"/>
        <v>0.33333333333333331</v>
      </c>
      <c r="AG17" s="49">
        <f t="shared" si="1"/>
        <v>0</v>
      </c>
      <c r="AH17" s="49">
        <f t="shared" si="1"/>
        <v>0</v>
      </c>
      <c r="AI17" s="49">
        <f t="shared" si="1"/>
        <v>0</v>
      </c>
      <c r="AJ17" s="49">
        <f t="shared" si="1"/>
        <v>0.33333333333333331</v>
      </c>
      <c r="AK17" s="49">
        <f t="shared" si="1"/>
        <v>0</v>
      </c>
      <c r="AL17" s="49">
        <f t="shared" si="1"/>
        <v>0</v>
      </c>
      <c r="AM17" s="50">
        <f t="shared" si="1"/>
        <v>0.33333333333333331</v>
      </c>
    </row>
    <row r="18" spans="2:39">
      <c r="B18" s="54" t="s">
        <v>22</v>
      </c>
      <c r="C18" s="104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3">
        <v>0</v>
      </c>
      <c r="O18" s="54" t="s">
        <v>22</v>
      </c>
      <c r="P18" s="48">
        <f t="shared" si="0"/>
        <v>0</v>
      </c>
      <c r="Q18" s="49">
        <f t="shared" si="0"/>
        <v>0</v>
      </c>
      <c r="R18" s="49">
        <f t="shared" si="0"/>
        <v>0</v>
      </c>
      <c r="S18" s="49">
        <f t="shared" si="0"/>
        <v>0</v>
      </c>
      <c r="T18" s="49">
        <f t="shared" si="0"/>
        <v>0</v>
      </c>
      <c r="U18" s="49">
        <f t="shared" si="0"/>
        <v>0</v>
      </c>
      <c r="V18" s="49">
        <f t="shared" si="0"/>
        <v>0</v>
      </c>
      <c r="W18" s="49">
        <f t="shared" si="0"/>
        <v>0</v>
      </c>
      <c r="X18" s="49">
        <f t="shared" si="0"/>
        <v>0</v>
      </c>
      <c r="Y18" s="49">
        <f t="shared" si="0"/>
        <v>0</v>
      </c>
      <c r="Z18" s="50">
        <f t="shared" si="0"/>
        <v>0</v>
      </c>
      <c r="AB18" s="54" t="s">
        <v>22</v>
      </c>
      <c r="AC18" s="107" t="s">
        <v>120</v>
      </c>
      <c r="AD18" s="64" t="s">
        <v>120</v>
      </c>
      <c r="AE18" s="64" t="s">
        <v>120</v>
      </c>
      <c r="AF18" s="64" t="s">
        <v>120</v>
      </c>
      <c r="AG18" s="64" t="s">
        <v>120</v>
      </c>
      <c r="AH18" s="64" t="s">
        <v>120</v>
      </c>
      <c r="AI18" s="64" t="s">
        <v>120</v>
      </c>
      <c r="AJ18" s="64" t="s">
        <v>120</v>
      </c>
      <c r="AK18" s="64" t="s">
        <v>120</v>
      </c>
      <c r="AL18" s="64" t="s">
        <v>120</v>
      </c>
      <c r="AM18" s="108" t="s">
        <v>120</v>
      </c>
    </row>
    <row r="19" spans="2:39">
      <c r="B19" s="54" t="s">
        <v>14</v>
      </c>
      <c r="C19" s="104">
        <v>4042</v>
      </c>
      <c r="D19" s="52">
        <v>2271</v>
      </c>
      <c r="E19" s="52">
        <v>515</v>
      </c>
      <c r="F19" s="52">
        <v>360</v>
      </c>
      <c r="G19" s="52">
        <v>65</v>
      </c>
      <c r="H19" s="52">
        <v>236</v>
      </c>
      <c r="I19" s="52">
        <v>183</v>
      </c>
      <c r="J19" s="52">
        <v>33</v>
      </c>
      <c r="K19" s="52">
        <v>114</v>
      </c>
      <c r="L19" s="52">
        <v>137</v>
      </c>
      <c r="M19" s="53">
        <v>128</v>
      </c>
      <c r="O19" s="54" t="s">
        <v>14</v>
      </c>
      <c r="P19" s="48">
        <f t="shared" si="0"/>
        <v>0.1719195270299009</v>
      </c>
      <c r="Q19" s="49">
        <f t="shared" si="0"/>
        <v>0.23777614909433567</v>
      </c>
      <c r="R19" s="49">
        <f t="shared" si="0"/>
        <v>0.16427432216905902</v>
      </c>
      <c r="S19" s="49">
        <f t="shared" si="0"/>
        <v>0.15796401930671347</v>
      </c>
      <c r="T19" s="49">
        <f t="shared" si="0"/>
        <v>7.2788353863381852E-2</v>
      </c>
      <c r="U19" s="49">
        <f t="shared" si="0"/>
        <v>0.10146173688736028</v>
      </c>
      <c r="V19" s="49">
        <f t="shared" si="0"/>
        <v>0.15721649484536082</v>
      </c>
      <c r="W19" s="49">
        <f t="shared" si="0"/>
        <v>4.3478260869565216E-2</v>
      </c>
      <c r="X19" s="49">
        <f t="shared" si="0"/>
        <v>0.12723214285714285</v>
      </c>
      <c r="Y19" s="49">
        <f t="shared" si="0"/>
        <v>0.10269865067466268</v>
      </c>
      <c r="Z19" s="50">
        <f t="shared" si="0"/>
        <v>0.10902896081771721</v>
      </c>
      <c r="AB19" s="54" t="s">
        <v>14</v>
      </c>
      <c r="AC19" s="48">
        <f t="shared" si="2"/>
        <v>1</v>
      </c>
      <c r="AD19" s="49">
        <f t="shared" si="2"/>
        <v>0.561850569025235</v>
      </c>
      <c r="AE19" s="49">
        <f t="shared" si="1"/>
        <v>0.12741217219198417</v>
      </c>
      <c r="AF19" s="49">
        <f t="shared" si="1"/>
        <v>8.9064819396338452E-2</v>
      </c>
      <c r="AG19" s="49">
        <f t="shared" si="1"/>
        <v>1.6081147946561108E-2</v>
      </c>
      <c r="AH19" s="49">
        <f t="shared" si="1"/>
        <v>5.8386937159821871E-2</v>
      </c>
      <c r="AI19" s="49">
        <f t="shared" si="1"/>
        <v>4.5274616526472043E-2</v>
      </c>
      <c r="AJ19" s="49">
        <f t="shared" si="1"/>
        <v>8.1642751113310246E-3</v>
      </c>
      <c r="AK19" s="49">
        <f t="shared" si="1"/>
        <v>2.8203859475507173E-2</v>
      </c>
      <c r="AL19" s="49">
        <f t="shared" si="1"/>
        <v>3.3894111825828799E-2</v>
      </c>
      <c r="AM19" s="50">
        <f t="shared" si="1"/>
        <v>3.166749134092034E-2</v>
      </c>
    </row>
    <row r="20" spans="2:39">
      <c r="B20" s="54" t="s">
        <v>15</v>
      </c>
      <c r="C20" s="104">
        <v>966</v>
      </c>
      <c r="D20" s="52">
        <v>414</v>
      </c>
      <c r="E20" s="52">
        <v>139</v>
      </c>
      <c r="F20" s="52">
        <v>62</v>
      </c>
      <c r="G20" s="52">
        <v>32</v>
      </c>
      <c r="H20" s="52">
        <v>148</v>
      </c>
      <c r="I20" s="52">
        <v>71</v>
      </c>
      <c r="J20" s="52">
        <v>20</v>
      </c>
      <c r="K20" s="52">
        <v>26</v>
      </c>
      <c r="L20" s="52">
        <v>30</v>
      </c>
      <c r="M20" s="53">
        <v>24</v>
      </c>
      <c r="O20" s="54" t="s">
        <v>15</v>
      </c>
      <c r="P20" s="48">
        <f t="shared" si="0"/>
        <v>4.1087150695419163E-2</v>
      </c>
      <c r="Q20" s="49">
        <f t="shared" si="0"/>
        <v>4.3346246466338605E-2</v>
      </c>
      <c r="R20" s="49">
        <f t="shared" si="0"/>
        <v>4.4338118022328551E-2</v>
      </c>
      <c r="S20" s="49">
        <f t="shared" si="0"/>
        <v>2.7204914436156209E-2</v>
      </c>
      <c r="T20" s="49">
        <f t="shared" si="0"/>
        <v>3.5834266517357223E-2</v>
      </c>
      <c r="U20" s="49">
        <f t="shared" si="0"/>
        <v>6.3628546861564925E-2</v>
      </c>
      <c r="V20" s="49">
        <f t="shared" si="0"/>
        <v>6.099656357388316E-2</v>
      </c>
      <c r="W20" s="49">
        <f t="shared" si="0"/>
        <v>2.6350461133069828E-2</v>
      </c>
      <c r="X20" s="49">
        <f t="shared" si="0"/>
        <v>2.9017857142857144E-2</v>
      </c>
      <c r="Y20" s="49">
        <f t="shared" si="0"/>
        <v>2.2488755622188907E-2</v>
      </c>
      <c r="Z20" s="50">
        <f t="shared" si="0"/>
        <v>2.0442930153321975E-2</v>
      </c>
      <c r="AB20" s="54" t="s">
        <v>15</v>
      </c>
      <c r="AC20" s="48">
        <f t="shared" si="2"/>
        <v>1</v>
      </c>
      <c r="AD20" s="49">
        <f t="shared" si="2"/>
        <v>0.42857142857142855</v>
      </c>
      <c r="AE20" s="49">
        <f t="shared" si="2"/>
        <v>0.14389233954451347</v>
      </c>
      <c r="AF20" s="49">
        <f t="shared" si="2"/>
        <v>6.4182194616977231E-2</v>
      </c>
      <c r="AG20" s="49">
        <f t="shared" si="2"/>
        <v>3.3126293995859216E-2</v>
      </c>
      <c r="AH20" s="49">
        <f t="shared" si="2"/>
        <v>0.15320910973084886</v>
      </c>
      <c r="AI20" s="49">
        <f t="shared" si="2"/>
        <v>7.3498964803312625E-2</v>
      </c>
      <c r="AJ20" s="49">
        <f t="shared" si="2"/>
        <v>2.0703933747412008E-2</v>
      </c>
      <c r="AK20" s="49">
        <f t="shared" si="2"/>
        <v>2.6915113871635612E-2</v>
      </c>
      <c r="AL20" s="49">
        <f t="shared" si="2"/>
        <v>3.1055900621118012E-2</v>
      </c>
      <c r="AM20" s="50">
        <f t="shared" si="2"/>
        <v>2.4844720496894408E-2</v>
      </c>
    </row>
    <row r="21" spans="2:39">
      <c r="B21" s="54" t="s">
        <v>16</v>
      </c>
      <c r="C21" s="104">
        <v>3538</v>
      </c>
      <c r="D21" s="52">
        <v>1261</v>
      </c>
      <c r="E21" s="52">
        <v>550</v>
      </c>
      <c r="F21" s="52">
        <v>316</v>
      </c>
      <c r="G21" s="52">
        <v>188</v>
      </c>
      <c r="H21" s="52">
        <v>434</v>
      </c>
      <c r="I21" s="52">
        <v>115</v>
      </c>
      <c r="J21" s="52">
        <v>143</v>
      </c>
      <c r="K21" s="52">
        <v>140</v>
      </c>
      <c r="L21" s="52">
        <v>227</v>
      </c>
      <c r="M21" s="53">
        <v>164</v>
      </c>
      <c r="O21" s="54" t="s">
        <v>16</v>
      </c>
      <c r="P21" s="48">
        <f t="shared" si="0"/>
        <v>0.15048275275403003</v>
      </c>
      <c r="Q21" s="49">
        <f t="shared" si="0"/>
        <v>0.13202805988901686</v>
      </c>
      <c r="R21" s="49">
        <f t="shared" si="0"/>
        <v>0.17543859649122806</v>
      </c>
      <c r="S21" s="49">
        <f t="shared" si="0"/>
        <v>0.13865730583589295</v>
      </c>
      <c r="T21" s="49">
        <f t="shared" si="0"/>
        <v>0.21052631578947367</v>
      </c>
      <c r="U21" s="49">
        <f t="shared" si="0"/>
        <v>0.18658641444539983</v>
      </c>
      <c r="V21" s="49">
        <f t="shared" si="0"/>
        <v>9.8797250859106525E-2</v>
      </c>
      <c r="W21" s="49">
        <f t="shared" si="0"/>
        <v>0.18840579710144928</v>
      </c>
      <c r="X21" s="49">
        <f t="shared" si="0"/>
        <v>0.15625</v>
      </c>
      <c r="Y21" s="49">
        <f t="shared" si="0"/>
        <v>0.17016491754122939</v>
      </c>
      <c r="Z21" s="50">
        <f t="shared" si="0"/>
        <v>0.13969335604770017</v>
      </c>
      <c r="AB21" s="54" t="s">
        <v>16</v>
      </c>
      <c r="AC21" s="48">
        <f t="shared" si="2"/>
        <v>1</v>
      </c>
      <c r="AD21" s="49">
        <f t="shared" si="2"/>
        <v>0.35641605426794798</v>
      </c>
      <c r="AE21" s="49">
        <f t="shared" si="2"/>
        <v>0.15545505935556811</v>
      </c>
      <c r="AF21" s="49">
        <f t="shared" si="2"/>
        <v>8.9315997738835501E-2</v>
      </c>
      <c r="AG21" s="49">
        <f t="shared" si="2"/>
        <v>5.3137365743357833E-2</v>
      </c>
      <c r="AH21" s="49">
        <f t="shared" si="2"/>
        <v>0.12266817410966648</v>
      </c>
      <c r="AI21" s="49">
        <f t="shared" si="2"/>
        <v>3.2504239683436971E-2</v>
      </c>
      <c r="AJ21" s="49">
        <f t="shared" si="2"/>
        <v>4.0418315432447713E-2</v>
      </c>
      <c r="AK21" s="49">
        <f t="shared" si="2"/>
        <v>3.9570378745053703E-2</v>
      </c>
      <c r="AL21" s="49">
        <f t="shared" si="2"/>
        <v>6.4160542679479932E-2</v>
      </c>
      <c r="AM21" s="50">
        <f t="shared" si="2"/>
        <v>4.6353872244205764E-2</v>
      </c>
    </row>
    <row r="22" spans="2:39">
      <c r="B22" s="54" t="s">
        <v>17</v>
      </c>
      <c r="C22" s="104">
        <v>645</v>
      </c>
      <c r="D22" s="52">
        <v>165</v>
      </c>
      <c r="E22" s="52">
        <v>65</v>
      </c>
      <c r="F22" s="52">
        <v>107</v>
      </c>
      <c r="G22" s="52">
        <v>41</v>
      </c>
      <c r="H22" s="52">
        <v>62</v>
      </c>
      <c r="I22" s="52">
        <v>24</v>
      </c>
      <c r="J22" s="52">
        <v>36</v>
      </c>
      <c r="K22" s="52">
        <v>41</v>
      </c>
      <c r="L22" s="52">
        <v>42</v>
      </c>
      <c r="M22" s="53">
        <v>62</v>
      </c>
      <c r="O22" s="54" t="s">
        <v>17</v>
      </c>
      <c r="P22" s="48">
        <f t="shared" si="0"/>
        <v>2.7433967079239504E-2</v>
      </c>
      <c r="Q22" s="49">
        <f t="shared" si="0"/>
        <v>1.7275677939482776E-2</v>
      </c>
      <c r="R22" s="49">
        <f t="shared" si="0"/>
        <v>2.0733652312599681E-2</v>
      </c>
      <c r="S22" s="49">
        <f t="shared" si="0"/>
        <v>4.6950416849495392E-2</v>
      </c>
      <c r="T22" s="49">
        <f t="shared" si="0"/>
        <v>4.591265397536394E-2</v>
      </c>
      <c r="U22" s="49">
        <f t="shared" si="0"/>
        <v>2.6655202063628546E-2</v>
      </c>
      <c r="V22" s="49">
        <f t="shared" si="0"/>
        <v>2.0618556701030927E-2</v>
      </c>
      <c r="W22" s="49">
        <f t="shared" si="0"/>
        <v>4.7430830039525688E-2</v>
      </c>
      <c r="X22" s="49">
        <f t="shared" si="0"/>
        <v>4.5758928571428568E-2</v>
      </c>
      <c r="Y22" s="49">
        <f t="shared" si="0"/>
        <v>3.1484257871064465E-2</v>
      </c>
      <c r="Z22" s="50">
        <f t="shared" si="0"/>
        <v>5.2810902896081771E-2</v>
      </c>
      <c r="AB22" s="54" t="s">
        <v>17</v>
      </c>
      <c r="AC22" s="48">
        <f t="shared" si="2"/>
        <v>1</v>
      </c>
      <c r="AD22" s="49">
        <f t="shared" si="2"/>
        <v>0.2558139534883721</v>
      </c>
      <c r="AE22" s="49">
        <f t="shared" si="2"/>
        <v>0.10077519379844961</v>
      </c>
      <c r="AF22" s="49">
        <f t="shared" si="2"/>
        <v>0.16589147286821707</v>
      </c>
      <c r="AG22" s="49">
        <f t="shared" si="2"/>
        <v>6.3565891472868216E-2</v>
      </c>
      <c r="AH22" s="49">
        <f t="shared" si="2"/>
        <v>9.6124031007751937E-2</v>
      </c>
      <c r="AI22" s="49">
        <f t="shared" si="2"/>
        <v>3.7209302325581395E-2</v>
      </c>
      <c r="AJ22" s="49">
        <f t="shared" si="2"/>
        <v>5.5813953488372092E-2</v>
      </c>
      <c r="AK22" s="49">
        <f t="shared" si="2"/>
        <v>6.3565891472868216E-2</v>
      </c>
      <c r="AL22" s="49">
        <f t="shared" si="2"/>
        <v>6.5116279069767441E-2</v>
      </c>
      <c r="AM22" s="50">
        <f t="shared" si="2"/>
        <v>9.6124031007751937E-2</v>
      </c>
    </row>
    <row r="23" spans="2:39">
      <c r="B23" s="54" t="s">
        <v>18</v>
      </c>
      <c r="C23" s="104">
        <v>1430</v>
      </c>
      <c r="D23" s="52">
        <v>442</v>
      </c>
      <c r="E23" s="52">
        <v>263</v>
      </c>
      <c r="F23" s="52">
        <v>124</v>
      </c>
      <c r="G23" s="52">
        <v>60</v>
      </c>
      <c r="H23" s="52">
        <v>73</v>
      </c>
      <c r="I23" s="52">
        <v>67</v>
      </c>
      <c r="J23" s="52">
        <v>51</v>
      </c>
      <c r="K23" s="52">
        <v>115</v>
      </c>
      <c r="L23" s="52">
        <v>151</v>
      </c>
      <c r="M23" s="53">
        <v>84</v>
      </c>
      <c r="O23" s="54" t="s">
        <v>18</v>
      </c>
      <c r="P23" s="48">
        <f t="shared" si="0"/>
        <v>6.0822593679554254E-2</v>
      </c>
      <c r="Q23" s="49">
        <f t="shared" si="0"/>
        <v>4.6277876662129618E-2</v>
      </c>
      <c r="R23" s="49">
        <f t="shared" si="0"/>
        <v>8.3891547049441781E-2</v>
      </c>
      <c r="S23" s="49">
        <f t="shared" si="0"/>
        <v>5.4409828872312417E-2</v>
      </c>
      <c r="T23" s="49">
        <f t="shared" si="0"/>
        <v>6.7189249720044794E-2</v>
      </c>
      <c r="U23" s="49">
        <f t="shared" si="0"/>
        <v>3.1384350816852966E-2</v>
      </c>
      <c r="V23" s="49">
        <f t="shared" si="0"/>
        <v>5.756013745704467E-2</v>
      </c>
      <c r="W23" s="49">
        <f t="shared" si="0"/>
        <v>6.7193675889328064E-2</v>
      </c>
      <c r="X23" s="49">
        <f t="shared" si="0"/>
        <v>0.12834821428571427</v>
      </c>
      <c r="Y23" s="49">
        <f t="shared" si="0"/>
        <v>0.11319340329835083</v>
      </c>
      <c r="Z23" s="50">
        <f t="shared" si="0"/>
        <v>7.1550255536626917E-2</v>
      </c>
      <c r="AB23" s="54" t="s">
        <v>18</v>
      </c>
      <c r="AC23" s="48">
        <f t="shared" si="2"/>
        <v>1</v>
      </c>
      <c r="AD23" s="49">
        <f t="shared" si="2"/>
        <v>0.30909090909090908</v>
      </c>
      <c r="AE23" s="49">
        <f t="shared" si="2"/>
        <v>0.18391608391608391</v>
      </c>
      <c r="AF23" s="49">
        <f t="shared" si="2"/>
        <v>8.6713286713286708E-2</v>
      </c>
      <c r="AG23" s="49">
        <f t="shared" si="2"/>
        <v>4.195804195804196E-2</v>
      </c>
      <c r="AH23" s="49">
        <f t="shared" si="2"/>
        <v>5.1048951048951047E-2</v>
      </c>
      <c r="AI23" s="49">
        <f t="shared" si="2"/>
        <v>4.685314685314685E-2</v>
      </c>
      <c r="AJ23" s="49">
        <f t="shared" si="2"/>
        <v>3.5664335664335661E-2</v>
      </c>
      <c r="AK23" s="49">
        <f t="shared" si="2"/>
        <v>8.0419580419580416E-2</v>
      </c>
      <c r="AL23" s="49">
        <f t="shared" si="2"/>
        <v>0.1055944055944056</v>
      </c>
      <c r="AM23" s="50">
        <f t="shared" si="2"/>
        <v>5.8741258741258739E-2</v>
      </c>
    </row>
    <row r="24" spans="2:39">
      <c r="B24" s="54" t="s">
        <v>19</v>
      </c>
      <c r="C24" s="104">
        <v>796</v>
      </c>
      <c r="D24" s="52">
        <v>205</v>
      </c>
      <c r="E24" s="52">
        <v>45</v>
      </c>
      <c r="F24" s="52">
        <v>99</v>
      </c>
      <c r="G24" s="52">
        <v>10</v>
      </c>
      <c r="H24" s="52">
        <v>289</v>
      </c>
      <c r="I24" s="52">
        <v>42</v>
      </c>
      <c r="J24" s="52">
        <v>26</v>
      </c>
      <c r="K24" s="52">
        <v>17</v>
      </c>
      <c r="L24" s="52">
        <v>19</v>
      </c>
      <c r="M24" s="53">
        <v>44</v>
      </c>
      <c r="O24" s="54" t="s">
        <v>19</v>
      </c>
      <c r="P24" s="48">
        <f t="shared" si="0"/>
        <v>3.3856492705542085E-2</v>
      </c>
      <c r="Q24" s="49">
        <f t="shared" si="0"/>
        <v>2.1463721076327085E-2</v>
      </c>
      <c r="R24" s="49">
        <f t="shared" si="0"/>
        <v>1.4354066985645933E-2</v>
      </c>
      <c r="S24" s="49">
        <f t="shared" si="0"/>
        <v>4.3440105309346201E-2</v>
      </c>
      <c r="T24" s="49">
        <f t="shared" si="0"/>
        <v>1.1198208286674132E-2</v>
      </c>
      <c r="U24" s="49">
        <f t="shared" si="0"/>
        <v>0.12424763542562339</v>
      </c>
      <c r="V24" s="49">
        <f t="shared" si="0"/>
        <v>3.608247422680412E-2</v>
      </c>
      <c r="W24" s="49">
        <f t="shared" si="0"/>
        <v>3.4255599472990776E-2</v>
      </c>
      <c r="X24" s="49">
        <f t="shared" si="0"/>
        <v>1.8973214285714284E-2</v>
      </c>
      <c r="Y24" s="49">
        <f t="shared" si="0"/>
        <v>1.424287856071964E-2</v>
      </c>
      <c r="Z24" s="50">
        <f t="shared" si="0"/>
        <v>3.7478705281090291E-2</v>
      </c>
      <c r="AB24" s="54" t="s">
        <v>19</v>
      </c>
      <c r="AC24" s="48">
        <f t="shared" si="2"/>
        <v>1</v>
      </c>
      <c r="AD24" s="49">
        <f t="shared" si="2"/>
        <v>0.25753768844221103</v>
      </c>
      <c r="AE24" s="49">
        <f t="shared" si="2"/>
        <v>5.6532663316582916E-2</v>
      </c>
      <c r="AF24" s="49">
        <f t="shared" si="2"/>
        <v>0.12437185929648241</v>
      </c>
      <c r="AG24" s="49">
        <f t="shared" si="2"/>
        <v>1.2562814070351759E-2</v>
      </c>
      <c r="AH24" s="49">
        <f t="shared" si="2"/>
        <v>0.36306532663316582</v>
      </c>
      <c r="AI24" s="49">
        <f t="shared" si="2"/>
        <v>5.2763819095477386E-2</v>
      </c>
      <c r="AJ24" s="49">
        <f t="shared" si="2"/>
        <v>3.2663316582914576E-2</v>
      </c>
      <c r="AK24" s="49">
        <f t="shared" si="2"/>
        <v>2.1356783919597989E-2</v>
      </c>
      <c r="AL24" s="49">
        <f t="shared" si="2"/>
        <v>2.3869346733668341E-2</v>
      </c>
      <c r="AM24" s="50">
        <f t="shared" si="2"/>
        <v>5.5276381909547742E-2</v>
      </c>
    </row>
    <row r="25" spans="2:39">
      <c r="B25" s="109" t="s">
        <v>20</v>
      </c>
      <c r="C25" s="110">
        <v>46</v>
      </c>
      <c r="D25" s="111">
        <v>31</v>
      </c>
      <c r="E25" s="111">
        <v>2</v>
      </c>
      <c r="F25" s="111">
        <v>1</v>
      </c>
      <c r="G25" s="111">
        <v>1</v>
      </c>
      <c r="H25" s="111">
        <v>9</v>
      </c>
      <c r="I25" s="111">
        <v>1</v>
      </c>
      <c r="J25" s="111">
        <v>0</v>
      </c>
      <c r="K25" s="111">
        <v>1</v>
      </c>
      <c r="L25" s="111">
        <v>0</v>
      </c>
      <c r="M25" s="112">
        <v>0</v>
      </c>
      <c r="O25" s="109" t="s">
        <v>20</v>
      </c>
      <c r="P25" s="72">
        <f t="shared" si="0"/>
        <v>1.9565309854961506E-3</v>
      </c>
      <c r="Q25" s="73">
        <f t="shared" si="0"/>
        <v>3.24573343105434E-3</v>
      </c>
      <c r="R25" s="73">
        <f t="shared" si="0"/>
        <v>6.3795853269537478E-4</v>
      </c>
      <c r="S25" s="73">
        <f t="shared" si="0"/>
        <v>4.3878894251864854E-4</v>
      </c>
      <c r="T25" s="73">
        <f t="shared" si="0"/>
        <v>1.1198208286674132E-3</v>
      </c>
      <c r="U25" s="73">
        <f t="shared" si="0"/>
        <v>3.869303525365434E-3</v>
      </c>
      <c r="V25" s="73">
        <f t="shared" si="0"/>
        <v>8.5910652920962198E-4</v>
      </c>
      <c r="W25" s="73">
        <f t="shared" si="0"/>
        <v>0</v>
      </c>
      <c r="X25" s="73">
        <f t="shared" si="0"/>
        <v>1.1160714285714285E-3</v>
      </c>
      <c r="Y25" s="73">
        <f t="shared" si="0"/>
        <v>0</v>
      </c>
      <c r="Z25" s="74">
        <f t="shared" si="0"/>
        <v>0</v>
      </c>
      <c r="AB25" s="109" t="s">
        <v>20</v>
      </c>
      <c r="AC25" s="72">
        <f t="shared" si="2"/>
        <v>1</v>
      </c>
      <c r="AD25" s="73">
        <f t="shared" si="2"/>
        <v>0.67391304347826086</v>
      </c>
      <c r="AE25" s="73">
        <f t="shared" si="2"/>
        <v>4.3478260869565216E-2</v>
      </c>
      <c r="AF25" s="73">
        <f t="shared" si="2"/>
        <v>2.1739130434782608E-2</v>
      </c>
      <c r="AG25" s="73">
        <f t="shared" si="2"/>
        <v>2.1739130434782608E-2</v>
      </c>
      <c r="AH25" s="73">
        <f t="shared" si="2"/>
        <v>0.19565217391304349</v>
      </c>
      <c r="AI25" s="73">
        <f t="shared" si="2"/>
        <v>2.1739130434782608E-2</v>
      </c>
      <c r="AJ25" s="73">
        <f t="shared" si="2"/>
        <v>0</v>
      </c>
      <c r="AK25" s="73">
        <f t="shared" si="2"/>
        <v>2.1739130434782608E-2</v>
      </c>
      <c r="AL25" s="73">
        <f t="shared" si="2"/>
        <v>0</v>
      </c>
      <c r="AM25" s="74">
        <f t="shared" si="2"/>
        <v>0</v>
      </c>
    </row>
    <row r="26" spans="2:39">
      <c r="B26" s="113" t="s">
        <v>21</v>
      </c>
      <c r="C26" s="114">
        <f t="shared" ref="C26:M26" si="3">SUM(C4:C25)</f>
        <v>23511</v>
      </c>
      <c r="D26" s="115">
        <f t="shared" si="3"/>
        <v>9551</v>
      </c>
      <c r="E26" s="115">
        <f t="shared" si="3"/>
        <v>3135</v>
      </c>
      <c r="F26" s="115">
        <f t="shared" si="3"/>
        <v>2279</v>
      </c>
      <c r="G26" s="115">
        <f t="shared" si="3"/>
        <v>893</v>
      </c>
      <c r="H26" s="115">
        <f t="shared" si="3"/>
        <v>2326</v>
      </c>
      <c r="I26" s="115">
        <f t="shared" si="3"/>
        <v>1164</v>
      </c>
      <c r="J26" s="115">
        <f t="shared" si="3"/>
        <v>759</v>
      </c>
      <c r="K26" s="115">
        <f t="shared" si="3"/>
        <v>896</v>
      </c>
      <c r="L26" s="115">
        <f t="shared" si="3"/>
        <v>1334</v>
      </c>
      <c r="M26" s="116">
        <f t="shared" si="3"/>
        <v>1174</v>
      </c>
      <c r="O26" s="117" t="s">
        <v>21</v>
      </c>
      <c r="P26" s="118">
        <f t="shared" si="0"/>
        <v>1</v>
      </c>
      <c r="Q26" s="119">
        <f t="shared" si="0"/>
        <v>1</v>
      </c>
      <c r="R26" s="119">
        <f t="shared" si="0"/>
        <v>1</v>
      </c>
      <c r="S26" s="119">
        <f t="shared" si="0"/>
        <v>1</v>
      </c>
      <c r="T26" s="119">
        <f t="shared" si="0"/>
        <v>1</v>
      </c>
      <c r="U26" s="119">
        <f t="shared" si="0"/>
        <v>1</v>
      </c>
      <c r="V26" s="119">
        <f t="shared" si="0"/>
        <v>1</v>
      </c>
      <c r="W26" s="119">
        <f t="shared" si="0"/>
        <v>1</v>
      </c>
      <c r="X26" s="119">
        <f t="shared" si="0"/>
        <v>1</v>
      </c>
      <c r="Y26" s="119">
        <f t="shared" si="0"/>
        <v>1</v>
      </c>
      <c r="Z26" s="120">
        <f t="shared" si="0"/>
        <v>1</v>
      </c>
      <c r="AB26" s="117" t="s">
        <v>21</v>
      </c>
      <c r="AC26" s="118">
        <f t="shared" si="2"/>
        <v>1</v>
      </c>
      <c r="AD26" s="119">
        <f t="shared" si="2"/>
        <v>0.40623537918421165</v>
      </c>
      <c r="AE26" s="119">
        <f t="shared" si="2"/>
        <v>0.13334183998979202</v>
      </c>
      <c r="AF26" s="119">
        <f t="shared" si="2"/>
        <v>9.6933350346646255E-2</v>
      </c>
      <c r="AG26" s="119">
        <f t="shared" si="2"/>
        <v>3.798222108800136E-2</v>
      </c>
      <c r="AH26" s="119">
        <f t="shared" si="2"/>
        <v>9.893241461443579E-2</v>
      </c>
      <c r="AI26" s="119">
        <f t="shared" si="2"/>
        <v>4.9508740589511289E-2</v>
      </c>
      <c r="AJ26" s="119">
        <f t="shared" si="2"/>
        <v>3.2282761260686486E-2</v>
      </c>
      <c r="AK26" s="119">
        <f t="shared" si="2"/>
        <v>3.8109820934881543E-2</v>
      </c>
      <c r="AL26" s="119">
        <f t="shared" si="2"/>
        <v>5.6739398579388374E-2</v>
      </c>
      <c r="AM26" s="120">
        <f t="shared" si="2"/>
        <v>4.993407341244524E-2</v>
      </c>
    </row>
    <row r="28" spans="2:39">
      <c r="M28" s="424" t="s">
        <v>324</v>
      </c>
      <c r="Z28" s="424" t="s">
        <v>324</v>
      </c>
      <c r="AM28" s="424" t="s">
        <v>324</v>
      </c>
    </row>
    <row r="29" spans="2:39" ht="15">
      <c r="B29" s="2" t="s">
        <v>106</v>
      </c>
      <c r="O29" s="5" t="s">
        <v>110</v>
      </c>
      <c r="AB29" s="5" t="s">
        <v>111</v>
      </c>
    </row>
    <row r="30" spans="2:39" s="18" customFormat="1" ht="57">
      <c r="B30" s="6" t="s">
        <v>92</v>
      </c>
      <c r="C30" s="19" t="s">
        <v>38</v>
      </c>
      <c r="D30" s="20" t="s">
        <v>45</v>
      </c>
      <c r="E30" s="21" t="s">
        <v>46</v>
      </c>
      <c r="F30" s="22" t="s">
        <v>47</v>
      </c>
      <c r="G30" s="23" t="s">
        <v>39</v>
      </c>
      <c r="H30" s="24" t="s">
        <v>48</v>
      </c>
      <c r="I30" s="25" t="s">
        <v>40</v>
      </c>
      <c r="J30" s="26" t="s">
        <v>41</v>
      </c>
      <c r="K30" s="27" t="s">
        <v>49</v>
      </c>
      <c r="L30" s="28" t="s">
        <v>42</v>
      </c>
      <c r="M30" s="29" t="s">
        <v>43</v>
      </c>
      <c r="O30" s="6" t="s">
        <v>92</v>
      </c>
      <c r="P30" s="30" t="s">
        <v>38</v>
      </c>
      <c r="Q30" s="20" t="s">
        <v>45</v>
      </c>
      <c r="R30" s="21" t="s">
        <v>46</v>
      </c>
      <c r="S30" s="22" t="s">
        <v>47</v>
      </c>
      <c r="T30" s="23" t="s">
        <v>39</v>
      </c>
      <c r="U30" s="24" t="s">
        <v>48</v>
      </c>
      <c r="V30" s="25" t="s">
        <v>40</v>
      </c>
      <c r="W30" s="26" t="s">
        <v>41</v>
      </c>
      <c r="X30" s="27" t="s">
        <v>49</v>
      </c>
      <c r="Y30" s="28" t="s">
        <v>42</v>
      </c>
      <c r="Z30" s="29" t="s">
        <v>43</v>
      </c>
      <c r="AB30" s="6" t="s">
        <v>92</v>
      </c>
      <c r="AC30" s="30" t="s">
        <v>38</v>
      </c>
      <c r="AD30" s="20" t="s">
        <v>45</v>
      </c>
      <c r="AE30" s="21" t="s">
        <v>46</v>
      </c>
      <c r="AF30" s="22" t="s">
        <v>47</v>
      </c>
      <c r="AG30" s="23" t="s">
        <v>39</v>
      </c>
      <c r="AH30" s="24" t="s">
        <v>48</v>
      </c>
      <c r="AI30" s="25" t="s">
        <v>40</v>
      </c>
      <c r="AJ30" s="26" t="s">
        <v>41</v>
      </c>
      <c r="AK30" s="27" t="s">
        <v>49</v>
      </c>
      <c r="AL30" s="28" t="s">
        <v>42</v>
      </c>
      <c r="AM30" s="29" t="s">
        <v>43</v>
      </c>
    </row>
    <row r="31" spans="2:39">
      <c r="B31" s="31" t="s">
        <v>2</v>
      </c>
      <c r="C31" s="43">
        <v>194</v>
      </c>
      <c r="D31" s="99">
        <v>18</v>
      </c>
      <c r="E31" s="99">
        <v>19</v>
      </c>
      <c r="F31" s="99">
        <v>21</v>
      </c>
      <c r="G31" s="99">
        <v>26</v>
      </c>
      <c r="H31" s="99">
        <v>23</v>
      </c>
      <c r="I31" s="99">
        <v>9</v>
      </c>
      <c r="J31" s="99">
        <v>20</v>
      </c>
      <c r="K31" s="99">
        <v>9</v>
      </c>
      <c r="L31" s="99">
        <v>35</v>
      </c>
      <c r="M31" s="100">
        <v>14</v>
      </c>
      <c r="O31" s="31" t="s">
        <v>2</v>
      </c>
      <c r="P31" s="101">
        <f t="shared" ref="P31:Z53" si="4">C31/C$53</f>
        <v>8.9665372527269367E-3</v>
      </c>
      <c r="Q31" s="102">
        <f t="shared" si="4"/>
        <v>2.1097046413502108E-3</v>
      </c>
      <c r="R31" s="102">
        <f t="shared" si="4"/>
        <v>6.5068493150684933E-3</v>
      </c>
      <c r="S31" s="102">
        <f t="shared" si="4"/>
        <v>1.0019083969465648E-2</v>
      </c>
      <c r="T31" s="102">
        <f t="shared" si="4"/>
        <v>2.8729281767955802E-2</v>
      </c>
      <c r="U31" s="102">
        <f t="shared" si="4"/>
        <v>1.0952380952380953E-2</v>
      </c>
      <c r="V31" s="102">
        <f t="shared" si="4"/>
        <v>8.6124401913875593E-3</v>
      </c>
      <c r="W31" s="102">
        <f t="shared" si="4"/>
        <v>2.4875621890547265E-2</v>
      </c>
      <c r="X31" s="102">
        <f t="shared" si="4"/>
        <v>1.1015911872705019E-2</v>
      </c>
      <c r="Y31" s="102">
        <f t="shared" si="4"/>
        <v>2.6178010471204188E-2</v>
      </c>
      <c r="Z31" s="103">
        <f t="shared" si="4"/>
        <v>1.2962962962962963E-2</v>
      </c>
      <c r="AB31" s="31" t="s">
        <v>2</v>
      </c>
      <c r="AC31" s="101">
        <f>C31/$C31</f>
        <v>1</v>
      </c>
      <c r="AD31" s="102">
        <f t="shared" ref="AD31:AM46" si="5">D31/$C31</f>
        <v>9.2783505154639179E-2</v>
      </c>
      <c r="AE31" s="102">
        <f t="shared" si="5"/>
        <v>9.7938144329896906E-2</v>
      </c>
      <c r="AF31" s="102">
        <f t="shared" si="5"/>
        <v>0.10824742268041238</v>
      </c>
      <c r="AG31" s="102">
        <f t="shared" si="5"/>
        <v>0.13402061855670103</v>
      </c>
      <c r="AH31" s="102">
        <f t="shared" si="5"/>
        <v>0.11855670103092783</v>
      </c>
      <c r="AI31" s="102">
        <f t="shared" si="5"/>
        <v>4.6391752577319589E-2</v>
      </c>
      <c r="AJ31" s="102">
        <f t="shared" si="5"/>
        <v>0.10309278350515463</v>
      </c>
      <c r="AK31" s="102">
        <f t="shared" si="5"/>
        <v>4.6391752577319589E-2</v>
      </c>
      <c r="AL31" s="102">
        <f t="shared" si="5"/>
        <v>0.18041237113402062</v>
      </c>
      <c r="AM31" s="103">
        <f t="shared" si="5"/>
        <v>7.2164948453608241E-2</v>
      </c>
    </row>
    <row r="32" spans="2:39">
      <c r="B32" s="54" t="s">
        <v>3</v>
      </c>
      <c r="C32" s="104">
        <v>1872</v>
      </c>
      <c r="D32" s="52">
        <v>488</v>
      </c>
      <c r="E32" s="52">
        <v>81</v>
      </c>
      <c r="F32" s="52">
        <v>417</v>
      </c>
      <c r="G32" s="52">
        <v>76</v>
      </c>
      <c r="H32" s="52">
        <v>176</v>
      </c>
      <c r="I32" s="52">
        <v>153</v>
      </c>
      <c r="J32" s="52">
        <v>49</v>
      </c>
      <c r="K32" s="52">
        <v>60</v>
      </c>
      <c r="L32" s="52">
        <v>201</v>
      </c>
      <c r="M32" s="53">
        <v>171</v>
      </c>
      <c r="O32" s="54" t="s">
        <v>3</v>
      </c>
      <c r="P32" s="48">
        <f t="shared" si="4"/>
        <v>8.6522462562396013E-2</v>
      </c>
      <c r="Q32" s="49">
        <f t="shared" si="4"/>
        <v>5.7196436943272387E-2</v>
      </c>
      <c r="R32" s="49">
        <f t="shared" si="4"/>
        <v>2.7739726027397261E-2</v>
      </c>
      <c r="S32" s="49">
        <f t="shared" si="4"/>
        <v>0.1989503816793893</v>
      </c>
      <c r="T32" s="49">
        <f t="shared" si="4"/>
        <v>8.397790055248619E-2</v>
      </c>
      <c r="U32" s="49">
        <f t="shared" si="4"/>
        <v>8.3809523809523806E-2</v>
      </c>
      <c r="V32" s="49">
        <f t="shared" si="4"/>
        <v>0.14641148325358852</v>
      </c>
      <c r="W32" s="49">
        <f t="shared" si="4"/>
        <v>6.0945273631840796E-2</v>
      </c>
      <c r="X32" s="49">
        <f t="shared" si="4"/>
        <v>7.3439412484700123E-2</v>
      </c>
      <c r="Y32" s="49">
        <f t="shared" si="4"/>
        <v>0.15033657442034407</v>
      </c>
      <c r="Z32" s="50">
        <f t="shared" si="4"/>
        <v>0.15833333333333333</v>
      </c>
      <c r="AB32" s="54" t="s">
        <v>3</v>
      </c>
      <c r="AC32" s="48">
        <f t="shared" ref="AC32:AM53" si="6">C32/$C32</f>
        <v>1</v>
      </c>
      <c r="AD32" s="49">
        <f t="shared" si="5"/>
        <v>0.2606837606837607</v>
      </c>
      <c r="AE32" s="49">
        <f t="shared" si="5"/>
        <v>4.3269230769230768E-2</v>
      </c>
      <c r="AF32" s="49">
        <f t="shared" si="5"/>
        <v>0.22275641025641027</v>
      </c>
      <c r="AG32" s="49">
        <f t="shared" si="5"/>
        <v>4.05982905982906E-2</v>
      </c>
      <c r="AH32" s="49">
        <f t="shared" si="5"/>
        <v>9.4017094017094016E-2</v>
      </c>
      <c r="AI32" s="49">
        <f t="shared" si="5"/>
        <v>8.1730769230769232E-2</v>
      </c>
      <c r="AJ32" s="49">
        <f t="shared" si="5"/>
        <v>2.6175213675213676E-2</v>
      </c>
      <c r="AK32" s="49">
        <f t="shared" si="5"/>
        <v>3.2051282051282048E-2</v>
      </c>
      <c r="AL32" s="49">
        <f t="shared" si="5"/>
        <v>0.10737179487179487</v>
      </c>
      <c r="AM32" s="50">
        <f t="shared" si="5"/>
        <v>9.1346153846153841E-2</v>
      </c>
    </row>
    <row r="33" spans="2:39">
      <c r="B33" s="54" t="s">
        <v>4</v>
      </c>
      <c r="C33" s="104">
        <v>1681</v>
      </c>
      <c r="D33" s="52">
        <v>1264</v>
      </c>
      <c r="E33" s="52">
        <v>207</v>
      </c>
      <c r="F33" s="52">
        <v>39</v>
      </c>
      <c r="G33" s="52">
        <v>20</v>
      </c>
      <c r="H33" s="52">
        <v>27</v>
      </c>
      <c r="I33" s="52">
        <v>52</v>
      </c>
      <c r="J33" s="52">
        <v>8</v>
      </c>
      <c r="K33" s="52">
        <v>28</v>
      </c>
      <c r="L33" s="52">
        <v>23</v>
      </c>
      <c r="M33" s="53">
        <v>13</v>
      </c>
      <c r="O33" s="54" t="s">
        <v>4</v>
      </c>
      <c r="P33" s="48">
        <f t="shared" si="4"/>
        <v>7.7694583102237008E-2</v>
      </c>
      <c r="Q33" s="49">
        <f t="shared" si="4"/>
        <v>0.14814814814814814</v>
      </c>
      <c r="R33" s="49">
        <f t="shared" si="4"/>
        <v>7.089041095890411E-2</v>
      </c>
      <c r="S33" s="49">
        <f t="shared" si="4"/>
        <v>1.8606870229007633E-2</v>
      </c>
      <c r="T33" s="49">
        <f t="shared" si="4"/>
        <v>2.2099447513812154E-2</v>
      </c>
      <c r="U33" s="49">
        <f t="shared" si="4"/>
        <v>1.2857142857142857E-2</v>
      </c>
      <c r="V33" s="49">
        <f t="shared" si="4"/>
        <v>4.9760765550239235E-2</v>
      </c>
      <c r="W33" s="49">
        <f t="shared" si="4"/>
        <v>9.9502487562189053E-3</v>
      </c>
      <c r="X33" s="49">
        <f t="shared" si="4"/>
        <v>3.4271725826193387E-2</v>
      </c>
      <c r="Y33" s="49">
        <f t="shared" si="4"/>
        <v>1.7202692595362751E-2</v>
      </c>
      <c r="Z33" s="50">
        <f t="shared" si="4"/>
        <v>1.2037037037037037E-2</v>
      </c>
      <c r="AB33" s="54" t="s">
        <v>4</v>
      </c>
      <c r="AC33" s="48">
        <f t="shared" si="6"/>
        <v>1</v>
      </c>
      <c r="AD33" s="49">
        <f t="shared" si="5"/>
        <v>0.75193337299226648</v>
      </c>
      <c r="AE33" s="49">
        <f t="shared" si="5"/>
        <v>0.12314098750743604</v>
      </c>
      <c r="AF33" s="49">
        <f t="shared" si="5"/>
        <v>2.3200475907198096E-2</v>
      </c>
      <c r="AG33" s="49">
        <f t="shared" si="5"/>
        <v>1.1897679952409279E-2</v>
      </c>
      <c r="AH33" s="49">
        <f t="shared" si="5"/>
        <v>1.6061867935752528E-2</v>
      </c>
      <c r="AI33" s="49">
        <f t="shared" si="5"/>
        <v>3.0933967876264127E-2</v>
      </c>
      <c r="AJ33" s="49">
        <f t="shared" si="5"/>
        <v>4.7590719809637123E-3</v>
      </c>
      <c r="AK33" s="49">
        <f t="shared" si="5"/>
        <v>1.6656751933372991E-2</v>
      </c>
      <c r="AL33" s="49">
        <f t="shared" si="5"/>
        <v>1.3682331945270671E-2</v>
      </c>
      <c r="AM33" s="50">
        <f t="shared" si="5"/>
        <v>7.7334919690660317E-3</v>
      </c>
    </row>
    <row r="34" spans="2:39">
      <c r="B34" s="54" t="s">
        <v>5</v>
      </c>
      <c r="C34" s="104">
        <v>3289</v>
      </c>
      <c r="D34" s="52">
        <v>960</v>
      </c>
      <c r="E34" s="52">
        <v>585</v>
      </c>
      <c r="F34" s="52">
        <v>311</v>
      </c>
      <c r="G34" s="52">
        <v>227</v>
      </c>
      <c r="H34" s="52">
        <v>194</v>
      </c>
      <c r="I34" s="52">
        <v>194</v>
      </c>
      <c r="J34" s="52">
        <v>182</v>
      </c>
      <c r="K34" s="52">
        <v>211</v>
      </c>
      <c r="L34" s="52">
        <v>270</v>
      </c>
      <c r="M34" s="53">
        <v>155</v>
      </c>
      <c r="O34" s="54" t="s">
        <v>5</v>
      </c>
      <c r="P34" s="48">
        <f t="shared" si="4"/>
        <v>0.15201515991865411</v>
      </c>
      <c r="Q34" s="49">
        <f t="shared" si="4"/>
        <v>0.11251758087201125</v>
      </c>
      <c r="R34" s="49">
        <f t="shared" si="4"/>
        <v>0.20034246575342465</v>
      </c>
      <c r="S34" s="49">
        <f t="shared" si="4"/>
        <v>0.14837786259541985</v>
      </c>
      <c r="T34" s="49">
        <f t="shared" si="4"/>
        <v>0.25082872928176797</v>
      </c>
      <c r="U34" s="49">
        <f t="shared" si="4"/>
        <v>9.2380952380952383E-2</v>
      </c>
      <c r="V34" s="49">
        <f t="shared" si="4"/>
        <v>0.18564593301435406</v>
      </c>
      <c r="W34" s="49">
        <f t="shared" si="4"/>
        <v>0.2263681592039801</v>
      </c>
      <c r="X34" s="49">
        <f t="shared" si="4"/>
        <v>0.25826193390452878</v>
      </c>
      <c r="Y34" s="49">
        <f t="shared" si="4"/>
        <v>0.20194465220643232</v>
      </c>
      <c r="Z34" s="50">
        <f t="shared" si="4"/>
        <v>0.14351851851851852</v>
      </c>
      <c r="AB34" s="54" t="s">
        <v>5</v>
      </c>
      <c r="AC34" s="48">
        <f t="shared" si="6"/>
        <v>1</v>
      </c>
      <c r="AD34" s="49">
        <f t="shared" si="5"/>
        <v>0.29188203101246579</v>
      </c>
      <c r="AE34" s="49">
        <f t="shared" si="5"/>
        <v>0.17786561264822134</v>
      </c>
      <c r="AF34" s="49">
        <f t="shared" si="5"/>
        <v>9.4557616296746735E-2</v>
      </c>
      <c r="AG34" s="49">
        <f t="shared" si="5"/>
        <v>6.9017938583155969E-2</v>
      </c>
      <c r="AH34" s="49">
        <f t="shared" si="5"/>
        <v>5.8984493767102464E-2</v>
      </c>
      <c r="AI34" s="49">
        <f t="shared" si="5"/>
        <v>5.8984493767102464E-2</v>
      </c>
      <c r="AJ34" s="49">
        <f t="shared" si="5"/>
        <v>5.533596837944664E-2</v>
      </c>
      <c r="AK34" s="49">
        <f t="shared" si="5"/>
        <v>6.4153238066281551E-2</v>
      </c>
      <c r="AL34" s="49">
        <f t="shared" si="5"/>
        <v>8.2091821222256001E-2</v>
      </c>
      <c r="AM34" s="50">
        <f t="shared" si="5"/>
        <v>4.712678625722104E-2</v>
      </c>
    </row>
    <row r="35" spans="2:39">
      <c r="B35" s="54" t="s">
        <v>6</v>
      </c>
      <c r="C35" s="104">
        <v>341</v>
      </c>
      <c r="D35" s="52">
        <v>143</v>
      </c>
      <c r="E35" s="52">
        <v>50</v>
      </c>
      <c r="F35" s="52">
        <v>25</v>
      </c>
      <c r="G35" s="52">
        <v>18</v>
      </c>
      <c r="H35" s="52">
        <v>18</v>
      </c>
      <c r="I35" s="52">
        <v>1</v>
      </c>
      <c r="J35" s="52">
        <v>8</v>
      </c>
      <c r="K35" s="52">
        <v>38</v>
      </c>
      <c r="L35" s="52">
        <v>26</v>
      </c>
      <c r="M35" s="53">
        <v>14</v>
      </c>
      <c r="O35" s="54" t="s">
        <v>6</v>
      </c>
      <c r="P35" s="48">
        <f t="shared" si="4"/>
        <v>1.5760769088556111E-2</v>
      </c>
      <c r="Q35" s="49">
        <f t="shared" si="4"/>
        <v>1.6760431317393343E-2</v>
      </c>
      <c r="R35" s="49">
        <f t="shared" si="4"/>
        <v>1.7123287671232876E-2</v>
      </c>
      <c r="S35" s="49">
        <f t="shared" si="4"/>
        <v>1.1927480916030535E-2</v>
      </c>
      <c r="T35" s="49">
        <f t="shared" si="4"/>
        <v>1.9889502762430938E-2</v>
      </c>
      <c r="U35" s="49">
        <f t="shared" si="4"/>
        <v>8.5714285714285719E-3</v>
      </c>
      <c r="V35" s="49">
        <f t="shared" si="4"/>
        <v>9.5693779904306223E-4</v>
      </c>
      <c r="W35" s="49">
        <f t="shared" si="4"/>
        <v>9.9502487562189053E-3</v>
      </c>
      <c r="X35" s="49">
        <f t="shared" si="4"/>
        <v>4.6511627906976744E-2</v>
      </c>
      <c r="Y35" s="49">
        <f t="shared" si="4"/>
        <v>1.944652206432311E-2</v>
      </c>
      <c r="Z35" s="50">
        <f t="shared" si="4"/>
        <v>1.2962962962962963E-2</v>
      </c>
      <c r="AB35" s="54" t="s">
        <v>6</v>
      </c>
      <c r="AC35" s="48">
        <f t="shared" si="6"/>
        <v>1</v>
      </c>
      <c r="AD35" s="49">
        <f t="shared" si="5"/>
        <v>0.41935483870967744</v>
      </c>
      <c r="AE35" s="49">
        <f t="shared" si="5"/>
        <v>0.1466275659824047</v>
      </c>
      <c r="AF35" s="49">
        <f t="shared" si="5"/>
        <v>7.331378299120235E-2</v>
      </c>
      <c r="AG35" s="49">
        <f t="shared" si="5"/>
        <v>5.2785923753665691E-2</v>
      </c>
      <c r="AH35" s="49">
        <f t="shared" si="5"/>
        <v>5.2785923753665691E-2</v>
      </c>
      <c r="AI35" s="49">
        <f t="shared" si="5"/>
        <v>2.9325513196480938E-3</v>
      </c>
      <c r="AJ35" s="49">
        <f t="shared" si="5"/>
        <v>2.3460410557184751E-2</v>
      </c>
      <c r="AK35" s="49">
        <f t="shared" si="5"/>
        <v>0.11143695014662756</v>
      </c>
      <c r="AL35" s="49">
        <f t="shared" si="5"/>
        <v>7.6246334310850442E-2</v>
      </c>
      <c r="AM35" s="50">
        <f t="shared" si="5"/>
        <v>4.1055718475073312E-2</v>
      </c>
    </row>
    <row r="36" spans="2:39">
      <c r="B36" s="54" t="s">
        <v>7</v>
      </c>
      <c r="C36" s="104">
        <v>1023</v>
      </c>
      <c r="D36" s="52">
        <v>507</v>
      </c>
      <c r="E36" s="52">
        <v>131</v>
      </c>
      <c r="F36" s="52">
        <v>88</v>
      </c>
      <c r="G36" s="52">
        <v>51</v>
      </c>
      <c r="H36" s="52">
        <v>35</v>
      </c>
      <c r="I36" s="52">
        <v>29</v>
      </c>
      <c r="J36" s="52">
        <v>52</v>
      </c>
      <c r="K36" s="52">
        <v>28</v>
      </c>
      <c r="L36" s="52">
        <v>63</v>
      </c>
      <c r="M36" s="53">
        <v>39</v>
      </c>
      <c r="O36" s="54" t="s">
        <v>7</v>
      </c>
      <c r="P36" s="48">
        <f t="shared" si="4"/>
        <v>4.728230726566833E-2</v>
      </c>
      <c r="Q36" s="49">
        <f t="shared" si="4"/>
        <v>5.9423347398030943E-2</v>
      </c>
      <c r="R36" s="49">
        <f t="shared" si="4"/>
        <v>4.486301369863014E-2</v>
      </c>
      <c r="S36" s="49">
        <f t="shared" si="4"/>
        <v>4.1984732824427481E-2</v>
      </c>
      <c r="T36" s="49">
        <f t="shared" si="4"/>
        <v>5.6353591160220998E-2</v>
      </c>
      <c r="U36" s="49">
        <f t="shared" si="4"/>
        <v>1.6666666666666666E-2</v>
      </c>
      <c r="V36" s="49">
        <f t="shared" si="4"/>
        <v>2.7751196172248804E-2</v>
      </c>
      <c r="W36" s="49">
        <f t="shared" si="4"/>
        <v>6.4676616915422883E-2</v>
      </c>
      <c r="X36" s="49">
        <f t="shared" si="4"/>
        <v>3.4271725826193387E-2</v>
      </c>
      <c r="Y36" s="49">
        <f t="shared" si="4"/>
        <v>4.712041884816754E-2</v>
      </c>
      <c r="Z36" s="50">
        <f t="shared" si="4"/>
        <v>3.6111111111111108E-2</v>
      </c>
      <c r="AB36" s="54" t="s">
        <v>7</v>
      </c>
      <c r="AC36" s="48">
        <f t="shared" si="6"/>
        <v>1</v>
      </c>
      <c r="AD36" s="49">
        <f t="shared" si="5"/>
        <v>0.49560117302052786</v>
      </c>
      <c r="AE36" s="49">
        <f t="shared" si="5"/>
        <v>0.12805474095796676</v>
      </c>
      <c r="AF36" s="49">
        <f t="shared" si="5"/>
        <v>8.6021505376344093E-2</v>
      </c>
      <c r="AG36" s="49">
        <f t="shared" si="5"/>
        <v>4.9853372434017593E-2</v>
      </c>
      <c r="AH36" s="49">
        <f t="shared" si="5"/>
        <v>3.4213098729227759E-2</v>
      </c>
      <c r="AI36" s="49">
        <f t="shared" si="5"/>
        <v>2.8347996089931573E-2</v>
      </c>
      <c r="AJ36" s="49">
        <f t="shared" si="5"/>
        <v>5.0830889540566963E-2</v>
      </c>
      <c r="AK36" s="49">
        <f t="shared" si="5"/>
        <v>2.7370478983382209E-2</v>
      </c>
      <c r="AL36" s="49">
        <f t="shared" si="5"/>
        <v>6.1583577712609971E-2</v>
      </c>
      <c r="AM36" s="50">
        <f t="shared" si="5"/>
        <v>3.8123167155425221E-2</v>
      </c>
    </row>
    <row r="37" spans="2:39">
      <c r="B37" s="54" t="s">
        <v>8</v>
      </c>
      <c r="C37" s="104">
        <v>682</v>
      </c>
      <c r="D37" s="52">
        <v>191</v>
      </c>
      <c r="E37" s="52">
        <v>153</v>
      </c>
      <c r="F37" s="52">
        <v>44</v>
      </c>
      <c r="G37" s="52">
        <v>14</v>
      </c>
      <c r="H37" s="52">
        <v>14</v>
      </c>
      <c r="I37" s="52">
        <v>35</v>
      </c>
      <c r="J37" s="52">
        <v>77</v>
      </c>
      <c r="K37" s="52">
        <v>3</v>
      </c>
      <c r="L37" s="52">
        <v>78</v>
      </c>
      <c r="M37" s="53">
        <v>73</v>
      </c>
      <c r="O37" s="54" t="s">
        <v>8</v>
      </c>
      <c r="P37" s="48">
        <f t="shared" si="4"/>
        <v>3.1521538177112222E-2</v>
      </c>
      <c r="Q37" s="49">
        <f t="shared" si="4"/>
        <v>2.2386310360993904E-2</v>
      </c>
      <c r="R37" s="49">
        <f t="shared" si="4"/>
        <v>5.2397260273972603E-2</v>
      </c>
      <c r="S37" s="49">
        <f t="shared" si="4"/>
        <v>2.0992366412213741E-2</v>
      </c>
      <c r="T37" s="49">
        <f t="shared" si="4"/>
        <v>1.5469613259668509E-2</v>
      </c>
      <c r="U37" s="49">
        <f t="shared" si="4"/>
        <v>6.6666666666666671E-3</v>
      </c>
      <c r="V37" s="49">
        <f t="shared" si="4"/>
        <v>3.3492822966507178E-2</v>
      </c>
      <c r="W37" s="49">
        <f t="shared" si="4"/>
        <v>9.5771144278606959E-2</v>
      </c>
      <c r="X37" s="49">
        <f t="shared" si="4"/>
        <v>3.6719706242350062E-3</v>
      </c>
      <c r="Y37" s="49">
        <f t="shared" si="4"/>
        <v>5.8339566192969337E-2</v>
      </c>
      <c r="Z37" s="50">
        <f t="shared" si="4"/>
        <v>6.7592592592592593E-2</v>
      </c>
      <c r="AB37" s="54" t="s">
        <v>8</v>
      </c>
      <c r="AC37" s="48">
        <f t="shared" si="6"/>
        <v>1</v>
      </c>
      <c r="AD37" s="49">
        <f t="shared" si="5"/>
        <v>0.28005865102639294</v>
      </c>
      <c r="AE37" s="49">
        <f t="shared" si="5"/>
        <v>0.22434017595307917</v>
      </c>
      <c r="AF37" s="49">
        <f t="shared" si="5"/>
        <v>6.4516129032258063E-2</v>
      </c>
      <c r="AG37" s="49">
        <f t="shared" si="5"/>
        <v>2.0527859237536656E-2</v>
      </c>
      <c r="AH37" s="49">
        <f t="shared" si="5"/>
        <v>2.0527859237536656E-2</v>
      </c>
      <c r="AI37" s="49">
        <f t="shared" si="5"/>
        <v>5.1319648093841645E-2</v>
      </c>
      <c r="AJ37" s="49">
        <f t="shared" si="5"/>
        <v>0.11290322580645161</v>
      </c>
      <c r="AK37" s="49">
        <f t="shared" si="5"/>
        <v>4.3988269794721412E-3</v>
      </c>
      <c r="AL37" s="49">
        <f t="shared" si="5"/>
        <v>0.11436950146627566</v>
      </c>
      <c r="AM37" s="50">
        <f t="shared" si="5"/>
        <v>0.10703812316715543</v>
      </c>
    </row>
    <row r="38" spans="2:39">
      <c r="B38" s="54" t="s">
        <v>9</v>
      </c>
      <c r="C38" s="104">
        <v>1018</v>
      </c>
      <c r="D38" s="52">
        <v>385</v>
      </c>
      <c r="E38" s="52">
        <v>93</v>
      </c>
      <c r="F38" s="52">
        <v>107</v>
      </c>
      <c r="G38" s="52">
        <v>34</v>
      </c>
      <c r="H38" s="52">
        <v>174</v>
      </c>
      <c r="I38" s="52">
        <v>94</v>
      </c>
      <c r="J38" s="52">
        <v>17</v>
      </c>
      <c r="K38" s="52">
        <v>12</v>
      </c>
      <c r="L38" s="52">
        <v>40</v>
      </c>
      <c r="M38" s="53">
        <v>62</v>
      </c>
      <c r="O38" s="54" t="s">
        <v>9</v>
      </c>
      <c r="P38" s="48">
        <f t="shared" si="4"/>
        <v>4.7051210944721762E-2</v>
      </c>
      <c r="Q38" s="49">
        <f t="shared" si="4"/>
        <v>4.5124238162212844E-2</v>
      </c>
      <c r="R38" s="49">
        <f t="shared" si="4"/>
        <v>3.1849315068493152E-2</v>
      </c>
      <c r="S38" s="49">
        <f t="shared" si="4"/>
        <v>5.1049618320610689E-2</v>
      </c>
      <c r="T38" s="49">
        <f t="shared" si="4"/>
        <v>3.7569060773480663E-2</v>
      </c>
      <c r="U38" s="49">
        <f t="shared" si="4"/>
        <v>8.2857142857142851E-2</v>
      </c>
      <c r="V38" s="49">
        <f t="shared" si="4"/>
        <v>8.9952153110047853E-2</v>
      </c>
      <c r="W38" s="49">
        <f t="shared" si="4"/>
        <v>2.1144278606965175E-2</v>
      </c>
      <c r="X38" s="49">
        <f t="shared" si="4"/>
        <v>1.4687882496940025E-2</v>
      </c>
      <c r="Y38" s="49">
        <f t="shared" si="4"/>
        <v>2.9917726252804786E-2</v>
      </c>
      <c r="Z38" s="50">
        <f t="shared" si="4"/>
        <v>5.7407407407407407E-2</v>
      </c>
      <c r="AB38" s="54" t="s">
        <v>9</v>
      </c>
      <c r="AC38" s="48">
        <f t="shared" si="6"/>
        <v>1</v>
      </c>
      <c r="AD38" s="49">
        <f t="shared" si="5"/>
        <v>0.37819253438113948</v>
      </c>
      <c r="AE38" s="49">
        <f t="shared" si="5"/>
        <v>9.1355599214145378E-2</v>
      </c>
      <c r="AF38" s="49">
        <f t="shared" si="5"/>
        <v>0.10510805500982318</v>
      </c>
      <c r="AG38" s="49">
        <f t="shared" si="5"/>
        <v>3.3398821218074658E-2</v>
      </c>
      <c r="AH38" s="49">
        <f t="shared" si="5"/>
        <v>0.17092337917485265</v>
      </c>
      <c r="AI38" s="49">
        <f t="shared" si="5"/>
        <v>9.2337917485265222E-2</v>
      </c>
      <c r="AJ38" s="49">
        <f t="shared" si="5"/>
        <v>1.6699410609037329E-2</v>
      </c>
      <c r="AK38" s="49">
        <f t="shared" si="5"/>
        <v>1.1787819253438114E-2</v>
      </c>
      <c r="AL38" s="49">
        <f t="shared" si="5"/>
        <v>3.9292730844793712E-2</v>
      </c>
      <c r="AM38" s="50">
        <f t="shared" si="5"/>
        <v>6.0903732809430254E-2</v>
      </c>
    </row>
    <row r="39" spans="2:39">
      <c r="B39" s="54" t="s">
        <v>10</v>
      </c>
      <c r="C39" s="104">
        <v>211</v>
      </c>
      <c r="D39" s="52">
        <v>74</v>
      </c>
      <c r="E39" s="52">
        <v>37</v>
      </c>
      <c r="F39" s="52">
        <v>13</v>
      </c>
      <c r="G39" s="52">
        <v>16</v>
      </c>
      <c r="H39" s="52">
        <v>31</v>
      </c>
      <c r="I39" s="52">
        <v>9</v>
      </c>
      <c r="J39" s="52">
        <v>7</v>
      </c>
      <c r="K39" s="52">
        <v>7</v>
      </c>
      <c r="L39" s="52">
        <v>7</v>
      </c>
      <c r="M39" s="53">
        <v>10</v>
      </c>
      <c r="O39" s="54" t="s">
        <v>10</v>
      </c>
      <c r="P39" s="48">
        <f t="shared" si="4"/>
        <v>9.752264743945277E-3</v>
      </c>
      <c r="Q39" s="49">
        <f t="shared" si="4"/>
        <v>8.6732301922175341E-3</v>
      </c>
      <c r="R39" s="49">
        <f t="shared" si="4"/>
        <v>1.2671232876712329E-2</v>
      </c>
      <c r="S39" s="49">
        <f t="shared" si="4"/>
        <v>6.2022900763358778E-3</v>
      </c>
      <c r="T39" s="49">
        <f t="shared" si="4"/>
        <v>1.7679558011049725E-2</v>
      </c>
      <c r="U39" s="49">
        <f t="shared" si="4"/>
        <v>1.4761904761904763E-2</v>
      </c>
      <c r="V39" s="49">
        <f t="shared" si="4"/>
        <v>8.6124401913875593E-3</v>
      </c>
      <c r="W39" s="49">
        <f t="shared" si="4"/>
        <v>8.7064676616915426E-3</v>
      </c>
      <c r="X39" s="49">
        <f t="shared" si="4"/>
        <v>8.5679314565483469E-3</v>
      </c>
      <c r="Y39" s="49">
        <f t="shared" si="4"/>
        <v>5.235602094240838E-3</v>
      </c>
      <c r="Z39" s="50">
        <f t="shared" si="4"/>
        <v>9.2592592592592587E-3</v>
      </c>
      <c r="AB39" s="54" t="s">
        <v>10</v>
      </c>
      <c r="AC39" s="48">
        <f t="shared" si="6"/>
        <v>1</v>
      </c>
      <c r="AD39" s="49">
        <f t="shared" si="5"/>
        <v>0.35071090047393366</v>
      </c>
      <c r="AE39" s="49">
        <f t="shared" si="5"/>
        <v>0.17535545023696683</v>
      </c>
      <c r="AF39" s="49">
        <f t="shared" si="5"/>
        <v>6.1611374407582936E-2</v>
      </c>
      <c r="AG39" s="49">
        <f t="shared" si="5"/>
        <v>7.582938388625593E-2</v>
      </c>
      <c r="AH39" s="49">
        <f t="shared" si="5"/>
        <v>0.14691943127962084</v>
      </c>
      <c r="AI39" s="49">
        <f t="shared" si="5"/>
        <v>4.2654028436018961E-2</v>
      </c>
      <c r="AJ39" s="49">
        <f t="shared" si="5"/>
        <v>3.3175355450236969E-2</v>
      </c>
      <c r="AK39" s="49">
        <f t="shared" si="5"/>
        <v>3.3175355450236969E-2</v>
      </c>
      <c r="AL39" s="49">
        <f t="shared" si="5"/>
        <v>3.3175355450236969E-2</v>
      </c>
      <c r="AM39" s="50">
        <f t="shared" si="5"/>
        <v>4.7393364928909949E-2</v>
      </c>
    </row>
    <row r="40" spans="2:39">
      <c r="B40" s="54" t="s">
        <v>11</v>
      </c>
      <c r="C40" s="104">
        <v>345</v>
      </c>
      <c r="D40" s="52">
        <v>61</v>
      </c>
      <c r="E40" s="52">
        <v>12</v>
      </c>
      <c r="F40" s="52">
        <v>27</v>
      </c>
      <c r="G40" s="52">
        <v>10</v>
      </c>
      <c r="H40" s="52">
        <v>176</v>
      </c>
      <c r="I40" s="52">
        <v>15</v>
      </c>
      <c r="J40" s="52">
        <v>12</v>
      </c>
      <c r="K40" s="52">
        <v>0</v>
      </c>
      <c r="L40" s="52">
        <v>2</v>
      </c>
      <c r="M40" s="53">
        <v>30</v>
      </c>
      <c r="O40" s="54" t="s">
        <v>11</v>
      </c>
      <c r="P40" s="48">
        <f t="shared" si="4"/>
        <v>1.5945646145313366E-2</v>
      </c>
      <c r="Q40" s="49">
        <f t="shared" si="4"/>
        <v>7.1495546179090484E-3</v>
      </c>
      <c r="R40" s="49">
        <f t="shared" si="4"/>
        <v>4.10958904109589E-3</v>
      </c>
      <c r="S40" s="49">
        <f t="shared" si="4"/>
        <v>1.2881679389312978E-2</v>
      </c>
      <c r="T40" s="49">
        <f t="shared" si="4"/>
        <v>1.1049723756906077E-2</v>
      </c>
      <c r="U40" s="49">
        <f t="shared" si="4"/>
        <v>8.3809523809523806E-2</v>
      </c>
      <c r="V40" s="49">
        <f t="shared" si="4"/>
        <v>1.4354066985645933E-2</v>
      </c>
      <c r="W40" s="49">
        <f t="shared" si="4"/>
        <v>1.4925373134328358E-2</v>
      </c>
      <c r="X40" s="49">
        <f t="shared" si="4"/>
        <v>0</v>
      </c>
      <c r="Y40" s="49">
        <f t="shared" si="4"/>
        <v>1.4958863126402393E-3</v>
      </c>
      <c r="Z40" s="50">
        <f t="shared" si="4"/>
        <v>2.7777777777777776E-2</v>
      </c>
      <c r="AB40" s="54" t="s">
        <v>11</v>
      </c>
      <c r="AC40" s="48">
        <f t="shared" si="6"/>
        <v>1</v>
      </c>
      <c r="AD40" s="49">
        <f t="shared" si="5"/>
        <v>0.17681159420289855</v>
      </c>
      <c r="AE40" s="49">
        <f t="shared" si="5"/>
        <v>3.4782608695652174E-2</v>
      </c>
      <c r="AF40" s="49">
        <f t="shared" si="5"/>
        <v>7.8260869565217397E-2</v>
      </c>
      <c r="AG40" s="49">
        <f t="shared" si="5"/>
        <v>2.8985507246376812E-2</v>
      </c>
      <c r="AH40" s="49">
        <f t="shared" si="5"/>
        <v>0.51014492753623186</v>
      </c>
      <c r="AI40" s="49">
        <f t="shared" si="5"/>
        <v>4.3478260869565216E-2</v>
      </c>
      <c r="AJ40" s="49">
        <f t="shared" si="5"/>
        <v>3.4782608695652174E-2</v>
      </c>
      <c r="AK40" s="49">
        <f t="shared" si="5"/>
        <v>0</v>
      </c>
      <c r="AL40" s="49">
        <f t="shared" si="5"/>
        <v>5.7971014492753624E-3</v>
      </c>
      <c r="AM40" s="50">
        <f t="shared" si="5"/>
        <v>8.6956521739130432E-2</v>
      </c>
    </row>
    <row r="41" spans="2:39">
      <c r="B41" s="54" t="s">
        <v>12</v>
      </c>
      <c r="C41" s="104">
        <v>251</v>
      </c>
      <c r="D41" s="52">
        <v>4</v>
      </c>
      <c r="E41" s="52">
        <v>2</v>
      </c>
      <c r="F41" s="52">
        <v>13</v>
      </c>
      <c r="G41" s="52">
        <v>17</v>
      </c>
      <c r="H41" s="52">
        <v>142</v>
      </c>
      <c r="I41" s="52">
        <v>3</v>
      </c>
      <c r="J41" s="52">
        <v>15</v>
      </c>
      <c r="K41" s="52">
        <v>13</v>
      </c>
      <c r="L41" s="52">
        <v>18</v>
      </c>
      <c r="M41" s="53">
        <v>24</v>
      </c>
      <c r="O41" s="54" t="s">
        <v>12</v>
      </c>
      <c r="P41" s="48">
        <f t="shared" si="4"/>
        <v>1.160103531151784E-2</v>
      </c>
      <c r="Q41" s="49">
        <f t="shared" si="4"/>
        <v>4.6882325363338024E-4</v>
      </c>
      <c r="R41" s="49">
        <f t="shared" si="4"/>
        <v>6.8493150684931507E-4</v>
      </c>
      <c r="S41" s="49">
        <f t="shared" si="4"/>
        <v>6.2022900763358778E-3</v>
      </c>
      <c r="T41" s="49">
        <f t="shared" si="4"/>
        <v>1.8784530386740331E-2</v>
      </c>
      <c r="U41" s="49">
        <f t="shared" si="4"/>
        <v>6.761904761904762E-2</v>
      </c>
      <c r="V41" s="49">
        <f t="shared" si="4"/>
        <v>2.8708133971291866E-3</v>
      </c>
      <c r="W41" s="49">
        <f t="shared" si="4"/>
        <v>1.8656716417910446E-2</v>
      </c>
      <c r="X41" s="49">
        <f t="shared" si="4"/>
        <v>1.591187270501836E-2</v>
      </c>
      <c r="Y41" s="49">
        <f t="shared" si="4"/>
        <v>1.3462976813762155E-2</v>
      </c>
      <c r="Z41" s="50">
        <f t="shared" si="4"/>
        <v>2.2222222222222223E-2</v>
      </c>
      <c r="AB41" s="54" t="s">
        <v>12</v>
      </c>
      <c r="AC41" s="48">
        <f t="shared" si="6"/>
        <v>1</v>
      </c>
      <c r="AD41" s="49">
        <f t="shared" si="5"/>
        <v>1.5936254980079681E-2</v>
      </c>
      <c r="AE41" s="49">
        <f t="shared" si="5"/>
        <v>7.9681274900398405E-3</v>
      </c>
      <c r="AF41" s="49">
        <f t="shared" si="5"/>
        <v>5.1792828685258967E-2</v>
      </c>
      <c r="AG41" s="49">
        <f t="shared" si="5"/>
        <v>6.7729083665338641E-2</v>
      </c>
      <c r="AH41" s="49">
        <f t="shared" si="5"/>
        <v>0.56573705179282874</v>
      </c>
      <c r="AI41" s="49">
        <f t="shared" si="5"/>
        <v>1.1952191235059761E-2</v>
      </c>
      <c r="AJ41" s="49">
        <f t="shared" si="5"/>
        <v>5.9760956175298807E-2</v>
      </c>
      <c r="AK41" s="49">
        <f t="shared" si="5"/>
        <v>5.1792828685258967E-2</v>
      </c>
      <c r="AL41" s="49">
        <f t="shared" si="5"/>
        <v>7.1713147410358571E-2</v>
      </c>
      <c r="AM41" s="50">
        <f t="shared" si="5"/>
        <v>9.5617529880478086E-2</v>
      </c>
    </row>
    <row r="42" spans="2:39">
      <c r="B42" s="54" t="s">
        <v>44</v>
      </c>
      <c r="C42" s="104">
        <v>54</v>
      </c>
      <c r="D42" s="52">
        <v>52</v>
      </c>
      <c r="E42" s="52">
        <v>2</v>
      </c>
      <c r="F42" s="105">
        <v>0</v>
      </c>
      <c r="G42" s="105">
        <v>0</v>
      </c>
      <c r="H42" s="105">
        <v>0</v>
      </c>
      <c r="I42" s="52">
        <v>0</v>
      </c>
      <c r="J42" s="52">
        <v>0</v>
      </c>
      <c r="K42" s="52">
        <v>0</v>
      </c>
      <c r="L42" s="105">
        <v>0</v>
      </c>
      <c r="M42" s="106">
        <v>0</v>
      </c>
      <c r="O42" s="54" t="s">
        <v>44</v>
      </c>
      <c r="P42" s="48">
        <f t="shared" si="4"/>
        <v>2.4958402662229617E-3</v>
      </c>
      <c r="Q42" s="49">
        <f t="shared" si="4"/>
        <v>6.0947022972339428E-3</v>
      </c>
      <c r="R42" s="49">
        <f t="shared" si="4"/>
        <v>6.8493150684931507E-4</v>
      </c>
      <c r="S42" s="49">
        <f t="shared" si="4"/>
        <v>0</v>
      </c>
      <c r="T42" s="49">
        <f t="shared" si="4"/>
        <v>0</v>
      </c>
      <c r="U42" s="49">
        <f t="shared" si="4"/>
        <v>0</v>
      </c>
      <c r="V42" s="49">
        <f t="shared" si="4"/>
        <v>0</v>
      </c>
      <c r="W42" s="49">
        <f t="shared" si="4"/>
        <v>0</v>
      </c>
      <c r="X42" s="49">
        <f t="shared" si="4"/>
        <v>0</v>
      </c>
      <c r="Y42" s="49">
        <f t="shared" si="4"/>
        <v>0</v>
      </c>
      <c r="Z42" s="50">
        <f t="shared" si="4"/>
        <v>0</v>
      </c>
      <c r="AB42" s="54" t="s">
        <v>44</v>
      </c>
      <c r="AC42" s="48">
        <f t="shared" si="6"/>
        <v>1</v>
      </c>
      <c r="AD42" s="49">
        <f t="shared" si="5"/>
        <v>0.96296296296296291</v>
      </c>
      <c r="AE42" s="49">
        <f t="shared" si="5"/>
        <v>3.7037037037037035E-2</v>
      </c>
      <c r="AF42" s="49">
        <f t="shared" si="5"/>
        <v>0</v>
      </c>
      <c r="AG42" s="49">
        <f t="shared" si="5"/>
        <v>0</v>
      </c>
      <c r="AH42" s="49">
        <f t="shared" si="5"/>
        <v>0</v>
      </c>
      <c r="AI42" s="49">
        <f t="shared" si="5"/>
        <v>0</v>
      </c>
      <c r="AJ42" s="49">
        <f t="shared" si="5"/>
        <v>0</v>
      </c>
      <c r="AK42" s="49">
        <f t="shared" si="5"/>
        <v>0</v>
      </c>
      <c r="AL42" s="49">
        <f t="shared" si="5"/>
        <v>0</v>
      </c>
      <c r="AM42" s="50">
        <f t="shared" si="5"/>
        <v>0</v>
      </c>
    </row>
    <row r="43" spans="2:39">
      <c r="B43" s="54" t="s">
        <v>23</v>
      </c>
      <c r="C43" s="104">
        <v>10</v>
      </c>
      <c r="D43" s="52">
        <v>0</v>
      </c>
      <c r="E43" s="52">
        <v>0</v>
      </c>
      <c r="F43" s="52">
        <v>0</v>
      </c>
      <c r="G43" s="52">
        <v>7</v>
      </c>
      <c r="H43" s="52">
        <v>0</v>
      </c>
      <c r="I43" s="52">
        <v>1</v>
      </c>
      <c r="J43" s="52">
        <v>0</v>
      </c>
      <c r="K43" s="52">
        <v>0</v>
      </c>
      <c r="L43" s="52">
        <v>0</v>
      </c>
      <c r="M43" s="53">
        <v>2</v>
      </c>
      <c r="O43" s="54" t="s">
        <v>23</v>
      </c>
      <c r="P43" s="48">
        <f t="shared" si="4"/>
        <v>4.6219264189314107E-4</v>
      </c>
      <c r="Q43" s="49">
        <f t="shared" si="4"/>
        <v>0</v>
      </c>
      <c r="R43" s="49">
        <f t="shared" si="4"/>
        <v>0</v>
      </c>
      <c r="S43" s="49">
        <f t="shared" si="4"/>
        <v>0</v>
      </c>
      <c r="T43" s="49">
        <f t="shared" si="4"/>
        <v>7.7348066298342545E-3</v>
      </c>
      <c r="U43" s="49">
        <f t="shared" si="4"/>
        <v>0</v>
      </c>
      <c r="V43" s="49">
        <f t="shared" si="4"/>
        <v>9.5693779904306223E-4</v>
      </c>
      <c r="W43" s="49">
        <f t="shared" si="4"/>
        <v>0</v>
      </c>
      <c r="X43" s="49">
        <f t="shared" si="4"/>
        <v>0</v>
      </c>
      <c r="Y43" s="49">
        <f t="shared" si="4"/>
        <v>0</v>
      </c>
      <c r="Z43" s="50">
        <f t="shared" si="4"/>
        <v>1.8518518518518519E-3</v>
      </c>
      <c r="AB43" s="54" t="s">
        <v>23</v>
      </c>
      <c r="AC43" s="48">
        <f t="shared" si="6"/>
        <v>1</v>
      </c>
      <c r="AD43" s="49">
        <f t="shared" si="5"/>
        <v>0</v>
      </c>
      <c r="AE43" s="49">
        <f t="shared" si="5"/>
        <v>0</v>
      </c>
      <c r="AF43" s="49">
        <f t="shared" si="5"/>
        <v>0</v>
      </c>
      <c r="AG43" s="49">
        <f t="shared" si="5"/>
        <v>0.7</v>
      </c>
      <c r="AH43" s="49">
        <f t="shared" si="5"/>
        <v>0</v>
      </c>
      <c r="AI43" s="49">
        <f t="shared" si="5"/>
        <v>0.1</v>
      </c>
      <c r="AJ43" s="49">
        <f t="shared" si="5"/>
        <v>0</v>
      </c>
      <c r="AK43" s="49">
        <f t="shared" si="5"/>
        <v>0</v>
      </c>
      <c r="AL43" s="49">
        <f t="shared" si="5"/>
        <v>0</v>
      </c>
      <c r="AM43" s="50">
        <f t="shared" si="5"/>
        <v>0.2</v>
      </c>
    </row>
    <row r="44" spans="2:39">
      <c r="B44" s="54" t="s">
        <v>13</v>
      </c>
      <c r="C44" s="104">
        <v>9</v>
      </c>
      <c r="D44" s="52">
        <v>9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3">
        <v>0</v>
      </c>
      <c r="O44" s="54" t="s">
        <v>13</v>
      </c>
      <c r="P44" s="48">
        <f t="shared" si="4"/>
        <v>4.1597337770382697E-4</v>
      </c>
      <c r="Q44" s="49">
        <f t="shared" si="4"/>
        <v>1.0548523206751054E-3</v>
      </c>
      <c r="R44" s="49">
        <f t="shared" si="4"/>
        <v>0</v>
      </c>
      <c r="S44" s="49">
        <f t="shared" si="4"/>
        <v>0</v>
      </c>
      <c r="T44" s="49">
        <f t="shared" si="4"/>
        <v>0</v>
      </c>
      <c r="U44" s="49">
        <f t="shared" si="4"/>
        <v>0</v>
      </c>
      <c r="V44" s="49">
        <f t="shared" si="4"/>
        <v>0</v>
      </c>
      <c r="W44" s="49">
        <f t="shared" si="4"/>
        <v>0</v>
      </c>
      <c r="X44" s="49">
        <f t="shared" si="4"/>
        <v>0</v>
      </c>
      <c r="Y44" s="49">
        <f t="shared" si="4"/>
        <v>0</v>
      </c>
      <c r="Z44" s="50">
        <f t="shared" si="4"/>
        <v>0</v>
      </c>
      <c r="AB44" s="54" t="s">
        <v>13</v>
      </c>
      <c r="AC44" s="48">
        <f t="shared" si="6"/>
        <v>1</v>
      </c>
      <c r="AD44" s="49">
        <f t="shared" si="5"/>
        <v>1</v>
      </c>
      <c r="AE44" s="49">
        <f t="shared" si="5"/>
        <v>0</v>
      </c>
      <c r="AF44" s="49">
        <f t="shared" si="5"/>
        <v>0</v>
      </c>
      <c r="AG44" s="49">
        <f t="shared" si="5"/>
        <v>0</v>
      </c>
      <c r="AH44" s="49">
        <f t="shared" si="5"/>
        <v>0</v>
      </c>
      <c r="AI44" s="49">
        <f t="shared" si="5"/>
        <v>0</v>
      </c>
      <c r="AJ44" s="49">
        <f t="shared" si="5"/>
        <v>0</v>
      </c>
      <c r="AK44" s="49">
        <f t="shared" si="5"/>
        <v>0</v>
      </c>
      <c r="AL44" s="49">
        <f t="shared" si="5"/>
        <v>0</v>
      </c>
      <c r="AM44" s="50">
        <f t="shared" si="5"/>
        <v>0</v>
      </c>
    </row>
    <row r="45" spans="2:39">
      <c r="B45" s="54" t="s">
        <v>22</v>
      </c>
      <c r="C45" s="104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3">
        <v>0</v>
      </c>
      <c r="O45" s="54" t="s">
        <v>22</v>
      </c>
      <c r="P45" s="48">
        <f t="shared" si="4"/>
        <v>0</v>
      </c>
      <c r="Q45" s="49">
        <f t="shared" si="4"/>
        <v>0</v>
      </c>
      <c r="R45" s="49">
        <f t="shared" si="4"/>
        <v>0</v>
      </c>
      <c r="S45" s="49">
        <f t="shared" si="4"/>
        <v>0</v>
      </c>
      <c r="T45" s="49">
        <f t="shared" si="4"/>
        <v>0</v>
      </c>
      <c r="U45" s="49">
        <f t="shared" si="4"/>
        <v>0</v>
      </c>
      <c r="V45" s="49">
        <f t="shared" si="4"/>
        <v>0</v>
      </c>
      <c r="W45" s="49">
        <f t="shared" si="4"/>
        <v>0</v>
      </c>
      <c r="X45" s="49">
        <f t="shared" si="4"/>
        <v>0</v>
      </c>
      <c r="Y45" s="49">
        <f t="shared" si="4"/>
        <v>0</v>
      </c>
      <c r="Z45" s="50">
        <f t="shared" si="4"/>
        <v>0</v>
      </c>
      <c r="AB45" s="54" t="s">
        <v>22</v>
      </c>
      <c r="AC45" s="107" t="s">
        <v>120</v>
      </c>
      <c r="AD45" s="64" t="s">
        <v>120</v>
      </c>
      <c r="AE45" s="64" t="s">
        <v>120</v>
      </c>
      <c r="AF45" s="64" t="s">
        <v>120</v>
      </c>
      <c r="AG45" s="64" t="s">
        <v>120</v>
      </c>
      <c r="AH45" s="64" t="s">
        <v>120</v>
      </c>
      <c r="AI45" s="64" t="s">
        <v>120</v>
      </c>
      <c r="AJ45" s="64" t="s">
        <v>120</v>
      </c>
      <c r="AK45" s="64" t="s">
        <v>120</v>
      </c>
      <c r="AL45" s="64" t="s">
        <v>120</v>
      </c>
      <c r="AM45" s="108" t="s">
        <v>120</v>
      </c>
    </row>
    <row r="46" spans="2:39">
      <c r="B46" s="54" t="s">
        <v>14</v>
      </c>
      <c r="C46" s="104">
        <v>3583</v>
      </c>
      <c r="D46" s="52">
        <v>2008</v>
      </c>
      <c r="E46" s="52">
        <v>494</v>
      </c>
      <c r="F46" s="52">
        <v>296</v>
      </c>
      <c r="G46" s="52">
        <v>63</v>
      </c>
      <c r="H46" s="52">
        <v>177</v>
      </c>
      <c r="I46" s="52">
        <v>181</v>
      </c>
      <c r="J46" s="52">
        <v>38</v>
      </c>
      <c r="K46" s="52">
        <v>77</v>
      </c>
      <c r="L46" s="52">
        <v>122</v>
      </c>
      <c r="M46" s="53">
        <v>127</v>
      </c>
      <c r="O46" s="54" t="s">
        <v>14</v>
      </c>
      <c r="P46" s="48">
        <f t="shared" si="4"/>
        <v>0.16560362359031244</v>
      </c>
      <c r="Q46" s="49">
        <f t="shared" si="4"/>
        <v>0.23534927332395686</v>
      </c>
      <c r="R46" s="49">
        <f t="shared" si="4"/>
        <v>0.16917808219178082</v>
      </c>
      <c r="S46" s="49">
        <f t="shared" si="4"/>
        <v>0.14122137404580154</v>
      </c>
      <c r="T46" s="49">
        <f t="shared" si="4"/>
        <v>6.9613259668508287E-2</v>
      </c>
      <c r="U46" s="49">
        <f t="shared" si="4"/>
        <v>8.4285714285714283E-2</v>
      </c>
      <c r="V46" s="49">
        <f t="shared" si="4"/>
        <v>0.17320574162679425</v>
      </c>
      <c r="W46" s="49">
        <f t="shared" si="4"/>
        <v>4.7263681592039801E-2</v>
      </c>
      <c r="X46" s="49">
        <f t="shared" si="4"/>
        <v>9.4247246022031828E-2</v>
      </c>
      <c r="Y46" s="49">
        <f t="shared" si="4"/>
        <v>9.1249065071054597E-2</v>
      </c>
      <c r="Z46" s="50">
        <f t="shared" si="4"/>
        <v>0.1175925925925926</v>
      </c>
      <c r="AB46" s="54" t="s">
        <v>14</v>
      </c>
      <c r="AC46" s="48">
        <f t="shared" si="6"/>
        <v>1</v>
      </c>
      <c r="AD46" s="49">
        <f t="shared" si="5"/>
        <v>0.56042422550934967</v>
      </c>
      <c r="AE46" s="49">
        <f t="shared" si="5"/>
        <v>0.13787329053865477</v>
      </c>
      <c r="AF46" s="49">
        <f t="shared" si="5"/>
        <v>8.2612336031258726E-2</v>
      </c>
      <c r="AG46" s="49">
        <f t="shared" si="5"/>
        <v>1.7583030979626012E-2</v>
      </c>
      <c r="AH46" s="49">
        <f t="shared" si="5"/>
        <v>4.9399944180854034E-2</v>
      </c>
      <c r="AI46" s="49">
        <f t="shared" si="5"/>
        <v>5.0516327100195366E-2</v>
      </c>
      <c r="AJ46" s="49">
        <f t="shared" si="5"/>
        <v>1.0605637733742674E-2</v>
      </c>
      <c r="AK46" s="49">
        <f t="shared" si="5"/>
        <v>2.1490371197320682E-2</v>
      </c>
      <c r="AL46" s="49">
        <f t="shared" si="5"/>
        <v>3.4049679039910692E-2</v>
      </c>
      <c r="AM46" s="50">
        <f t="shared" si="5"/>
        <v>3.5445157689087355E-2</v>
      </c>
    </row>
    <row r="47" spans="2:39">
      <c r="B47" s="54" t="s">
        <v>15</v>
      </c>
      <c r="C47" s="104">
        <v>645</v>
      </c>
      <c r="D47" s="52">
        <v>232</v>
      </c>
      <c r="E47" s="52">
        <v>90</v>
      </c>
      <c r="F47" s="52">
        <v>45</v>
      </c>
      <c r="G47" s="52">
        <v>33</v>
      </c>
      <c r="H47" s="52">
        <v>98</v>
      </c>
      <c r="I47" s="52">
        <v>55</v>
      </c>
      <c r="J47" s="52">
        <v>30</v>
      </c>
      <c r="K47" s="52">
        <v>25</v>
      </c>
      <c r="L47" s="52">
        <v>19</v>
      </c>
      <c r="M47" s="53">
        <v>18</v>
      </c>
      <c r="O47" s="54" t="s">
        <v>15</v>
      </c>
      <c r="P47" s="48">
        <f t="shared" si="4"/>
        <v>2.98114254021076E-2</v>
      </c>
      <c r="Q47" s="49">
        <f t="shared" si="4"/>
        <v>2.7191748710736052E-2</v>
      </c>
      <c r="R47" s="49">
        <f t="shared" si="4"/>
        <v>3.0821917808219176E-2</v>
      </c>
      <c r="S47" s="49">
        <f t="shared" si="4"/>
        <v>2.1469465648854963E-2</v>
      </c>
      <c r="T47" s="49">
        <f t="shared" si="4"/>
        <v>3.6464088397790057E-2</v>
      </c>
      <c r="U47" s="49">
        <f t="shared" si="4"/>
        <v>4.6666666666666669E-2</v>
      </c>
      <c r="V47" s="49">
        <f t="shared" si="4"/>
        <v>5.2631578947368418E-2</v>
      </c>
      <c r="W47" s="49">
        <f t="shared" si="4"/>
        <v>3.7313432835820892E-2</v>
      </c>
      <c r="X47" s="49">
        <f t="shared" si="4"/>
        <v>3.0599755201958383E-2</v>
      </c>
      <c r="Y47" s="49">
        <f t="shared" si="4"/>
        <v>1.4210919970082274E-2</v>
      </c>
      <c r="Z47" s="50">
        <f t="shared" si="4"/>
        <v>1.6666666666666666E-2</v>
      </c>
      <c r="AB47" s="54" t="s">
        <v>15</v>
      </c>
      <c r="AC47" s="48">
        <f t="shared" si="6"/>
        <v>1</v>
      </c>
      <c r="AD47" s="49">
        <f t="shared" si="6"/>
        <v>0.35968992248062015</v>
      </c>
      <c r="AE47" s="49">
        <f t="shared" si="6"/>
        <v>0.13953488372093023</v>
      </c>
      <c r="AF47" s="49">
        <f t="shared" si="6"/>
        <v>6.9767441860465115E-2</v>
      </c>
      <c r="AG47" s="49">
        <f t="shared" si="6"/>
        <v>5.1162790697674418E-2</v>
      </c>
      <c r="AH47" s="49">
        <f t="shared" si="6"/>
        <v>0.15193798449612403</v>
      </c>
      <c r="AI47" s="49">
        <f t="shared" si="6"/>
        <v>8.5271317829457363E-2</v>
      </c>
      <c r="AJ47" s="49">
        <f t="shared" si="6"/>
        <v>4.6511627906976744E-2</v>
      </c>
      <c r="AK47" s="49">
        <f t="shared" si="6"/>
        <v>3.875968992248062E-2</v>
      </c>
      <c r="AL47" s="49">
        <f t="shared" si="6"/>
        <v>2.9457364341085271E-2</v>
      </c>
      <c r="AM47" s="50">
        <f t="shared" si="6"/>
        <v>2.7906976744186046E-2</v>
      </c>
    </row>
    <row r="48" spans="2:39">
      <c r="B48" s="54" t="s">
        <v>16</v>
      </c>
      <c r="C48" s="104">
        <v>3399</v>
      </c>
      <c r="D48" s="52">
        <v>1324</v>
      </c>
      <c r="E48" s="52">
        <v>573</v>
      </c>
      <c r="F48" s="52">
        <v>292</v>
      </c>
      <c r="G48" s="52">
        <v>176</v>
      </c>
      <c r="H48" s="52">
        <v>305</v>
      </c>
      <c r="I48" s="52">
        <v>96</v>
      </c>
      <c r="J48" s="52">
        <v>147</v>
      </c>
      <c r="K48" s="52">
        <v>134</v>
      </c>
      <c r="L48" s="52">
        <v>222</v>
      </c>
      <c r="M48" s="53">
        <v>130</v>
      </c>
      <c r="O48" s="54" t="s">
        <v>16</v>
      </c>
      <c r="P48" s="48">
        <f t="shared" si="4"/>
        <v>0.15709927897947865</v>
      </c>
      <c r="Q48" s="49">
        <f t="shared" si="4"/>
        <v>0.15518049695264885</v>
      </c>
      <c r="R48" s="49">
        <f t="shared" si="4"/>
        <v>0.19623287671232878</v>
      </c>
      <c r="S48" s="49">
        <f t="shared" si="4"/>
        <v>0.13931297709923665</v>
      </c>
      <c r="T48" s="49">
        <f t="shared" si="4"/>
        <v>0.19447513812154696</v>
      </c>
      <c r="U48" s="49">
        <f t="shared" si="4"/>
        <v>0.14523809523809525</v>
      </c>
      <c r="V48" s="49">
        <f t="shared" si="4"/>
        <v>9.186602870813397E-2</v>
      </c>
      <c r="W48" s="49">
        <f t="shared" si="4"/>
        <v>0.18283582089552239</v>
      </c>
      <c r="X48" s="49">
        <f t="shared" si="4"/>
        <v>0.16401468788249693</v>
      </c>
      <c r="Y48" s="49">
        <f t="shared" si="4"/>
        <v>0.16604338070306657</v>
      </c>
      <c r="Z48" s="50">
        <f t="shared" si="4"/>
        <v>0.12037037037037036</v>
      </c>
      <c r="AB48" s="54" t="s">
        <v>16</v>
      </c>
      <c r="AC48" s="48">
        <f t="shared" si="6"/>
        <v>1</v>
      </c>
      <c r="AD48" s="49">
        <f t="shared" si="6"/>
        <v>0.38952633127390407</v>
      </c>
      <c r="AE48" s="49">
        <f t="shared" si="6"/>
        <v>0.16857899382171226</v>
      </c>
      <c r="AF48" s="49">
        <f t="shared" si="6"/>
        <v>8.5907619888202419E-2</v>
      </c>
      <c r="AG48" s="49">
        <f t="shared" si="6"/>
        <v>5.1779935275080909E-2</v>
      </c>
      <c r="AH48" s="49">
        <f t="shared" si="6"/>
        <v>8.9732274198293618E-2</v>
      </c>
      <c r="AI48" s="49">
        <f t="shared" si="6"/>
        <v>2.8243601059135041E-2</v>
      </c>
      <c r="AJ48" s="49">
        <f t="shared" si="6"/>
        <v>4.3248014121800529E-2</v>
      </c>
      <c r="AK48" s="49">
        <f t="shared" si="6"/>
        <v>3.9423359811709323E-2</v>
      </c>
      <c r="AL48" s="49">
        <f t="shared" si="6"/>
        <v>6.5313327449249781E-2</v>
      </c>
      <c r="AM48" s="50">
        <f t="shared" si="6"/>
        <v>3.824654310091203E-2</v>
      </c>
    </row>
    <row r="49" spans="2:39">
      <c r="B49" s="54" t="s">
        <v>17</v>
      </c>
      <c r="C49" s="104">
        <v>665</v>
      </c>
      <c r="D49" s="52">
        <v>158</v>
      </c>
      <c r="E49" s="52">
        <v>90</v>
      </c>
      <c r="F49" s="52">
        <v>115</v>
      </c>
      <c r="G49" s="52">
        <v>36</v>
      </c>
      <c r="H49" s="52">
        <v>48</v>
      </c>
      <c r="I49" s="52">
        <v>18</v>
      </c>
      <c r="J49" s="52">
        <v>47</v>
      </c>
      <c r="K49" s="52">
        <v>40</v>
      </c>
      <c r="L49" s="52">
        <v>52</v>
      </c>
      <c r="M49" s="53">
        <v>61</v>
      </c>
      <c r="O49" s="54" t="s">
        <v>17</v>
      </c>
      <c r="P49" s="48">
        <f t="shared" si="4"/>
        <v>3.0735810685893882E-2</v>
      </c>
      <c r="Q49" s="49">
        <f t="shared" si="4"/>
        <v>1.8518518518518517E-2</v>
      </c>
      <c r="R49" s="49">
        <f t="shared" si="4"/>
        <v>3.0821917808219176E-2</v>
      </c>
      <c r="S49" s="49">
        <f t="shared" si="4"/>
        <v>5.4866412213740459E-2</v>
      </c>
      <c r="T49" s="49">
        <f t="shared" si="4"/>
        <v>3.9779005524861875E-2</v>
      </c>
      <c r="U49" s="49">
        <f t="shared" si="4"/>
        <v>2.2857142857142857E-2</v>
      </c>
      <c r="V49" s="49">
        <f t="shared" si="4"/>
        <v>1.7224880382775119E-2</v>
      </c>
      <c r="W49" s="49">
        <f t="shared" si="4"/>
        <v>5.8457711442786067E-2</v>
      </c>
      <c r="X49" s="49">
        <f t="shared" si="4"/>
        <v>4.8959608323133418E-2</v>
      </c>
      <c r="Y49" s="49">
        <f t="shared" si="4"/>
        <v>3.889304412864622E-2</v>
      </c>
      <c r="Z49" s="50">
        <f t="shared" si="4"/>
        <v>5.648148148148148E-2</v>
      </c>
      <c r="AB49" s="54" t="s">
        <v>17</v>
      </c>
      <c r="AC49" s="48">
        <f t="shared" si="6"/>
        <v>1</v>
      </c>
      <c r="AD49" s="49">
        <f t="shared" si="6"/>
        <v>0.23759398496240602</v>
      </c>
      <c r="AE49" s="49">
        <f t="shared" si="6"/>
        <v>0.13533834586466165</v>
      </c>
      <c r="AF49" s="49">
        <f t="shared" si="6"/>
        <v>0.17293233082706766</v>
      </c>
      <c r="AG49" s="49">
        <f t="shared" si="6"/>
        <v>5.4135338345864661E-2</v>
      </c>
      <c r="AH49" s="49">
        <f t="shared" si="6"/>
        <v>7.2180451127819553E-2</v>
      </c>
      <c r="AI49" s="49">
        <f t="shared" si="6"/>
        <v>2.7067669172932331E-2</v>
      </c>
      <c r="AJ49" s="49">
        <f t="shared" si="6"/>
        <v>7.067669172932331E-2</v>
      </c>
      <c r="AK49" s="49">
        <f t="shared" si="6"/>
        <v>6.0150375939849621E-2</v>
      </c>
      <c r="AL49" s="49">
        <f t="shared" si="6"/>
        <v>7.8195488721804512E-2</v>
      </c>
      <c r="AM49" s="50">
        <f t="shared" si="6"/>
        <v>9.1729323308270674E-2</v>
      </c>
    </row>
    <row r="50" spans="2:39">
      <c r="B50" s="54" t="s">
        <v>18</v>
      </c>
      <c r="C50" s="104">
        <v>1292</v>
      </c>
      <c r="D50" s="52">
        <v>409</v>
      </c>
      <c r="E50" s="52">
        <v>241</v>
      </c>
      <c r="F50" s="52">
        <v>110</v>
      </c>
      <c r="G50" s="52">
        <v>64</v>
      </c>
      <c r="H50" s="52">
        <v>39</v>
      </c>
      <c r="I50" s="52">
        <v>57</v>
      </c>
      <c r="J50" s="52">
        <v>56</v>
      </c>
      <c r="K50" s="52">
        <v>116</v>
      </c>
      <c r="L50" s="52">
        <v>128</v>
      </c>
      <c r="M50" s="53">
        <v>72</v>
      </c>
      <c r="O50" s="54" t="s">
        <v>18</v>
      </c>
      <c r="P50" s="48">
        <f t="shared" si="4"/>
        <v>5.9715289332593825E-2</v>
      </c>
      <c r="Q50" s="49">
        <f t="shared" si="4"/>
        <v>4.7937177684013128E-2</v>
      </c>
      <c r="R50" s="49">
        <f t="shared" si="4"/>
        <v>8.253424657534246E-2</v>
      </c>
      <c r="S50" s="49">
        <f t="shared" si="4"/>
        <v>5.2480916030534348E-2</v>
      </c>
      <c r="T50" s="49">
        <f t="shared" si="4"/>
        <v>7.07182320441989E-2</v>
      </c>
      <c r="U50" s="49">
        <f t="shared" si="4"/>
        <v>1.8571428571428572E-2</v>
      </c>
      <c r="V50" s="49">
        <f t="shared" si="4"/>
        <v>5.4545454545454543E-2</v>
      </c>
      <c r="W50" s="49">
        <f t="shared" si="4"/>
        <v>6.965174129353234E-2</v>
      </c>
      <c r="X50" s="49">
        <f t="shared" si="4"/>
        <v>0.14198286413708691</v>
      </c>
      <c r="Y50" s="49">
        <f t="shared" si="4"/>
        <v>9.5736724008975316E-2</v>
      </c>
      <c r="Z50" s="50">
        <f t="shared" si="4"/>
        <v>6.6666666666666666E-2</v>
      </c>
      <c r="AB50" s="54" t="s">
        <v>18</v>
      </c>
      <c r="AC50" s="48">
        <f t="shared" si="6"/>
        <v>1</v>
      </c>
      <c r="AD50" s="49">
        <f t="shared" si="6"/>
        <v>0.31656346749226005</v>
      </c>
      <c r="AE50" s="49">
        <f t="shared" si="6"/>
        <v>0.18653250773993807</v>
      </c>
      <c r="AF50" s="49">
        <f t="shared" si="6"/>
        <v>8.5139318885448914E-2</v>
      </c>
      <c r="AG50" s="49">
        <f t="shared" si="6"/>
        <v>4.9535603715170282E-2</v>
      </c>
      <c r="AH50" s="49">
        <f t="shared" si="6"/>
        <v>3.018575851393189E-2</v>
      </c>
      <c r="AI50" s="49">
        <f t="shared" si="6"/>
        <v>4.4117647058823532E-2</v>
      </c>
      <c r="AJ50" s="49">
        <f t="shared" si="6"/>
        <v>4.3343653250773995E-2</v>
      </c>
      <c r="AK50" s="49">
        <f t="shared" si="6"/>
        <v>8.9783281733746126E-2</v>
      </c>
      <c r="AL50" s="49">
        <f t="shared" si="6"/>
        <v>9.9071207430340563E-2</v>
      </c>
      <c r="AM50" s="50">
        <f t="shared" si="6"/>
        <v>5.5727554179566562E-2</v>
      </c>
    </row>
    <row r="51" spans="2:39">
      <c r="B51" s="54" t="s">
        <v>19</v>
      </c>
      <c r="C51" s="104">
        <v>1039</v>
      </c>
      <c r="D51" s="52">
        <v>227</v>
      </c>
      <c r="E51" s="52">
        <v>59</v>
      </c>
      <c r="F51" s="52">
        <v>133</v>
      </c>
      <c r="G51" s="52">
        <v>17</v>
      </c>
      <c r="H51" s="52">
        <v>414</v>
      </c>
      <c r="I51" s="52">
        <v>40</v>
      </c>
      <c r="J51" s="52">
        <v>38</v>
      </c>
      <c r="K51" s="52">
        <v>16</v>
      </c>
      <c r="L51" s="52">
        <v>30</v>
      </c>
      <c r="M51" s="53">
        <v>65</v>
      </c>
      <c r="O51" s="54" t="s">
        <v>19</v>
      </c>
      <c r="P51" s="48">
        <f t="shared" si="4"/>
        <v>4.8021815492697358E-2</v>
      </c>
      <c r="Q51" s="49">
        <f t="shared" si="4"/>
        <v>2.6605719643694327E-2</v>
      </c>
      <c r="R51" s="49">
        <f t="shared" si="4"/>
        <v>2.0205479452054795E-2</v>
      </c>
      <c r="S51" s="49">
        <f t="shared" si="4"/>
        <v>6.3454198473282444E-2</v>
      </c>
      <c r="T51" s="49">
        <f t="shared" si="4"/>
        <v>1.8784530386740331E-2</v>
      </c>
      <c r="U51" s="49">
        <f t="shared" si="4"/>
        <v>0.19714285714285715</v>
      </c>
      <c r="V51" s="49">
        <f t="shared" si="4"/>
        <v>3.8277511961722487E-2</v>
      </c>
      <c r="W51" s="49">
        <f t="shared" si="4"/>
        <v>4.7263681592039801E-2</v>
      </c>
      <c r="X51" s="49">
        <f t="shared" si="4"/>
        <v>1.9583843329253364E-2</v>
      </c>
      <c r="Y51" s="49">
        <f t="shared" si="4"/>
        <v>2.243829468960359E-2</v>
      </c>
      <c r="Z51" s="50">
        <f t="shared" si="4"/>
        <v>6.0185185185185182E-2</v>
      </c>
      <c r="AB51" s="54" t="s">
        <v>19</v>
      </c>
      <c r="AC51" s="48">
        <f t="shared" si="6"/>
        <v>1</v>
      </c>
      <c r="AD51" s="49">
        <f t="shared" si="6"/>
        <v>0.21847930702598653</v>
      </c>
      <c r="AE51" s="49">
        <f t="shared" si="6"/>
        <v>5.6785370548604427E-2</v>
      </c>
      <c r="AF51" s="49">
        <f t="shared" si="6"/>
        <v>0.12800769971126083</v>
      </c>
      <c r="AG51" s="49">
        <f t="shared" si="6"/>
        <v>1.6361886429258902E-2</v>
      </c>
      <c r="AH51" s="49">
        <f t="shared" si="6"/>
        <v>0.39846005774783444</v>
      </c>
      <c r="AI51" s="49">
        <f t="shared" si="6"/>
        <v>3.8498556304138593E-2</v>
      </c>
      <c r="AJ51" s="49">
        <f t="shared" si="6"/>
        <v>3.6573628488931663E-2</v>
      </c>
      <c r="AK51" s="49">
        <f t="shared" si="6"/>
        <v>1.5399422521655439E-2</v>
      </c>
      <c r="AL51" s="49">
        <f t="shared" si="6"/>
        <v>2.8873917228103944E-2</v>
      </c>
      <c r="AM51" s="50">
        <f t="shared" si="6"/>
        <v>6.2560153994225223E-2</v>
      </c>
    </row>
    <row r="52" spans="2:39">
      <c r="B52" s="109" t="s">
        <v>20</v>
      </c>
      <c r="C52" s="110">
        <v>33</v>
      </c>
      <c r="D52" s="111">
        <v>18</v>
      </c>
      <c r="E52" s="111">
        <v>1</v>
      </c>
      <c r="F52" s="111">
        <v>0</v>
      </c>
      <c r="G52" s="111">
        <v>0</v>
      </c>
      <c r="H52" s="111">
        <v>9</v>
      </c>
      <c r="I52" s="111">
        <v>3</v>
      </c>
      <c r="J52" s="111">
        <v>1</v>
      </c>
      <c r="K52" s="111">
        <v>0</v>
      </c>
      <c r="L52" s="111">
        <v>1</v>
      </c>
      <c r="M52" s="112">
        <v>0</v>
      </c>
      <c r="O52" s="109" t="s">
        <v>20</v>
      </c>
      <c r="P52" s="72">
        <f t="shared" si="4"/>
        <v>1.5252357182473654E-3</v>
      </c>
      <c r="Q52" s="73">
        <f t="shared" si="4"/>
        <v>2.1097046413502108E-3</v>
      </c>
      <c r="R52" s="73">
        <f t="shared" si="4"/>
        <v>3.4246575342465754E-4</v>
      </c>
      <c r="S52" s="73">
        <f t="shared" si="4"/>
        <v>0</v>
      </c>
      <c r="T52" s="73">
        <f t="shared" si="4"/>
        <v>0</v>
      </c>
      <c r="U52" s="73">
        <f t="shared" si="4"/>
        <v>4.2857142857142859E-3</v>
      </c>
      <c r="V52" s="73">
        <f t="shared" si="4"/>
        <v>2.8708133971291866E-3</v>
      </c>
      <c r="W52" s="73">
        <f t="shared" si="4"/>
        <v>1.2437810945273632E-3</v>
      </c>
      <c r="X52" s="73">
        <f t="shared" si="4"/>
        <v>0</v>
      </c>
      <c r="Y52" s="73">
        <f t="shared" si="4"/>
        <v>7.4794315632011965E-4</v>
      </c>
      <c r="Z52" s="74">
        <f t="shared" si="4"/>
        <v>0</v>
      </c>
      <c r="AB52" s="109" t="s">
        <v>20</v>
      </c>
      <c r="AC52" s="72">
        <f t="shared" si="6"/>
        <v>1</v>
      </c>
      <c r="AD52" s="73">
        <f t="shared" si="6"/>
        <v>0.54545454545454541</v>
      </c>
      <c r="AE52" s="73">
        <f t="shared" si="6"/>
        <v>3.0303030303030304E-2</v>
      </c>
      <c r="AF52" s="73">
        <f t="shared" si="6"/>
        <v>0</v>
      </c>
      <c r="AG52" s="73">
        <f t="shared" si="6"/>
        <v>0</v>
      </c>
      <c r="AH52" s="73">
        <f t="shared" si="6"/>
        <v>0.27272727272727271</v>
      </c>
      <c r="AI52" s="73">
        <f t="shared" si="6"/>
        <v>9.0909090909090912E-2</v>
      </c>
      <c r="AJ52" s="73">
        <f t="shared" si="6"/>
        <v>3.0303030303030304E-2</v>
      </c>
      <c r="AK52" s="73">
        <f t="shared" si="6"/>
        <v>0</v>
      </c>
      <c r="AL52" s="73">
        <f t="shared" si="6"/>
        <v>3.0303030303030304E-2</v>
      </c>
      <c r="AM52" s="74">
        <f t="shared" si="6"/>
        <v>0</v>
      </c>
    </row>
    <row r="53" spans="2:39">
      <c r="B53" s="121" t="s">
        <v>21</v>
      </c>
      <c r="C53" s="114">
        <f>SUM(C31:C52)</f>
        <v>21636</v>
      </c>
      <c r="D53" s="115">
        <f>SUM(D31:D52)</f>
        <v>8532</v>
      </c>
      <c r="E53" s="115">
        <f t="shared" ref="E53:L53" si="7">SUM(E31:E52)</f>
        <v>2920</v>
      </c>
      <c r="F53" s="115">
        <f t="shared" si="7"/>
        <v>2096</v>
      </c>
      <c r="G53" s="115">
        <f t="shared" si="7"/>
        <v>905</v>
      </c>
      <c r="H53" s="115">
        <f t="shared" si="7"/>
        <v>2100</v>
      </c>
      <c r="I53" s="115">
        <f t="shared" si="7"/>
        <v>1045</v>
      </c>
      <c r="J53" s="115">
        <f t="shared" si="7"/>
        <v>804</v>
      </c>
      <c r="K53" s="115">
        <f t="shared" si="7"/>
        <v>817</v>
      </c>
      <c r="L53" s="115">
        <f t="shared" si="7"/>
        <v>1337</v>
      </c>
      <c r="M53" s="116">
        <f>SUM(M31:M52)</f>
        <v>1080</v>
      </c>
      <c r="O53" s="117" t="s">
        <v>21</v>
      </c>
      <c r="P53" s="118">
        <f t="shared" si="4"/>
        <v>1</v>
      </c>
      <c r="Q53" s="119">
        <f t="shared" si="4"/>
        <v>1</v>
      </c>
      <c r="R53" s="119">
        <f t="shared" si="4"/>
        <v>1</v>
      </c>
      <c r="S53" s="119">
        <f t="shared" si="4"/>
        <v>1</v>
      </c>
      <c r="T53" s="119">
        <f t="shared" si="4"/>
        <v>1</v>
      </c>
      <c r="U53" s="119">
        <f t="shared" si="4"/>
        <v>1</v>
      </c>
      <c r="V53" s="119">
        <f t="shared" si="4"/>
        <v>1</v>
      </c>
      <c r="W53" s="119">
        <f t="shared" si="4"/>
        <v>1</v>
      </c>
      <c r="X53" s="119">
        <f t="shared" si="4"/>
        <v>1</v>
      </c>
      <c r="Y53" s="119">
        <f t="shared" si="4"/>
        <v>1</v>
      </c>
      <c r="Z53" s="120">
        <f t="shared" si="4"/>
        <v>1</v>
      </c>
      <c r="AB53" s="117" t="s">
        <v>21</v>
      </c>
      <c r="AC53" s="118">
        <f t="shared" si="6"/>
        <v>1</v>
      </c>
      <c r="AD53" s="119">
        <f t="shared" si="6"/>
        <v>0.39434276206322794</v>
      </c>
      <c r="AE53" s="119">
        <f t="shared" si="6"/>
        <v>0.13496025143279719</v>
      </c>
      <c r="AF53" s="119">
        <f t="shared" si="6"/>
        <v>9.6875577740802368E-2</v>
      </c>
      <c r="AG53" s="119">
        <f t="shared" si="6"/>
        <v>4.1828434091329268E-2</v>
      </c>
      <c r="AH53" s="119">
        <f t="shared" si="6"/>
        <v>9.706045479755962E-2</v>
      </c>
      <c r="AI53" s="119">
        <f t="shared" si="6"/>
        <v>4.8299131077833242E-2</v>
      </c>
      <c r="AJ53" s="119">
        <f t="shared" si="6"/>
        <v>3.7160288408208543E-2</v>
      </c>
      <c r="AK53" s="119">
        <f t="shared" si="6"/>
        <v>3.7761138842669628E-2</v>
      </c>
      <c r="AL53" s="119">
        <f t="shared" si="6"/>
        <v>6.1795156221112958E-2</v>
      </c>
      <c r="AM53" s="120">
        <f t="shared" si="6"/>
        <v>4.9916805324459232E-2</v>
      </c>
    </row>
    <row r="55" spans="2:39">
      <c r="M55" s="424" t="s">
        <v>324</v>
      </c>
      <c r="Z55" s="424" t="s">
        <v>324</v>
      </c>
      <c r="AM55" s="424" t="s">
        <v>324</v>
      </c>
    </row>
    <row r="56" spans="2:39" ht="15">
      <c r="B56" s="2" t="s">
        <v>107</v>
      </c>
      <c r="O56" s="5" t="s">
        <v>112</v>
      </c>
      <c r="AB56" s="5" t="s">
        <v>113</v>
      </c>
    </row>
    <row r="57" spans="2:39" s="18" customFormat="1" ht="57">
      <c r="B57" s="6" t="s">
        <v>92</v>
      </c>
      <c r="C57" s="19" t="s">
        <v>38</v>
      </c>
      <c r="D57" s="20" t="s">
        <v>45</v>
      </c>
      <c r="E57" s="21" t="s">
        <v>46</v>
      </c>
      <c r="F57" s="22" t="s">
        <v>47</v>
      </c>
      <c r="G57" s="23" t="s">
        <v>39</v>
      </c>
      <c r="H57" s="24" t="s">
        <v>48</v>
      </c>
      <c r="I57" s="25" t="s">
        <v>40</v>
      </c>
      <c r="J57" s="26" t="s">
        <v>41</v>
      </c>
      <c r="K57" s="27" t="s">
        <v>49</v>
      </c>
      <c r="L57" s="28" t="s">
        <v>42</v>
      </c>
      <c r="M57" s="29" t="s">
        <v>43</v>
      </c>
      <c r="O57" s="6" t="s">
        <v>92</v>
      </c>
      <c r="P57" s="30" t="s">
        <v>38</v>
      </c>
      <c r="Q57" s="20" t="s">
        <v>45</v>
      </c>
      <c r="R57" s="21" t="s">
        <v>46</v>
      </c>
      <c r="S57" s="22" t="s">
        <v>47</v>
      </c>
      <c r="T57" s="23" t="s">
        <v>39</v>
      </c>
      <c r="U57" s="24" t="s">
        <v>48</v>
      </c>
      <c r="V57" s="25" t="s">
        <v>40</v>
      </c>
      <c r="W57" s="26" t="s">
        <v>41</v>
      </c>
      <c r="X57" s="27" t="s">
        <v>49</v>
      </c>
      <c r="Y57" s="28" t="s">
        <v>42</v>
      </c>
      <c r="Z57" s="29" t="s">
        <v>43</v>
      </c>
      <c r="AB57" s="6" t="s">
        <v>92</v>
      </c>
      <c r="AC57" s="30" t="s">
        <v>38</v>
      </c>
      <c r="AD57" s="20" t="s">
        <v>45</v>
      </c>
      <c r="AE57" s="21" t="s">
        <v>46</v>
      </c>
      <c r="AF57" s="22" t="s">
        <v>47</v>
      </c>
      <c r="AG57" s="23" t="s">
        <v>39</v>
      </c>
      <c r="AH57" s="24" t="s">
        <v>48</v>
      </c>
      <c r="AI57" s="25" t="s">
        <v>40</v>
      </c>
      <c r="AJ57" s="26" t="s">
        <v>41</v>
      </c>
      <c r="AK57" s="27" t="s">
        <v>49</v>
      </c>
      <c r="AL57" s="28" t="s">
        <v>42</v>
      </c>
      <c r="AM57" s="29" t="s">
        <v>43</v>
      </c>
    </row>
    <row r="58" spans="2:39">
      <c r="B58" s="31" t="s">
        <v>2</v>
      </c>
      <c r="C58" s="43">
        <v>171</v>
      </c>
      <c r="D58" s="99">
        <v>15</v>
      </c>
      <c r="E58" s="99">
        <v>7</v>
      </c>
      <c r="F58" s="99">
        <v>21</v>
      </c>
      <c r="G58" s="99">
        <v>26</v>
      </c>
      <c r="H58" s="99">
        <v>25</v>
      </c>
      <c r="I58" s="99">
        <v>6</v>
      </c>
      <c r="J58" s="99">
        <v>21</v>
      </c>
      <c r="K58" s="99">
        <v>8</v>
      </c>
      <c r="L58" s="99">
        <v>29</v>
      </c>
      <c r="M58" s="100">
        <v>13</v>
      </c>
      <c r="O58" s="31" t="s">
        <v>2</v>
      </c>
      <c r="P58" s="101">
        <f t="shared" ref="P58:Z80" si="8">C58/C$80</f>
        <v>8.737417607684839E-3</v>
      </c>
      <c r="Q58" s="102">
        <f t="shared" si="8"/>
        <v>1.7955470433325352E-3</v>
      </c>
      <c r="R58" s="102">
        <f t="shared" si="8"/>
        <v>2.8056112224448897E-3</v>
      </c>
      <c r="S58" s="102">
        <f t="shared" si="8"/>
        <v>1.1272141706924315E-2</v>
      </c>
      <c r="T58" s="102">
        <f t="shared" si="8"/>
        <v>3.5763411279229711E-2</v>
      </c>
      <c r="U58" s="102">
        <f t="shared" si="8"/>
        <v>1.4084507042253521E-2</v>
      </c>
      <c r="V58" s="102">
        <f t="shared" si="8"/>
        <v>7.8843626806833107E-3</v>
      </c>
      <c r="W58" s="102">
        <f t="shared" si="8"/>
        <v>2.826379542395693E-2</v>
      </c>
      <c r="X58" s="102">
        <f t="shared" si="8"/>
        <v>1.0638297872340425E-2</v>
      </c>
      <c r="Y58" s="102">
        <f t="shared" si="8"/>
        <v>2.5021570319240724E-2</v>
      </c>
      <c r="Z58" s="103">
        <f t="shared" si="8"/>
        <v>1.3800424628450107E-2</v>
      </c>
      <c r="AB58" s="31" t="s">
        <v>2</v>
      </c>
      <c r="AC58" s="101">
        <f>C58/$C58</f>
        <v>1</v>
      </c>
      <c r="AD58" s="102">
        <f t="shared" ref="AD58:AM73" si="9">D58/$C58</f>
        <v>8.771929824561403E-2</v>
      </c>
      <c r="AE58" s="102">
        <f t="shared" si="9"/>
        <v>4.0935672514619881E-2</v>
      </c>
      <c r="AF58" s="102">
        <f t="shared" si="9"/>
        <v>0.12280701754385964</v>
      </c>
      <c r="AG58" s="102">
        <f t="shared" si="9"/>
        <v>0.15204678362573099</v>
      </c>
      <c r="AH58" s="102">
        <f t="shared" si="9"/>
        <v>0.14619883040935672</v>
      </c>
      <c r="AI58" s="102">
        <f t="shared" si="9"/>
        <v>3.5087719298245612E-2</v>
      </c>
      <c r="AJ58" s="102">
        <f t="shared" si="9"/>
        <v>0.12280701754385964</v>
      </c>
      <c r="AK58" s="102">
        <f t="shared" si="9"/>
        <v>4.6783625730994149E-2</v>
      </c>
      <c r="AL58" s="102">
        <f t="shared" si="9"/>
        <v>0.16959064327485379</v>
      </c>
      <c r="AM58" s="103">
        <f t="shared" si="9"/>
        <v>7.6023391812865493E-2</v>
      </c>
    </row>
    <row r="59" spans="2:39">
      <c r="B59" s="54" t="s">
        <v>3</v>
      </c>
      <c r="C59" s="104">
        <v>1794</v>
      </c>
      <c r="D59" s="52">
        <v>534</v>
      </c>
      <c r="E59" s="52">
        <v>91</v>
      </c>
      <c r="F59" s="52">
        <v>409</v>
      </c>
      <c r="G59" s="52">
        <v>46</v>
      </c>
      <c r="H59" s="52">
        <v>171</v>
      </c>
      <c r="I59" s="52">
        <v>113</v>
      </c>
      <c r="J59" s="52">
        <v>43</v>
      </c>
      <c r="K59" s="52">
        <v>76</v>
      </c>
      <c r="L59" s="52">
        <v>187</v>
      </c>
      <c r="M59" s="53">
        <v>124</v>
      </c>
      <c r="O59" s="54" t="s">
        <v>3</v>
      </c>
      <c r="P59" s="48">
        <f t="shared" si="8"/>
        <v>9.1666240866588325E-2</v>
      </c>
      <c r="Q59" s="49">
        <f t="shared" si="8"/>
        <v>6.3921474742638262E-2</v>
      </c>
      <c r="R59" s="49">
        <f t="shared" si="8"/>
        <v>3.647294589178357E-2</v>
      </c>
      <c r="S59" s="49">
        <f t="shared" si="8"/>
        <v>0.21953837895866882</v>
      </c>
      <c r="T59" s="49">
        <f t="shared" si="8"/>
        <v>6.3273727647867956E-2</v>
      </c>
      <c r="U59" s="49">
        <f t="shared" si="8"/>
        <v>9.6338028169014087E-2</v>
      </c>
      <c r="V59" s="49">
        <f t="shared" si="8"/>
        <v>0.14848883048620237</v>
      </c>
      <c r="W59" s="49">
        <f t="shared" si="8"/>
        <v>5.7873485868102287E-2</v>
      </c>
      <c r="X59" s="49">
        <f t="shared" si="8"/>
        <v>0.10106382978723404</v>
      </c>
      <c r="Y59" s="49">
        <f t="shared" si="8"/>
        <v>0.16134598792062121</v>
      </c>
      <c r="Z59" s="50">
        <f t="shared" si="8"/>
        <v>0.1316348195329087</v>
      </c>
      <c r="AB59" s="54" t="s">
        <v>3</v>
      </c>
      <c r="AC59" s="48">
        <f t="shared" ref="AC59:AM80" si="10">C59/$C59</f>
        <v>1</v>
      </c>
      <c r="AD59" s="49">
        <f t="shared" si="9"/>
        <v>0.2976588628762542</v>
      </c>
      <c r="AE59" s="49">
        <f t="shared" si="9"/>
        <v>5.0724637681159424E-2</v>
      </c>
      <c r="AF59" s="49">
        <f t="shared" si="9"/>
        <v>0.22798216276477146</v>
      </c>
      <c r="AG59" s="49">
        <f t="shared" si="9"/>
        <v>2.564102564102564E-2</v>
      </c>
      <c r="AH59" s="49">
        <f t="shared" si="9"/>
        <v>9.5317725752508367E-2</v>
      </c>
      <c r="AI59" s="49">
        <f t="shared" si="9"/>
        <v>6.2987736900780383E-2</v>
      </c>
      <c r="AJ59" s="49">
        <f t="shared" si="9"/>
        <v>2.3968784838350056E-2</v>
      </c>
      <c r="AK59" s="49">
        <f t="shared" si="9"/>
        <v>4.2363433667781496E-2</v>
      </c>
      <c r="AL59" s="49">
        <f t="shared" si="9"/>
        <v>0.10423634336677814</v>
      </c>
      <c r="AM59" s="50">
        <f t="shared" si="9"/>
        <v>6.9119286510590863E-2</v>
      </c>
    </row>
    <row r="60" spans="2:39">
      <c r="B60" s="54" t="s">
        <v>4</v>
      </c>
      <c r="C60" s="104">
        <v>1678</v>
      </c>
      <c r="D60" s="52">
        <v>1295</v>
      </c>
      <c r="E60" s="52">
        <v>176</v>
      </c>
      <c r="F60" s="52">
        <v>50</v>
      </c>
      <c r="G60" s="52">
        <v>12</v>
      </c>
      <c r="H60" s="52">
        <v>22</v>
      </c>
      <c r="I60" s="52">
        <v>36</v>
      </c>
      <c r="J60" s="52">
        <v>10</v>
      </c>
      <c r="K60" s="52">
        <v>40</v>
      </c>
      <c r="L60" s="52">
        <v>22</v>
      </c>
      <c r="M60" s="53">
        <v>15</v>
      </c>
      <c r="O60" s="54" t="s">
        <v>4</v>
      </c>
      <c r="P60" s="48">
        <f t="shared" si="8"/>
        <v>8.5739103775995099E-2</v>
      </c>
      <c r="Q60" s="49">
        <f t="shared" si="8"/>
        <v>0.15501556140770889</v>
      </c>
      <c r="R60" s="49">
        <f t="shared" si="8"/>
        <v>7.0541082164328653E-2</v>
      </c>
      <c r="S60" s="49">
        <f t="shared" si="8"/>
        <v>2.6838432635534086E-2</v>
      </c>
      <c r="T60" s="49">
        <f t="shared" si="8"/>
        <v>1.6506189821182942E-2</v>
      </c>
      <c r="U60" s="49">
        <f t="shared" si="8"/>
        <v>1.2394366197183098E-2</v>
      </c>
      <c r="V60" s="49">
        <f t="shared" si="8"/>
        <v>4.7306176084099871E-2</v>
      </c>
      <c r="W60" s="49">
        <f t="shared" si="8"/>
        <v>1.3458950201884253E-2</v>
      </c>
      <c r="X60" s="49">
        <f t="shared" si="8"/>
        <v>5.3191489361702128E-2</v>
      </c>
      <c r="Y60" s="49">
        <f t="shared" si="8"/>
        <v>1.8981880931837791E-2</v>
      </c>
      <c r="Z60" s="50">
        <f t="shared" si="8"/>
        <v>1.5923566878980892E-2</v>
      </c>
      <c r="AB60" s="54" t="s">
        <v>4</v>
      </c>
      <c r="AC60" s="48">
        <f t="shared" si="10"/>
        <v>1</v>
      </c>
      <c r="AD60" s="49">
        <f t="shared" si="9"/>
        <v>0.77175208581644816</v>
      </c>
      <c r="AE60" s="49">
        <f t="shared" si="9"/>
        <v>0.10488676996424315</v>
      </c>
      <c r="AF60" s="49">
        <f t="shared" si="9"/>
        <v>2.9797377830750895E-2</v>
      </c>
      <c r="AG60" s="49">
        <f t="shared" si="9"/>
        <v>7.1513706793802142E-3</v>
      </c>
      <c r="AH60" s="49">
        <f t="shared" si="9"/>
        <v>1.3110846245530394E-2</v>
      </c>
      <c r="AI60" s="49">
        <f t="shared" si="9"/>
        <v>2.1454112038140644E-2</v>
      </c>
      <c r="AJ60" s="49">
        <f t="shared" si="9"/>
        <v>5.9594755661501785E-3</v>
      </c>
      <c r="AK60" s="49">
        <f t="shared" si="9"/>
        <v>2.3837902264600714E-2</v>
      </c>
      <c r="AL60" s="49">
        <f t="shared" si="9"/>
        <v>1.3110846245530394E-2</v>
      </c>
      <c r="AM60" s="50">
        <f t="shared" si="9"/>
        <v>8.9392133492252682E-3</v>
      </c>
    </row>
    <row r="61" spans="2:39">
      <c r="B61" s="54" t="s">
        <v>5</v>
      </c>
      <c r="C61" s="104">
        <v>2750</v>
      </c>
      <c r="D61" s="52">
        <v>879</v>
      </c>
      <c r="E61" s="52">
        <v>474</v>
      </c>
      <c r="F61" s="52">
        <v>263</v>
      </c>
      <c r="G61" s="52">
        <v>180</v>
      </c>
      <c r="H61" s="52">
        <v>143</v>
      </c>
      <c r="I61" s="52">
        <v>137</v>
      </c>
      <c r="J61" s="52">
        <v>160</v>
      </c>
      <c r="K61" s="52">
        <v>160</v>
      </c>
      <c r="L61" s="52">
        <v>226</v>
      </c>
      <c r="M61" s="53">
        <v>128</v>
      </c>
      <c r="O61" s="54" t="s">
        <v>5</v>
      </c>
      <c r="P61" s="48">
        <f t="shared" si="8"/>
        <v>0.14051402585458075</v>
      </c>
      <c r="Q61" s="49">
        <f t="shared" si="8"/>
        <v>0.10521905673928657</v>
      </c>
      <c r="R61" s="49">
        <f t="shared" si="8"/>
        <v>0.18997995991983968</v>
      </c>
      <c r="S61" s="49">
        <f t="shared" si="8"/>
        <v>0.14117015566290927</v>
      </c>
      <c r="T61" s="49">
        <f t="shared" si="8"/>
        <v>0.24759284731774414</v>
      </c>
      <c r="U61" s="49">
        <f t="shared" si="8"/>
        <v>8.0563380281690147E-2</v>
      </c>
      <c r="V61" s="49">
        <f t="shared" si="8"/>
        <v>0.1800262812089356</v>
      </c>
      <c r="W61" s="49">
        <f t="shared" si="8"/>
        <v>0.21534320323014805</v>
      </c>
      <c r="X61" s="49">
        <f t="shared" si="8"/>
        <v>0.21276595744680851</v>
      </c>
      <c r="Y61" s="49">
        <f t="shared" si="8"/>
        <v>0.19499568593615185</v>
      </c>
      <c r="Z61" s="50">
        <f t="shared" si="8"/>
        <v>0.13588110403397027</v>
      </c>
      <c r="AB61" s="54" t="s">
        <v>5</v>
      </c>
      <c r="AC61" s="48">
        <f t="shared" si="10"/>
        <v>1</v>
      </c>
      <c r="AD61" s="49">
        <f t="shared" si="9"/>
        <v>0.31963636363636366</v>
      </c>
      <c r="AE61" s="49">
        <f t="shared" si="9"/>
        <v>0.17236363636363636</v>
      </c>
      <c r="AF61" s="49">
        <f t="shared" si="9"/>
        <v>9.563636363636363E-2</v>
      </c>
      <c r="AG61" s="49">
        <f t="shared" si="9"/>
        <v>6.545454545454546E-2</v>
      </c>
      <c r="AH61" s="49">
        <f t="shared" si="9"/>
        <v>5.1999999999999998E-2</v>
      </c>
      <c r="AI61" s="49">
        <f t="shared" si="9"/>
        <v>4.9818181818181817E-2</v>
      </c>
      <c r="AJ61" s="49">
        <f t="shared" si="9"/>
        <v>5.8181818181818182E-2</v>
      </c>
      <c r="AK61" s="49">
        <f t="shared" si="9"/>
        <v>5.8181818181818182E-2</v>
      </c>
      <c r="AL61" s="49">
        <f t="shared" si="9"/>
        <v>8.2181818181818175E-2</v>
      </c>
      <c r="AM61" s="50">
        <f t="shared" si="9"/>
        <v>4.6545454545454543E-2</v>
      </c>
    </row>
    <row r="62" spans="2:39">
      <c r="B62" s="54" t="s">
        <v>6</v>
      </c>
      <c r="C62" s="104">
        <v>354</v>
      </c>
      <c r="D62" s="52">
        <v>166</v>
      </c>
      <c r="E62" s="52">
        <v>32</v>
      </c>
      <c r="F62" s="52">
        <v>25</v>
      </c>
      <c r="G62" s="52">
        <v>18</v>
      </c>
      <c r="H62" s="52">
        <v>15</v>
      </c>
      <c r="I62" s="52">
        <v>1</v>
      </c>
      <c r="J62" s="52">
        <v>11</v>
      </c>
      <c r="K62" s="52">
        <v>38</v>
      </c>
      <c r="L62" s="52">
        <v>30</v>
      </c>
      <c r="M62" s="53">
        <v>18</v>
      </c>
      <c r="O62" s="54" t="s">
        <v>6</v>
      </c>
      <c r="P62" s="48">
        <f t="shared" si="8"/>
        <v>1.808798732818967E-2</v>
      </c>
      <c r="Q62" s="49">
        <f t="shared" si="8"/>
        <v>1.9870720612880057E-2</v>
      </c>
      <c r="R62" s="49">
        <f t="shared" si="8"/>
        <v>1.282565130260521E-2</v>
      </c>
      <c r="S62" s="49">
        <f t="shared" si="8"/>
        <v>1.3419216317767043E-2</v>
      </c>
      <c r="T62" s="49">
        <f t="shared" si="8"/>
        <v>2.4759284731774415E-2</v>
      </c>
      <c r="U62" s="49">
        <f t="shared" si="8"/>
        <v>8.4507042253521118E-3</v>
      </c>
      <c r="V62" s="49">
        <f t="shared" si="8"/>
        <v>1.3140604467805519E-3</v>
      </c>
      <c r="W62" s="49">
        <f t="shared" si="8"/>
        <v>1.4804845222072678E-2</v>
      </c>
      <c r="X62" s="49">
        <f t="shared" si="8"/>
        <v>5.0531914893617018E-2</v>
      </c>
      <c r="Y62" s="49">
        <f t="shared" si="8"/>
        <v>2.5884383088869714E-2</v>
      </c>
      <c r="Z62" s="50">
        <f t="shared" si="8"/>
        <v>1.9108280254777069E-2</v>
      </c>
      <c r="AB62" s="54" t="s">
        <v>6</v>
      </c>
      <c r="AC62" s="48">
        <f t="shared" si="10"/>
        <v>1</v>
      </c>
      <c r="AD62" s="49">
        <f t="shared" si="9"/>
        <v>0.46892655367231639</v>
      </c>
      <c r="AE62" s="49">
        <f t="shared" si="9"/>
        <v>9.03954802259887E-2</v>
      </c>
      <c r="AF62" s="49">
        <f t="shared" si="9"/>
        <v>7.0621468926553674E-2</v>
      </c>
      <c r="AG62" s="49">
        <f t="shared" si="9"/>
        <v>5.0847457627118647E-2</v>
      </c>
      <c r="AH62" s="49">
        <f t="shared" si="9"/>
        <v>4.2372881355932202E-2</v>
      </c>
      <c r="AI62" s="49">
        <f t="shared" si="9"/>
        <v>2.8248587570621469E-3</v>
      </c>
      <c r="AJ62" s="49">
        <f t="shared" si="9"/>
        <v>3.1073446327683617E-2</v>
      </c>
      <c r="AK62" s="49">
        <f t="shared" si="9"/>
        <v>0.10734463276836158</v>
      </c>
      <c r="AL62" s="49">
        <f t="shared" si="9"/>
        <v>8.4745762711864403E-2</v>
      </c>
      <c r="AM62" s="50">
        <f t="shared" si="9"/>
        <v>5.0847457627118647E-2</v>
      </c>
    </row>
    <row r="63" spans="2:39">
      <c r="B63" s="54" t="s">
        <v>7</v>
      </c>
      <c r="C63" s="104">
        <v>822</v>
      </c>
      <c r="D63" s="52">
        <v>412</v>
      </c>
      <c r="E63" s="52">
        <v>116</v>
      </c>
      <c r="F63" s="52">
        <v>70</v>
      </c>
      <c r="G63" s="52">
        <v>30</v>
      </c>
      <c r="H63" s="52">
        <v>25</v>
      </c>
      <c r="I63" s="52">
        <v>14</v>
      </c>
      <c r="J63" s="52">
        <v>48</v>
      </c>
      <c r="K63" s="52">
        <v>22</v>
      </c>
      <c r="L63" s="52">
        <v>50</v>
      </c>
      <c r="M63" s="53">
        <v>35</v>
      </c>
      <c r="O63" s="54" t="s">
        <v>7</v>
      </c>
      <c r="P63" s="48">
        <f t="shared" si="8"/>
        <v>4.2000919728169231E-2</v>
      </c>
      <c r="Q63" s="49">
        <f t="shared" si="8"/>
        <v>4.9317692123533638E-2</v>
      </c>
      <c r="R63" s="49">
        <f t="shared" si="8"/>
        <v>4.6492985971943887E-2</v>
      </c>
      <c r="S63" s="49">
        <f t="shared" si="8"/>
        <v>3.7573805689747719E-2</v>
      </c>
      <c r="T63" s="49">
        <f t="shared" si="8"/>
        <v>4.1265474552957357E-2</v>
      </c>
      <c r="U63" s="49">
        <f t="shared" si="8"/>
        <v>1.4084507042253521E-2</v>
      </c>
      <c r="V63" s="49">
        <f t="shared" si="8"/>
        <v>1.8396846254927726E-2</v>
      </c>
      <c r="W63" s="49">
        <f t="shared" si="8"/>
        <v>6.4602960969044415E-2</v>
      </c>
      <c r="X63" s="49">
        <f t="shared" si="8"/>
        <v>2.9255319148936171E-2</v>
      </c>
      <c r="Y63" s="49">
        <f t="shared" si="8"/>
        <v>4.3140638481449528E-2</v>
      </c>
      <c r="Z63" s="50">
        <f t="shared" si="8"/>
        <v>3.7154989384288746E-2</v>
      </c>
      <c r="AB63" s="54" t="s">
        <v>7</v>
      </c>
      <c r="AC63" s="48">
        <f t="shared" si="10"/>
        <v>1</v>
      </c>
      <c r="AD63" s="49">
        <f t="shared" si="9"/>
        <v>0.5012165450121655</v>
      </c>
      <c r="AE63" s="49">
        <f t="shared" si="9"/>
        <v>0.14111922141119221</v>
      </c>
      <c r="AF63" s="49">
        <f t="shared" si="9"/>
        <v>8.5158150851581502E-2</v>
      </c>
      <c r="AG63" s="49">
        <f t="shared" si="9"/>
        <v>3.6496350364963501E-2</v>
      </c>
      <c r="AH63" s="49">
        <f t="shared" si="9"/>
        <v>3.0413625304136254E-2</v>
      </c>
      <c r="AI63" s="49">
        <f t="shared" si="9"/>
        <v>1.7031630170316302E-2</v>
      </c>
      <c r="AJ63" s="49">
        <f t="shared" si="9"/>
        <v>5.8394160583941604E-2</v>
      </c>
      <c r="AK63" s="49">
        <f t="shared" si="9"/>
        <v>2.6763990267639901E-2</v>
      </c>
      <c r="AL63" s="49">
        <f t="shared" si="9"/>
        <v>6.0827250608272508E-2</v>
      </c>
      <c r="AM63" s="50">
        <f t="shared" si="9"/>
        <v>4.2579075425790751E-2</v>
      </c>
    </row>
    <row r="64" spans="2:39">
      <c r="B64" s="54" t="s">
        <v>8</v>
      </c>
      <c r="C64" s="104">
        <v>579</v>
      </c>
      <c r="D64" s="52">
        <v>171</v>
      </c>
      <c r="E64" s="52">
        <v>123</v>
      </c>
      <c r="F64" s="52">
        <v>44</v>
      </c>
      <c r="G64" s="52">
        <v>9</v>
      </c>
      <c r="H64" s="52">
        <v>12</v>
      </c>
      <c r="I64" s="52">
        <v>40</v>
      </c>
      <c r="J64" s="52">
        <v>76</v>
      </c>
      <c r="K64" s="52">
        <v>2</v>
      </c>
      <c r="L64" s="52">
        <v>45</v>
      </c>
      <c r="M64" s="53">
        <v>57</v>
      </c>
      <c r="O64" s="54" t="s">
        <v>8</v>
      </c>
      <c r="P64" s="48">
        <f t="shared" si="8"/>
        <v>2.9584589443564457E-2</v>
      </c>
      <c r="Q64" s="49">
        <f t="shared" si="8"/>
        <v>2.0469236293990903E-2</v>
      </c>
      <c r="R64" s="49">
        <f t="shared" si="8"/>
        <v>4.9298597194388775E-2</v>
      </c>
      <c r="S64" s="49">
        <f t="shared" si="8"/>
        <v>2.3617820719269995E-2</v>
      </c>
      <c r="T64" s="49">
        <f t="shared" si="8"/>
        <v>1.2379642365887207E-2</v>
      </c>
      <c r="U64" s="49">
        <f t="shared" si="8"/>
        <v>6.7605633802816905E-3</v>
      </c>
      <c r="V64" s="49">
        <f t="shared" si="8"/>
        <v>5.2562417871222074E-2</v>
      </c>
      <c r="W64" s="49">
        <f t="shared" si="8"/>
        <v>0.10228802153432032</v>
      </c>
      <c r="X64" s="49">
        <f t="shared" si="8"/>
        <v>2.6595744680851063E-3</v>
      </c>
      <c r="Y64" s="49">
        <f t="shared" si="8"/>
        <v>3.8826574633304571E-2</v>
      </c>
      <c r="Z64" s="50">
        <f t="shared" si="8"/>
        <v>6.0509554140127389E-2</v>
      </c>
      <c r="AB64" s="54" t="s">
        <v>8</v>
      </c>
      <c r="AC64" s="48">
        <f t="shared" si="10"/>
        <v>1</v>
      </c>
      <c r="AD64" s="49">
        <f t="shared" si="9"/>
        <v>0.29533678756476683</v>
      </c>
      <c r="AE64" s="49">
        <f t="shared" si="9"/>
        <v>0.21243523316062177</v>
      </c>
      <c r="AF64" s="49">
        <f t="shared" si="9"/>
        <v>7.599309153713299E-2</v>
      </c>
      <c r="AG64" s="49">
        <f t="shared" si="9"/>
        <v>1.5544041450777202E-2</v>
      </c>
      <c r="AH64" s="49">
        <f t="shared" si="9"/>
        <v>2.072538860103627E-2</v>
      </c>
      <c r="AI64" s="49">
        <f t="shared" si="9"/>
        <v>6.9084628670120898E-2</v>
      </c>
      <c r="AJ64" s="49">
        <f t="shared" si="9"/>
        <v>0.13126079447322972</v>
      </c>
      <c r="AK64" s="49">
        <f t="shared" si="9"/>
        <v>3.4542314335060447E-3</v>
      </c>
      <c r="AL64" s="49">
        <f t="shared" si="9"/>
        <v>7.7720207253886009E-2</v>
      </c>
      <c r="AM64" s="50">
        <f t="shared" si="9"/>
        <v>9.8445595854922283E-2</v>
      </c>
    </row>
    <row r="65" spans="2:39">
      <c r="B65" s="54" t="s">
        <v>9</v>
      </c>
      <c r="C65" s="104">
        <v>1024</v>
      </c>
      <c r="D65" s="52">
        <v>436</v>
      </c>
      <c r="E65" s="52">
        <v>110</v>
      </c>
      <c r="F65" s="52">
        <v>84</v>
      </c>
      <c r="G65" s="52">
        <v>23</v>
      </c>
      <c r="H65" s="52">
        <v>158</v>
      </c>
      <c r="I65" s="52">
        <v>70</v>
      </c>
      <c r="J65" s="52">
        <v>10</v>
      </c>
      <c r="K65" s="52">
        <v>25</v>
      </c>
      <c r="L65" s="52">
        <v>29</v>
      </c>
      <c r="M65" s="53">
        <v>79</v>
      </c>
      <c r="O65" s="54" t="s">
        <v>9</v>
      </c>
      <c r="P65" s="48">
        <f t="shared" si="8"/>
        <v>5.232231362730571E-2</v>
      </c>
      <c r="Q65" s="49">
        <f t="shared" si="8"/>
        <v>5.2190567392865692E-2</v>
      </c>
      <c r="R65" s="49">
        <f t="shared" si="8"/>
        <v>4.4088176352705413E-2</v>
      </c>
      <c r="S65" s="49">
        <f t="shared" si="8"/>
        <v>4.5088566827697261E-2</v>
      </c>
      <c r="T65" s="49">
        <f t="shared" si="8"/>
        <v>3.1636863823933978E-2</v>
      </c>
      <c r="U65" s="49">
        <f t="shared" si="8"/>
        <v>8.9014084507042249E-2</v>
      </c>
      <c r="V65" s="49">
        <f t="shared" si="8"/>
        <v>9.1984231274638631E-2</v>
      </c>
      <c r="W65" s="49">
        <f t="shared" si="8"/>
        <v>1.3458950201884253E-2</v>
      </c>
      <c r="X65" s="49">
        <f t="shared" si="8"/>
        <v>3.3244680851063829E-2</v>
      </c>
      <c r="Y65" s="49">
        <f t="shared" si="8"/>
        <v>2.5021570319240724E-2</v>
      </c>
      <c r="Z65" s="50">
        <f t="shared" si="8"/>
        <v>8.3864118895966025E-2</v>
      </c>
      <c r="AB65" s="54" t="s">
        <v>9</v>
      </c>
      <c r="AC65" s="48">
        <f t="shared" si="10"/>
        <v>1</v>
      </c>
      <c r="AD65" s="49">
        <f t="shared" si="9"/>
        <v>0.42578125</v>
      </c>
      <c r="AE65" s="49">
        <f t="shared" si="9"/>
        <v>0.107421875</v>
      </c>
      <c r="AF65" s="49">
        <f t="shared" si="9"/>
        <v>8.203125E-2</v>
      </c>
      <c r="AG65" s="49">
        <f t="shared" si="9"/>
        <v>2.24609375E-2</v>
      </c>
      <c r="AH65" s="49">
        <f t="shared" si="9"/>
        <v>0.154296875</v>
      </c>
      <c r="AI65" s="49">
        <f t="shared" si="9"/>
        <v>6.8359375E-2</v>
      </c>
      <c r="AJ65" s="49">
        <f t="shared" si="9"/>
        <v>9.765625E-3</v>
      </c>
      <c r="AK65" s="49">
        <f t="shared" si="9"/>
        <v>2.44140625E-2</v>
      </c>
      <c r="AL65" s="49">
        <f t="shared" si="9"/>
        <v>2.83203125E-2</v>
      </c>
      <c r="AM65" s="50">
        <f t="shared" si="9"/>
        <v>7.71484375E-2</v>
      </c>
    </row>
    <row r="66" spans="2:39">
      <c r="B66" s="54" t="s">
        <v>10</v>
      </c>
      <c r="C66" s="104">
        <v>211</v>
      </c>
      <c r="D66" s="52">
        <v>83</v>
      </c>
      <c r="E66" s="52">
        <v>32</v>
      </c>
      <c r="F66" s="52">
        <v>14</v>
      </c>
      <c r="G66" s="52">
        <v>12</v>
      </c>
      <c r="H66" s="52">
        <v>21</v>
      </c>
      <c r="I66" s="52">
        <v>10</v>
      </c>
      <c r="J66" s="52">
        <v>7</v>
      </c>
      <c r="K66" s="52">
        <v>10</v>
      </c>
      <c r="L66" s="52">
        <v>8</v>
      </c>
      <c r="M66" s="53">
        <v>14</v>
      </c>
      <c r="O66" s="54" t="s">
        <v>10</v>
      </c>
      <c r="P66" s="48">
        <f t="shared" si="8"/>
        <v>1.078125798375147E-2</v>
      </c>
      <c r="Q66" s="49">
        <f t="shared" si="8"/>
        <v>9.9353603064400286E-3</v>
      </c>
      <c r="R66" s="49">
        <f t="shared" si="8"/>
        <v>1.282565130260521E-2</v>
      </c>
      <c r="S66" s="49">
        <f t="shared" si="8"/>
        <v>7.5147611379495442E-3</v>
      </c>
      <c r="T66" s="49">
        <f t="shared" si="8"/>
        <v>1.6506189821182942E-2</v>
      </c>
      <c r="U66" s="49">
        <f t="shared" si="8"/>
        <v>1.1830985915492958E-2</v>
      </c>
      <c r="V66" s="49">
        <f t="shared" si="8"/>
        <v>1.3140604467805518E-2</v>
      </c>
      <c r="W66" s="49">
        <f t="shared" si="8"/>
        <v>9.4212651413189772E-3</v>
      </c>
      <c r="X66" s="49">
        <f t="shared" si="8"/>
        <v>1.3297872340425532E-2</v>
      </c>
      <c r="Y66" s="49">
        <f t="shared" si="8"/>
        <v>6.9025021570319244E-3</v>
      </c>
      <c r="Z66" s="50">
        <f t="shared" si="8"/>
        <v>1.4861995753715499E-2</v>
      </c>
      <c r="AB66" s="54" t="s">
        <v>10</v>
      </c>
      <c r="AC66" s="48">
        <f t="shared" si="10"/>
        <v>1</v>
      </c>
      <c r="AD66" s="49">
        <f t="shared" si="9"/>
        <v>0.39336492890995262</v>
      </c>
      <c r="AE66" s="49">
        <f t="shared" si="9"/>
        <v>0.15165876777251186</v>
      </c>
      <c r="AF66" s="49">
        <f t="shared" si="9"/>
        <v>6.6350710900473939E-2</v>
      </c>
      <c r="AG66" s="49">
        <f t="shared" si="9"/>
        <v>5.6872037914691941E-2</v>
      </c>
      <c r="AH66" s="49">
        <f t="shared" si="9"/>
        <v>9.9526066350710901E-2</v>
      </c>
      <c r="AI66" s="49">
        <f t="shared" si="9"/>
        <v>4.7393364928909949E-2</v>
      </c>
      <c r="AJ66" s="49">
        <f t="shared" si="9"/>
        <v>3.3175355450236969E-2</v>
      </c>
      <c r="AK66" s="49">
        <f t="shared" si="9"/>
        <v>4.7393364928909949E-2</v>
      </c>
      <c r="AL66" s="49">
        <f t="shared" si="9"/>
        <v>3.7914691943127965E-2</v>
      </c>
      <c r="AM66" s="50">
        <f t="shared" si="9"/>
        <v>6.6350710900473939E-2</v>
      </c>
    </row>
    <row r="67" spans="2:39">
      <c r="B67" s="54" t="s">
        <v>11</v>
      </c>
      <c r="C67" s="104">
        <v>377</v>
      </c>
      <c r="D67" s="52">
        <v>59</v>
      </c>
      <c r="E67" s="52">
        <v>13</v>
      </c>
      <c r="F67" s="52">
        <v>20</v>
      </c>
      <c r="G67" s="52">
        <v>9</v>
      </c>
      <c r="H67" s="52">
        <v>181</v>
      </c>
      <c r="I67" s="52">
        <v>19</v>
      </c>
      <c r="J67" s="52">
        <v>23</v>
      </c>
      <c r="K67" s="52">
        <v>1</v>
      </c>
      <c r="L67" s="52">
        <v>5</v>
      </c>
      <c r="M67" s="53">
        <v>47</v>
      </c>
      <c r="O67" s="54" t="s">
        <v>11</v>
      </c>
      <c r="P67" s="48">
        <f t="shared" si="8"/>
        <v>1.9263195544427979E-2</v>
      </c>
      <c r="Q67" s="49">
        <f t="shared" si="8"/>
        <v>7.0624850371079724E-3</v>
      </c>
      <c r="R67" s="49">
        <f t="shared" si="8"/>
        <v>5.2104208416833666E-3</v>
      </c>
      <c r="S67" s="49">
        <f t="shared" si="8"/>
        <v>1.0735373054213635E-2</v>
      </c>
      <c r="T67" s="49">
        <f t="shared" si="8"/>
        <v>1.2379642365887207E-2</v>
      </c>
      <c r="U67" s="49">
        <f t="shared" si="8"/>
        <v>0.10197183098591549</v>
      </c>
      <c r="V67" s="49">
        <f t="shared" si="8"/>
        <v>2.4967148488830485E-2</v>
      </c>
      <c r="W67" s="49">
        <f t="shared" si="8"/>
        <v>3.095558546433378E-2</v>
      </c>
      <c r="X67" s="49">
        <f t="shared" si="8"/>
        <v>1.3297872340425532E-3</v>
      </c>
      <c r="Y67" s="49">
        <f t="shared" si="8"/>
        <v>4.3140638481449526E-3</v>
      </c>
      <c r="Z67" s="50">
        <f t="shared" si="8"/>
        <v>4.9893842887473464E-2</v>
      </c>
      <c r="AB67" s="54" t="s">
        <v>11</v>
      </c>
      <c r="AC67" s="48">
        <f t="shared" si="10"/>
        <v>1</v>
      </c>
      <c r="AD67" s="49">
        <f t="shared" si="9"/>
        <v>0.15649867374005305</v>
      </c>
      <c r="AE67" s="49">
        <f t="shared" si="9"/>
        <v>3.4482758620689655E-2</v>
      </c>
      <c r="AF67" s="49">
        <f t="shared" si="9"/>
        <v>5.3050397877984087E-2</v>
      </c>
      <c r="AG67" s="49">
        <f t="shared" si="9"/>
        <v>2.3872679045092837E-2</v>
      </c>
      <c r="AH67" s="49">
        <f t="shared" si="9"/>
        <v>0.48010610079575594</v>
      </c>
      <c r="AI67" s="49">
        <f t="shared" si="9"/>
        <v>5.0397877984084884E-2</v>
      </c>
      <c r="AJ67" s="49">
        <f t="shared" si="9"/>
        <v>6.1007957559681698E-2</v>
      </c>
      <c r="AK67" s="49">
        <f t="shared" si="9"/>
        <v>2.6525198938992041E-3</v>
      </c>
      <c r="AL67" s="49">
        <f t="shared" si="9"/>
        <v>1.3262599469496022E-2</v>
      </c>
      <c r="AM67" s="50">
        <f t="shared" si="9"/>
        <v>0.12466843501326259</v>
      </c>
    </row>
    <row r="68" spans="2:39">
      <c r="B68" s="54" t="s">
        <v>12</v>
      </c>
      <c r="C68" s="104">
        <v>241</v>
      </c>
      <c r="D68" s="52">
        <v>0</v>
      </c>
      <c r="E68" s="52">
        <v>2</v>
      </c>
      <c r="F68" s="52">
        <v>15</v>
      </c>
      <c r="G68" s="52">
        <v>14</v>
      </c>
      <c r="H68" s="52">
        <v>131</v>
      </c>
      <c r="I68" s="52">
        <v>2</v>
      </c>
      <c r="J68" s="52">
        <v>18</v>
      </c>
      <c r="K68" s="52">
        <v>15</v>
      </c>
      <c r="L68" s="52">
        <v>20</v>
      </c>
      <c r="M68" s="53">
        <v>24</v>
      </c>
      <c r="O68" s="54" t="s">
        <v>12</v>
      </c>
      <c r="P68" s="48">
        <f t="shared" si="8"/>
        <v>1.231413826580144E-2</v>
      </c>
      <c r="Q68" s="49">
        <f t="shared" si="8"/>
        <v>0</v>
      </c>
      <c r="R68" s="49">
        <f t="shared" si="8"/>
        <v>8.0160320641282565E-4</v>
      </c>
      <c r="S68" s="49">
        <f t="shared" si="8"/>
        <v>8.0515297906602248E-3</v>
      </c>
      <c r="T68" s="49">
        <f t="shared" si="8"/>
        <v>1.9257221458046769E-2</v>
      </c>
      <c r="U68" s="49">
        <f t="shared" si="8"/>
        <v>7.3802816901408455E-2</v>
      </c>
      <c r="V68" s="49">
        <f t="shared" si="8"/>
        <v>2.6281208935611039E-3</v>
      </c>
      <c r="W68" s="49">
        <f t="shared" si="8"/>
        <v>2.4226110363391656E-2</v>
      </c>
      <c r="X68" s="49">
        <f t="shared" si="8"/>
        <v>1.9946808510638299E-2</v>
      </c>
      <c r="Y68" s="49">
        <f t="shared" si="8"/>
        <v>1.7256255392579811E-2</v>
      </c>
      <c r="Z68" s="50">
        <f t="shared" si="8"/>
        <v>2.5477707006369428E-2</v>
      </c>
      <c r="AB68" s="54" t="s">
        <v>12</v>
      </c>
      <c r="AC68" s="48">
        <f t="shared" si="10"/>
        <v>1</v>
      </c>
      <c r="AD68" s="49">
        <f t="shared" si="9"/>
        <v>0</v>
      </c>
      <c r="AE68" s="49">
        <f t="shared" si="9"/>
        <v>8.2987551867219917E-3</v>
      </c>
      <c r="AF68" s="49">
        <f t="shared" si="9"/>
        <v>6.2240663900414939E-2</v>
      </c>
      <c r="AG68" s="49">
        <f t="shared" si="9"/>
        <v>5.8091286307053944E-2</v>
      </c>
      <c r="AH68" s="49">
        <f t="shared" si="9"/>
        <v>0.54356846473029041</v>
      </c>
      <c r="AI68" s="49">
        <f t="shared" si="9"/>
        <v>8.2987551867219917E-3</v>
      </c>
      <c r="AJ68" s="49">
        <f t="shared" si="9"/>
        <v>7.4688796680497924E-2</v>
      </c>
      <c r="AK68" s="49">
        <f t="shared" si="9"/>
        <v>6.2240663900414939E-2</v>
      </c>
      <c r="AL68" s="49">
        <f t="shared" si="9"/>
        <v>8.2987551867219914E-2</v>
      </c>
      <c r="AM68" s="50">
        <f t="shared" si="9"/>
        <v>9.9585062240663894E-2</v>
      </c>
    </row>
    <row r="69" spans="2:39">
      <c r="B69" s="54" t="s">
        <v>44</v>
      </c>
      <c r="C69" s="104">
        <v>90</v>
      </c>
      <c r="D69" s="52">
        <v>83</v>
      </c>
      <c r="E69" s="52">
        <v>3</v>
      </c>
      <c r="F69" s="105">
        <v>0</v>
      </c>
      <c r="G69" s="105">
        <v>0</v>
      </c>
      <c r="H69" s="105">
        <v>0</v>
      </c>
      <c r="I69" s="52">
        <v>2</v>
      </c>
      <c r="J69" s="52">
        <v>0</v>
      </c>
      <c r="K69" s="52">
        <v>0</v>
      </c>
      <c r="L69" s="105">
        <v>0</v>
      </c>
      <c r="M69" s="106">
        <v>2</v>
      </c>
      <c r="O69" s="54" t="s">
        <v>44</v>
      </c>
      <c r="P69" s="48">
        <f t="shared" si="8"/>
        <v>4.598640846149916E-3</v>
      </c>
      <c r="Q69" s="49">
        <f t="shared" si="8"/>
        <v>9.9353603064400286E-3</v>
      </c>
      <c r="R69" s="49">
        <f t="shared" si="8"/>
        <v>1.2024048096192384E-3</v>
      </c>
      <c r="S69" s="49">
        <f t="shared" si="8"/>
        <v>0</v>
      </c>
      <c r="T69" s="49">
        <f t="shared" si="8"/>
        <v>0</v>
      </c>
      <c r="U69" s="49">
        <f t="shared" si="8"/>
        <v>0</v>
      </c>
      <c r="V69" s="49">
        <f t="shared" si="8"/>
        <v>2.6281208935611039E-3</v>
      </c>
      <c r="W69" s="49">
        <f t="shared" si="8"/>
        <v>0</v>
      </c>
      <c r="X69" s="49">
        <f t="shared" si="8"/>
        <v>0</v>
      </c>
      <c r="Y69" s="49">
        <f t="shared" si="8"/>
        <v>0</v>
      </c>
      <c r="Z69" s="50">
        <f t="shared" si="8"/>
        <v>2.1231422505307855E-3</v>
      </c>
      <c r="AB69" s="54" t="s">
        <v>44</v>
      </c>
      <c r="AC69" s="48">
        <f t="shared" si="10"/>
        <v>1</v>
      </c>
      <c r="AD69" s="49">
        <f t="shared" si="9"/>
        <v>0.92222222222222228</v>
      </c>
      <c r="AE69" s="49">
        <f t="shared" si="9"/>
        <v>3.3333333333333333E-2</v>
      </c>
      <c r="AF69" s="49">
        <f t="shared" si="9"/>
        <v>0</v>
      </c>
      <c r="AG69" s="49">
        <f t="shared" si="9"/>
        <v>0</v>
      </c>
      <c r="AH69" s="49">
        <f t="shared" si="9"/>
        <v>0</v>
      </c>
      <c r="AI69" s="49">
        <f t="shared" si="9"/>
        <v>2.2222222222222223E-2</v>
      </c>
      <c r="AJ69" s="49">
        <f t="shared" si="9"/>
        <v>0</v>
      </c>
      <c r="AK69" s="49">
        <f t="shared" si="9"/>
        <v>0</v>
      </c>
      <c r="AL69" s="49">
        <f t="shared" si="9"/>
        <v>0</v>
      </c>
      <c r="AM69" s="50">
        <f t="shared" si="9"/>
        <v>2.2222222222222223E-2</v>
      </c>
    </row>
    <row r="70" spans="2:39">
      <c r="B70" s="54" t="s">
        <v>23</v>
      </c>
      <c r="C70" s="104">
        <v>0</v>
      </c>
      <c r="D70" s="52">
        <v>0</v>
      </c>
      <c r="E70" s="52">
        <v>0</v>
      </c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3">
        <v>0</v>
      </c>
      <c r="O70" s="54" t="s">
        <v>23</v>
      </c>
      <c r="P70" s="48">
        <f t="shared" si="8"/>
        <v>0</v>
      </c>
      <c r="Q70" s="49">
        <f t="shared" si="8"/>
        <v>0</v>
      </c>
      <c r="R70" s="49">
        <f t="shared" si="8"/>
        <v>0</v>
      </c>
      <c r="S70" s="49">
        <f t="shared" si="8"/>
        <v>0</v>
      </c>
      <c r="T70" s="49">
        <f t="shared" si="8"/>
        <v>0</v>
      </c>
      <c r="U70" s="49">
        <f t="shared" si="8"/>
        <v>0</v>
      </c>
      <c r="V70" s="49">
        <f t="shared" si="8"/>
        <v>0</v>
      </c>
      <c r="W70" s="49">
        <f t="shared" si="8"/>
        <v>0</v>
      </c>
      <c r="X70" s="49">
        <f t="shared" si="8"/>
        <v>0</v>
      </c>
      <c r="Y70" s="49">
        <f t="shared" si="8"/>
        <v>0</v>
      </c>
      <c r="Z70" s="50">
        <f t="shared" si="8"/>
        <v>0</v>
      </c>
      <c r="AB70" s="54" t="s">
        <v>23</v>
      </c>
      <c r="AC70" s="107" t="s">
        <v>120</v>
      </c>
      <c r="AD70" s="64" t="s">
        <v>120</v>
      </c>
      <c r="AE70" s="64" t="s">
        <v>120</v>
      </c>
      <c r="AF70" s="64" t="s">
        <v>120</v>
      </c>
      <c r="AG70" s="64" t="s">
        <v>120</v>
      </c>
      <c r="AH70" s="64" t="s">
        <v>120</v>
      </c>
      <c r="AI70" s="64" t="s">
        <v>120</v>
      </c>
      <c r="AJ70" s="64" t="s">
        <v>120</v>
      </c>
      <c r="AK70" s="64" t="s">
        <v>120</v>
      </c>
      <c r="AL70" s="64" t="s">
        <v>120</v>
      </c>
      <c r="AM70" s="108" t="s">
        <v>120</v>
      </c>
    </row>
    <row r="71" spans="2:39">
      <c r="B71" s="54" t="s">
        <v>13</v>
      </c>
      <c r="C71" s="104">
        <v>15</v>
      </c>
      <c r="D71" s="52">
        <v>2</v>
      </c>
      <c r="E71" s="52">
        <v>3</v>
      </c>
      <c r="F71" s="52">
        <v>0</v>
      </c>
      <c r="G71" s="52">
        <v>4</v>
      </c>
      <c r="H71" s="52">
        <v>2</v>
      </c>
      <c r="I71" s="52">
        <v>1</v>
      </c>
      <c r="J71" s="52">
        <v>0</v>
      </c>
      <c r="K71" s="52">
        <v>0</v>
      </c>
      <c r="L71" s="52">
        <v>1</v>
      </c>
      <c r="M71" s="53">
        <v>2</v>
      </c>
      <c r="O71" s="54" t="s">
        <v>13</v>
      </c>
      <c r="P71" s="48">
        <f t="shared" si="8"/>
        <v>7.6644014102498592E-4</v>
      </c>
      <c r="Q71" s="49">
        <f t="shared" si="8"/>
        <v>2.3940627244433804E-4</v>
      </c>
      <c r="R71" s="49">
        <f t="shared" si="8"/>
        <v>1.2024048096192384E-3</v>
      </c>
      <c r="S71" s="49">
        <f t="shared" si="8"/>
        <v>0</v>
      </c>
      <c r="T71" s="49">
        <f t="shared" si="8"/>
        <v>5.5020632737276479E-3</v>
      </c>
      <c r="U71" s="49">
        <f t="shared" si="8"/>
        <v>1.1267605633802818E-3</v>
      </c>
      <c r="V71" s="49">
        <f t="shared" si="8"/>
        <v>1.3140604467805519E-3</v>
      </c>
      <c r="W71" s="49">
        <f t="shared" si="8"/>
        <v>0</v>
      </c>
      <c r="X71" s="49">
        <f t="shared" si="8"/>
        <v>0</v>
      </c>
      <c r="Y71" s="49">
        <f t="shared" si="8"/>
        <v>8.6281276962899055E-4</v>
      </c>
      <c r="Z71" s="50">
        <f t="shared" si="8"/>
        <v>2.1231422505307855E-3</v>
      </c>
      <c r="AB71" s="54" t="s">
        <v>13</v>
      </c>
      <c r="AC71" s="48">
        <f t="shared" si="10"/>
        <v>1</v>
      </c>
      <c r="AD71" s="49">
        <f t="shared" si="9"/>
        <v>0.13333333333333333</v>
      </c>
      <c r="AE71" s="49">
        <f t="shared" si="9"/>
        <v>0.2</v>
      </c>
      <c r="AF71" s="49">
        <f t="shared" si="9"/>
        <v>0</v>
      </c>
      <c r="AG71" s="49">
        <f t="shared" si="9"/>
        <v>0.26666666666666666</v>
      </c>
      <c r="AH71" s="49">
        <f t="shared" si="9"/>
        <v>0.13333333333333333</v>
      </c>
      <c r="AI71" s="49">
        <f t="shared" si="9"/>
        <v>6.6666666666666666E-2</v>
      </c>
      <c r="AJ71" s="49">
        <f t="shared" si="9"/>
        <v>0</v>
      </c>
      <c r="AK71" s="49">
        <f t="shared" si="9"/>
        <v>0</v>
      </c>
      <c r="AL71" s="49">
        <f t="shared" si="9"/>
        <v>6.6666666666666666E-2</v>
      </c>
      <c r="AM71" s="50">
        <f t="shared" si="9"/>
        <v>0.13333333333333333</v>
      </c>
    </row>
    <row r="72" spans="2:39">
      <c r="B72" s="54" t="s">
        <v>22</v>
      </c>
      <c r="C72" s="104">
        <v>0</v>
      </c>
      <c r="D72" s="52">
        <v>0</v>
      </c>
      <c r="E72" s="52">
        <v>0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0</v>
      </c>
      <c r="L72" s="52">
        <v>0</v>
      </c>
      <c r="M72" s="53">
        <v>0</v>
      </c>
      <c r="O72" s="54" t="s">
        <v>22</v>
      </c>
      <c r="P72" s="48">
        <f t="shared" si="8"/>
        <v>0</v>
      </c>
      <c r="Q72" s="49">
        <f t="shared" si="8"/>
        <v>0</v>
      </c>
      <c r="R72" s="49">
        <f t="shared" si="8"/>
        <v>0</v>
      </c>
      <c r="S72" s="49">
        <f t="shared" si="8"/>
        <v>0</v>
      </c>
      <c r="T72" s="49">
        <f t="shared" si="8"/>
        <v>0</v>
      </c>
      <c r="U72" s="49">
        <f t="shared" si="8"/>
        <v>0</v>
      </c>
      <c r="V72" s="49">
        <f t="shared" si="8"/>
        <v>0</v>
      </c>
      <c r="W72" s="49">
        <f t="shared" si="8"/>
        <v>0</v>
      </c>
      <c r="X72" s="49">
        <f t="shared" si="8"/>
        <v>0</v>
      </c>
      <c r="Y72" s="49">
        <f t="shared" si="8"/>
        <v>0</v>
      </c>
      <c r="Z72" s="50">
        <f t="shared" si="8"/>
        <v>0</v>
      </c>
      <c r="AB72" s="54" t="s">
        <v>22</v>
      </c>
      <c r="AC72" s="107" t="s">
        <v>120</v>
      </c>
      <c r="AD72" s="64" t="s">
        <v>120</v>
      </c>
      <c r="AE72" s="64" t="s">
        <v>120</v>
      </c>
      <c r="AF72" s="64" t="s">
        <v>120</v>
      </c>
      <c r="AG72" s="64" t="s">
        <v>120</v>
      </c>
      <c r="AH72" s="64" t="s">
        <v>120</v>
      </c>
      <c r="AI72" s="64" t="s">
        <v>120</v>
      </c>
      <c r="AJ72" s="64" t="s">
        <v>120</v>
      </c>
      <c r="AK72" s="64" t="s">
        <v>120</v>
      </c>
      <c r="AL72" s="64" t="s">
        <v>120</v>
      </c>
      <c r="AM72" s="108" t="s">
        <v>120</v>
      </c>
    </row>
    <row r="73" spans="2:39">
      <c r="B73" s="54" t="s">
        <v>14</v>
      </c>
      <c r="C73" s="104">
        <v>2832</v>
      </c>
      <c r="D73" s="52">
        <v>1710</v>
      </c>
      <c r="E73" s="52">
        <v>371</v>
      </c>
      <c r="F73" s="52">
        <v>218</v>
      </c>
      <c r="G73" s="52">
        <v>45</v>
      </c>
      <c r="H73" s="52">
        <v>124</v>
      </c>
      <c r="I73" s="52">
        <v>95</v>
      </c>
      <c r="J73" s="52">
        <v>29</v>
      </c>
      <c r="K73" s="52">
        <v>66</v>
      </c>
      <c r="L73" s="52">
        <v>107</v>
      </c>
      <c r="M73" s="53">
        <v>67</v>
      </c>
      <c r="O73" s="54" t="s">
        <v>14</v>
      </c>
      <c r="P73" s="48">
        <f t="shared" si="8"/>
        <v>0.14470389862551736</v>
      </c>
      <c r="Q73" s="49">
        <f t="shared" si="8"/>
        <v>0.20469236293990903</v>
      </c>
      <c r="R73" s="49">
        <f t="shared" si="8"/>
        <v>0.14869739478957916</v>
      </c>
      <c r="S73" s="49">
        <f t="shared" si="8"/>
        <v>0.11701556629092862</v>
      </c>
      <c r="T73" s="49">
        <f t="shared" si="8"/>
        <v>6.1898211829436035E-2</v>
      </c>
      <c r="U73" s="49">
        <f t="shared" si="8"/>
        <v>6.9859154929577463E-2</v>
      </c>
      <c r="V73" s="49">
        <f t="shared" si="8"/>
        <v>0.12483574244415244</v>
      </c>
      <c r="W73" s="49">
        <f t="shared" si="8"/>
        <v>3.9030955585464336E-2</v>
      </c>
      <c r="X73" s="49">
        <f t="shared" si="8"/>
        <v>8.7765957446808512E-2</v>
      </c>
      <c r="Y73" s="49">
        <f t="shared" si="8"/>
        <v>9.2320966350301986E-2</v>
      </c>
      <c r="Z73" s="50">
        <f t="shared" si="8"/>
        <v>7.1125265392781314E-2</v>
      </c>
      <c r="AB73" s="54" t="s">
        <v>14</v>
      </c>
      <c r="AC73" s="48">
        <f t="shared" si="10"/>
        <v>1</v>
      </c>
      <c r="AD73" s="49">
        <f t="shared" si="9"/>
        <v>0.60381355932203384</v>
      </c>
      <c r="AE73" s="49">
        <f t="shared" si="9"/>
        <v>0.13100282485875706</v>
      </c>
      <c r="AF73" s="49">
        <f t="shared" si="9"/>
        <v>7.6977401129943501E-2</v>
      </c>
      <c r="AG73" s="49">
        <f t="shared" si="9"/>
        <v>1.5889830508474576E-2</v>
      </c>
      <c r="AH73" s="49">
        <f t="shared" si="9"/>
        <v>4.3785310734463276E-2</v>
      </c>
      <c r="AI73" s="49">
        <f t="shared" si="9"/>
        <v>3.3545197740112997E-2</v>
      </c>
      <c r="AJ73" s="49">
        <f t="shared" si="9"/>
        <v>1.0240112994350282E-2</v>
      </c>
      <c r="AK73" s="49">
        <f t="shared" si="9"/>
        <v>2.3305084745762712E-2</v>
      </c>
      <c r="AL73" s="49">
        <f t="shared" si="9"/>
        <v>3.7782485875706213E-2</v>
      </c>
      <c r="AM73" s="50">
        <f t="shared" si="9"/>
        <v>2.3658192090395481E-2</v>
      </c>
    </row>
    <row r="74" spans="2:39">
      <c r="B74" s="54" t="s">
        <v>15</v>
      </c>
      <c r="C74" s="104">
        <v>634</v>
      </c>
      <c r="D74" s="52">
        <v>283</v>
      </c>
      <c r="E74" s="52">
        <v>78</v>
      </c>
      <c r="F74" s="52">
        <v>45</v>
      </c>
      <c r="G74" s="52">
        <v>23</v>
      </c>
      <c r="H74" s="52">
        <v>84</v>
      </c>
      <c r="I74" s="52">
        <v>41</v>
      </c>
      <c r="J74" s="52">
        <v>20</v>
      </c>
      <c r="K74" s="52">
        <v>21</v>
      </c>
      <c r="L74" s="52">
        <v>19</v>
      </c>
      <c r="M74" s="53">
        <v>20</v>
      </c>
      <c r="O74" s="54" t="s">
        <v>15</v>
      </c>
      <c r="P74" s="48">
        <f t="shared" si="8"/>
        <v>3.2394869960656075E-2</v>
      </c>
      <c r="Q74" s="49">
        <f t="shared" si="8"/>
        <v>3.3875987550873836E-2</v>
      </c>
      <c r="R74" s="49">
        <f t="shared" si="8"/>
        <v>3.1262525050100201E-2</v>
      </c>
      <c r="S74" s="49">
        <f t="shared" si="8"/>
        <v>2.4154589371980676E-2</v>
      </c>
      <c r="T74" s="49">
        <f t="shared" si="8"/>
        <v>3.1636863823933978E-2</v>
      </c>
      <c r="U74" s="49">
        <f t="shared" si="8"/>
        <v>4.7323943661971832E-2</v>
      </c>
      <c r="V74" s="49">
        <f t="shared" si="8"/>
        <v>5.387647831800263E-2</v>
      </c>
      <c r="W74" s="49">
        <f t="shared" si="8"/>
        <v>2.6917900403768506E-2</v>
      </c>
      <c r="X74" s="49">
        <f t="shared" si="8"/>
        <v>2.7925531914893616E-2</v>
      </c>
      <c r="Y74" s="49">
        <f t="shared" si="8"/>
        <v>1.6393442622950821E-2</v>
      </c>
      <c r="Z74" s="50">
        <f t="shared" si="8"/>
        <v>2.1231422505307854E-2</v>
      </c>
      <c r="AB74" s="54" t="s">
        <v>15</v>
      </c>
      <c r="AC74" s="48">
        <f t="shared" si="10"/>
        <v>1</v>
      </c>
      <c r="AD74" s="49">
        <f t="shared" si="10"/>
        <v>0.44637223974763407</v>
      </c>
      <c r="AE74" s="49">
        <f t="shared" si="10"/>
        <v>0.12302839116719243</v>
      </c>
      <c r="AF74" s="49">
        <f t="shared" si="10"/>
        <v>7.0977917981072558E-2</v>
      </c>
      <c r="AG74" s="49">
        <f t="shared" si="10"/>
        <v>3.6277602523659309E-2</v>
      </c>
      <c r="AH74" s="49">
        <f t="shared" si="10"/>
        <v>0.13249211356466878</v>
      </c>
      <c r="AI74" s="49">
        <f t="shared" si="10"/>
        <v>6.4668769716088328E-2</v>
      </c>
      <c r="AJ74" s="49">
        <f t="shared" si="10"/>
        <v>3.1545741324921134E-2</v>
      </c>
      <c r="AK74" s="49">
        <f t="shared" si="10"/>
        <v>3.3123028391167195E-2</v>
      </c>
      <c r="AL74" s="49">
        <f t="shared" si="10"/>
        <v>2.996845425867508E-2</v>
      </c>
      <c r="AM74" s="50">
        <f t="shared" si="10"/>
        <v>3.1545741324921134E-2</v>
      </c>
    </row>
    <row r="75" spans="2:39">
      <c r="B75" s="54" t="s">
        <v>16</v>
      </c>
      <c r="C75" s="104">
        <v>3109</v>
      </c>
      <c r="D75" s="52">
        <v>1340</v>
      </c>
      <c r="E75" s="52">
        <v>513</v>
      </c>
      <c r="F75" s="52">
        <v>269</v>
      </c>
      <c r="G75" s="52">
        <v>172</v>
      </c>
      <c r="H75" s="52">
        <v>180</v>
      </c>
      <c r="I75" s="52">
        <v>67</v>
      </c>
      <c r="J75" s="52">
        <v>144</v>
      </c>
      <c r="K75" s="52">
        <v>110</v>
      </c>
      <c r="L75" s="52">
        <v>208</v>
      </c>
      <c r="M75" s="53">
        <v>106</v>
      </c>
      <c r="O75" s="54" t="s">
        <v>16</v>
      </c>
      <c r="P75" s="48">
        <f t="shared" si="8"/>
        <v>0.15885749322977877</v>
      </c>
      <c r="Q75" s="49">
        <f t="shared" si="8"/>
        <v>0.16040220253770648</v>
      </c>
      <c r="R75" s="49">
        <f t="shared" si="8"/>
        <v>0.20561122244488977</v>
      </c>
      <c r="S75" s="49">
        <f t="shared" si="8"/>
        <v>0.14439076757917338</v>
      </c>
      <c r="T75" s="49">
        <f t="shared" si="8"/>
        <v>0.23658872077028886</v>
      </c>
      <c r="U75" s="49">
        <f t="shared" si="8"/>
        <v>0.10140845070422536</v>
      </c>
      <c r="V75" s="49">
        <f t="shared" si="8"/>
        <v>8.8042049934296984E-2</v>
      </c>
      <c r="W75" s="49">
        <f t="shared" si="8"/>
        <v>0.19380888290713325</v>
      </c>
      <c r="X75" s="49">
        <f t="shared" si="8"/>
        <v>0.14627659574468085</v>
      </c>
      <c r="Y75" s="49">
        <f t="shared" si="8"/>
        <v>0.17946505608283003</v>
      </c>
      <c r="Z75" s="50">
        <f t="shared" si="8"/>
        <v>0.11252653927813164</v>
      </c>
      <c r="AB75" s="54" t="s">
        <v>16</v>
      </c>
      <c r="AC75" s="48">
        <f t="shared" si="10"/>
        <v>1</v>
      </c>
      <c r="AD75" s="49">
        <f t="shared" si="10"/>
        <v>0.43100675458346738</v>
      </c>
      <c r="AE75" s="49">
        <f t="shared" si="10"/>
        <v>0.16500482470247668</v>
      </c>
      <c r="AF75" s="49">
        <f t="shared" si="10"/>
        <v>8.6522997748472177E-2</v>
      </c>
      <c r="AG75" s="49">
        <f t="shared" si="10"/>
        <v>5.5323255065937597E-2</v>
      </c>
      <c r="AH75" s="49">
        <f t="shared" si="10"/>
        <v>5.7896429720167258E-2</v>
      </c>
      <c r="AI75" s="49">
        <f t="shared" si="10"/>
        <v>2.1550337729173367E-2</v>
      </c>
      <c r="AJ75" s="49">
        <f t="shared" si="10"/>
        <v>4.6317143776133808E-2</v>
      </c>
      <c r="AK75" s="49">
        <f t="shared" si="10"/>
        <v>3.5381151495657764E-2</v>
      </c>
      <c r="AL75" s="49">
        <f t="shared" si="10"/>
        <v>6.6902541009971048E-2</v>
      </c>
      <c r="AM75" s="50">
        <f t="shared" si="10"/>
        <v>3.4094564168542937E-2</v>
      </c>
    </row>
    <row r="76" spans="2:39">
      <c r="B76" s="54" t="s">
        <v>17</v>
      </c>
      <c r="C76" s="104">
        <v>558</v>
      </c>
      <c r="D76" s="52">
        <v>146</v>
      </c>
      <c r="E76" s="52">
        <v>83</v>
      </c>
      <c r="F76" s="52">
        <v>91</v>
      </c>
      <c r="G76" s="52">
        <v>26</v>
      </c>
      <c r="H76" s="52">
        <v>21</v>
      </c>
      <c r="I76" s="52">
        <v>15</v>
      </c>
      <c r="J76" s="52">
        <v>38</v>
      </c>
      <c r="K76" s="52">
        <v>37</v>
      </c>
      <c r="L76" s="52">
        <v>46</v>
      </c>
      <c r="M76" s="53">
        <v>55</v>
      </c>
      <c r="O76" s="54" t="s">
        <v>17</v>
      </c>
      <c r="P76" s="48">
        <f t="shared" si="8"/>
        <v>2.8511573246129476E-2</v>
      </c>
      <c r="Q76" s="49">
        <f t="shared" si="8"/>
        <v>1.7476657888436678E-2</v>
      </c>
      <c r="R76" s="49">
        <f t="shared" si="8"/>
        <v>3.3266533066132267E-2</v>
      </c>
      <c r="S76" s="49">
        <f t="shared" si="8"/>
        <v>4.8845947396672036E-2</v>
      </c>
      <c r="T76" s="49">
        <f t="shared" si="8"/>
        <v>3.5763411279229711E-2</v>
      </c>
      <c r="U76" s="49">
        <f t="shared" si="8"/>
        <v>1.1830985915492958E-2</v>
      </c>
      <c r="V76" s="49">
        <f t="shared" si="8"/>
        <v>1.9710906701708279E-2</v>
      </c>
      <c r="W76" s="49">
        <f t="shared" si="8"/>
        <v>5.1144010767160158E-2</v>
      </c>
      <c r="X76" s="49">
        <f t="shared" si="8"/>
        <v>4.920212765957447E-2</v>
      </c>
      <c r="Y76" s="49">
        <f t="shared" si="8"/>
        <v>3.9689387402933561E-2</v>
      </c>
      <c r="Z76" s="50">
        <f t="shared" si="8"/>
        <v>5.8386411889596604E-2</v>
      </c>
      <c r="AB76" s="54" t="s">
        <v>17</v>
      </c>
      <c r="AC76" s="48">
        <f t="shared" si="10"/>
        <v>1</v>
      </c>
      <c r="AD76" s="49">
        <f t="shared" si="10"/>
        <v>0.26164874551971329</v>
      </c>
      <c r="AE76" s="49">
        <f t="shared" si="10"/>
        <v>0.14874551971326164</v>
      </c>
      <c r="AF76" s="49">
        <f t="shared" si="10"/>
        <v>0.16308243727598568</v>
      </c>
      <c r="AG76" s="49">
        <f t="shared" si="10"/>
        <v>4.6594982078853049E-2</v>
      </c>
      <c r="AH76" s="49">
        <f t="shared" si="10"/>
        <v>3.7634408602150539E-2</v>
      </c>
      <c r="AI76" s="49">
        <f t="shared" si="10"/>
        <v>2.6881720430107527E-2</v>
      </c>
      <c r="AJ76" s="49">
        <f t="shared" si="10"/>
        <v>6.8100358422939072E-2</v>
      </c>
      <c r="AK76" s="49">
        <f t="shared" si="10"/>
        <v>6.6308243727598568E-2</v>
      </c>
      <c r="AL76" s="49">
        <f t="shared" si="10"/>
        <v>8.2437275985663083E-2</v>
      </c>
      <c r="AM76" s="50">
        <f t="shared" si="10"/>
        <v>9.8566308243727599E-2</v>
      </c>
    </row>
    <row r="77" spans="2:39">
      <c r="B77" s="54" t="s">
        <v>18</v>
      </c>
      <c r="C77" s="104">
        <v>1154</v>
      </c>
      <c r="D77" s="52">
        <v>421</v>
      </c>
      <c r="E77" s="52">
        <v>208</v>
      </c>
      <c r="F77" s="52">
        <v>97</v>
      </c>
      <c r="G77" s="52">
        <v>56</v>
      </c>
      <c r="H77" s="52">
        <v>24</v>
      </c>
      <c r="I77" s="52">
        <v>45</v>
      </c>
      <c r="J77" s="52">
        <v>38</v>
      </c>
      <c r="K77" s="52">
        <v>103</v>
      </c>
      <c r="L77" s="52">
        <v>105</v>
      </c>
      <c r="M77" s="53">
        <v>57</v>
      </c>
      <c r="O77" s="54" t="s">
        <v>18</v>
      </c>
      <c r="P77" s="48">
        <f t="shared" si="8"/>
        <v>5.8964794849522252E-2</v>
      </c>
      <c r="Q77" s="49">
        <f t="shared" si="8"/>
        <v>5.0395020349533158E-2</v>
      </c>
      <c r="R77" s="49">
        <f t="shared" si="8"/>
        <v>8.3366733466933865E-2</v>
      </c>
      <c r="S77" s="49">
        <f t="shared" si="8"/>
        <v>5.2066559312936127E-2</v>
      </c>
      <c r="T77" s="49">
        <f t="shared" si="8"/>
        <v>7.7028885832187075E-2</v>
      </c>
      <c r="U77" s="49">
        <f t="shared" si="8"/>
        <v>1.3521126760563381E-2</v>
      </c>
      <c r="V77" s="49">
        <f t="shared" si="8"/>
        <v>5.9132720105124839E-2</v>
      </c>
      <c r="W77" s="49">
        <f t="shared" si="8"/>
        <v>5.1144010767160158E-2</v>
      </c>
      <c r="X77" s="49">
        <f t="shared" si="8"/>
        <v>0.13696808510638298</v>
      </c>
      <c r="Y77" s="49">
        <f t="shared" si="8"/>
        <v>9.0595340811044006E-2</v>
      </c>
      <c r="Z77" s="50">
        <f t="shared" si="8"/>
        <v>6.0509554140127389E-2</v>
      </c>
      <c r="AB77" s="54" t="s">
        <v>18</v>
      </c>
      <c r="AC77" s="48">
        <f t="shared" si="10"/>
        <v>1</v>
      </c>
      <c r="AD77" s="49">
        <f t="shared" si="10"/>
        <v>0.36481802426343152</v>
      </c>
      <c r="AE77" s="49">
        <f t="shared" si="10"/>
        <v>0.18024263431542462</v>
      </c>
      <c r="AF77" s="49">
        <f t="shared" si="10"/>
        <v>8.4055459272097052E-2</v>
      </c>
      <c r="AG77" s="49">
        <f t="shared" si="10"/>
        <v>4.852686308492201E-2</v>
      </c>
      <c r="AH77" s="49">
        <f t="shared" si="10"/>
        <v>2.0797227036395149E-2</v>
      </c>
      <c r="AI77" s="49">
        <f t="shared" si="10"/>
        <v>3.8994800693240898E-2</v>
      </c>
      <c r="AJ77" s="49">
        <f t="shared" si="10"/>
        <v>3.292894280762565E-2</v>
      </c>
      <c r="AK77" s="49">
        <f t="shared" si="10"/>
        <v>8.9254766031195837E-2</v>
      </c>
      <c r="AL77" s="49">
        <f t="shared" si="10"/>
        <v>9.0987868284228765E-2</v>
      </c>
      <c r="AM77" s="50">
        <f t="shared" si="10"/>
        <v>4.9393414211438474E-2</v>
      </c>
    </row>
    <row r="78" spans="2:39">
      <c r="B78" s="54" t="s">
        <v>19</v>
      </c>
      <c r="C78" s="104">
        <v>1127</v>
      </c>
      <c r="D78" s="52">
        <v>298</v>
      </c>
      <c r="E78" s="52">
        <v>56</v>
      </c>
      <c r="F78" s="52">
        <v>125</v>
      </c>
      <c r="G78" s="52">
        <v>22</v>
      </c>
      <c r="H78" s="52">
        <v>420</v>
      </c>
      <c r="I78" s="52">
        <v>44</v>
      </c>
      <c r="J78" s="52">
        <v>44</v>
      </c>
      <c r="K78" s="52">
        <v>17</v>
      </c>
      <c r="L78" s="52">
        <v>22</v>
      </c>
      <c r="M78" s="53">
        <v>79</v>
      </c>
      <c r="O78" s="54" t="s">
        <v>19</v>
      </c>
      <c r="P78" s="48">
        <f t="shared" si="8"/>
        <v>5.758520259567728E-2</v>
      </c>
      <c r="Q78" s="49">
        <f t="shared" si="8"/>
        <v>3.5671534594206369E-2</v>
      </c>
      <c r="R78" s="49">
        <f t="shared" si="8"/>
        <v>2.2444889779559118E-2</v>
      </c>
      <c r="S78" s="49">
        <f t="shared" si="8"/>
        <v>6.7096081588835219E-2</v>
      </c>
      <c r="T78" s="49">
        <f t="shared" si="8"/>
        <v>3.0261348005502064E-2</v>
      </c>
      <c r="U78" s="49">
        <f t="shared" si="8"/>
        <v>0.23661971830985915</v>
      </c>
      <c r="V78" s="49">
        <f t="shared" si="8"/>
        <v>5.7818659658344283E-2</v>
      </c>
      <c r="W78" s="49">
        <f t="shared" si="8"/>
        <v>5.9219380888290714E-2</v>
      </c>
      <c r="X78" s="49">
        <f t="shared" si="8"/>
        <v>2.2606382978723406E-2</v>
      </c>
      <c r="Y78" s="49">
        <f t="shared" si="8"/>
        <v>1.8981880931837791E-2</v>
      </c>
      <c r="Z78" s="50">
        <f t="shared" si="8"/>
        <v>8.3864118895966025E-2</v>
      </c>
      <c r="AB78" s="54" t="s">
        <v>19</v>
      </c>
      <c r="AC78" s="48">
        <f t="shared" si="10"/>
        <v>1</v>
      </c>
      <c r="AD78" s="49">
        <f t="shared" si="10"/>
        <v>0.26441881100266196</v>
      </c>
      <c r="AE78" s="49">
        <f t="shared" si="10"/>
        <v>4.9689440993788817E-2</v>
      </c>
      <c r="AF78" s="49">
        <f t="shared" si="10"/>
        <v>0.11091393078970718</v>
      </c>
      <c r="AG78" s="49">
        <f t="shared" si="10"/>
        <v>1.9520851818988466E-2</v>
      </c>
      <c r="AH78" s="49">
        <f t="shared" si="10"/>
        <v>0.37267080745341613</v>
      </c>
      <c r="AI78" s="49">
        <f t="shared" si="10"/>
        <v>3.9041703637976932E-2</v>
      </c>
      <c r="AJ78" s="49">
        <f t="shared" si="10"/>
        <v>3.9041703637976932E-2</v>
      </c>
      <c r="AK78" s="49">
        <f t="shared" si="10"/>
        <v>1.5084294587400177E-2</v>
      </c>
      <c r="AL78" s="49">
        <f t="shared" si="10"/>
        <v>1.9520851818988466E-2</v>
      </c>
      <c r="AM78" s="50">
        <f t="shared" si="10"/>
        <v>7.0097604259094948E-2</v>
      </c>
    </row>
    <row r="79" spans="2:39">
      <c r="B79" s="109" t="s">
        <v>20</v>
      </c>
      <c r="C79" s="110">
        <v>51</v>
      </c>
      <c r="D79" s="111">
        <v>21</v>
      </c>
      <c r="E79" s="111">
        <v>4</v>
      </c>
      <c r="F79" s="111">
        <v>3</v>
      </c>
      <c r="G79" s="111">
        <v>0</v>
      </c>
      <c r="H79" s="111">
        <v>16</v>
      </c>
      <c r="I79" s="111">
        <v>3</v>
      </c>
      <c r="J79" s="111">
        <v>3</v>
      </c>
      <c r="K79" s="111">
        <v>1</v>
      </c>
      <c r="L79" s="111">
        <v>0</v>
      </c>
      <c r="M79" s="112">
        <v>0</v>
      </c>
      <c r="O79" s="109" t="s">
        <v>20</v>
      </c>
      <c r="P79" s="72">
        <f t="shared" si="8"/>
        <v>2.6058964794849521E-3</v>
      </c>
      <c r="Q79" s="73">
        <f t="shared" si="8"/>
        <v>2.5137658606655495E-3</v>
      </c>
      <c r="R79" s="73">
        <f t="shared" si="8"/>
        <v>1.6032064128256513E-3</v>
      </c>
      <c r="S79" s="73">
        <f t="shared" si="8"/>
        <v>1.6103059581320451E-3</v>
      </c>
      <c r="T79" s="73">
        <f t="shared" si="8"/>
        <v>0</v>
      </c>
      <c r="U79" s="73">
        <f t="shared" si="8"/>
        <v>9.014084507042254E-3</v>
      </c>
      <c r="V79" s="73">
        <f t="shared" si="8"/>
        <v>3.9421813403416554E-3</v>
      </c>
      <c r="W79" s="73">
        <f t="shared" si="8"/>
        <v>4.0376850605652759E-3</v>
      </c>
      <c r="X79" s="73">
        <f t="shared" si="8"/>
        <v>1.3297872340425532E-3</v>
      </c>
      <c r="Y79" s="73">
        <f t="shared" si="8"/>
        <v>0</v>
      </c>
      <c r="Z79" s="74">
        <f t="shared" si="8"/>
        <v>0</v>
      </c>
      <c r="AB79" s="109" t="s">
        <v>20</v>
      </c>
      <c r="AC79" s="72">
        <f t="shared" si="10"/>
        <v>1</v>
      </c>
      <c r="AD79" s="73">
        <f t="shared" si="10"/>
        <v>0.41176470588235292</v>
      </c>
      <c r="AE79" s="73">
        <f t="shared" si="10"/>
        <v>7.8431372549019607E-2</v>
      </c>
      <c r="AF79" s="73">
        <f t="shared" si="10"/>
        <v>5.8823529411764705E-2</v>
      </c>
      <c r="AG79" s="73">
        <f t="shared" si="10"/>
        <v>0</v>
      </c>
      <c r="AH79" s="73">
        <f t="shared" si="10"/>
        <v>0.31372549019607843</v>
      </c>
      <c r="AI79" s="73">
        <f t="shared" si="10"/>
        <v>5.8823529411764705E-2</v>
      </c>
      <c r="AJ79" s="73">
        <f t="shared" si="10"/>
        <v>5.8823529411764705E-2</v>
      </c>
      <c r="AK79" s="73">
        <f t="shared" si="10"/>
        <v>1.9607843137254902E-2</v>
      </c>
      <c r="AL79" s="73">
        <f t="shared" si="10"/>
        <v>0</v>
      </c>
      <c r="AM79" s="74">
        <f t="shared" si="10"/>
        <v>0</v>
      </c>
    </row>
    <row r="80" spans="2:39">
      <c r="B80" s="121" t="s">
        <v>21</v>
      </c>
      <c r="C80" s="114">
        <f t="shared" ref="C80:M80" si="11">SUM(C58:C79)</f>
        <v>19571</v>
      </c>
      <c r="D80" s="115">
        <f t="shared" si="11"/>
        <v>8354</v>
      </c>
      <c r="E80" s="115">
        <f t="shared" si="11"/>
        <v>2495</v>
      </c>
      <c r="F80" s="115">
        <f t="shared" si="11"/>
        <v>1863</v>
      </c>
      <c r="G80" s="115">
        <f t="shared" si="11"/>
        <v>727</v>
      </c>
      <c r="H80" s="115">
        <f t="shared" si="11"/>
        <v>1775</v>
      </c>
      <c r="I80" s="115">
        <f t="shared" si="11"/>
        <v>761</v>
      </c>
      <c r="J80" s="115">
        <f t="shared" si="11"/>
        <v>743</v>
      </c>
      <c r="K80" s="115">
        <f t="shared" si="11"/>
        <v>752</v>
      </c>
      <c r="L80" s="115">
        <f t="shared" si="11"/>
        <v>1159</v>
      </c>
      <c r="M80" s="116">
        <f t="shared" si="11"/>
        <v>942</v>
      </c>
      <c r="O80" s="117" t="s">
        <v>21</v>
      </c>
      <c r="P80" s="118">
        <f t="shared" si="8"/>
        <v>1</v>
      </c>
      <c r="Q80" s="119">
        <f t="shared" si="8"/>
        <v>1</v>
      </c>
      <c r="R80" s="119">
        <f t="shared" si="8"/>
        <v>1</v>
      </c>
      <c r="S80" s="119">
        <f t="shared" si="8"/>
        <v>1</v>
      </c>
      <c r="T80" s="119">
        <f t="shared" si="8"/>
        <v>1</v>
      </c>
      <c r="U80" s="119">
        <f t="shared" si="8"/>
        <v>1</v>
      </c>
      <c r="V80" s="119">
        <f t="shared" si="8"/>
        <v>1</v>
      </c>
      <c r="W80" s="119">
        <f t="shared" si="8"/>
        <v>1</v>
      </c>
      <c r="X80" s="119">
        <f t="shared" si="8"/>
        <v>1</v>
      </c>
      <c r="Y80" s="119">
        <f t="shared" si="8"/>
        <v>1</v>
      </c>
      <c r="Z80" s="120">
        <f t="shared" si="8"/>
        <v>1</v>
      </c>
      <c r="AB80" s="117" t="s">
        <v>21</v>
      </c>
      <c r="AC80" s="118">
        <f t="shared" si="10"/>
        <v>1</v>
      </c>
      <c r="AD80" s="119">
        <f t="shared" si="10"/>
        <v>0.42685606254151554</v>
      </c>
      <c r="AE80" s="119">
        <f t="shared" si="10"/>
        <v>0.12748454345715599</v>
      </c>
      <c r="AF80" s="119">
        <f t="shared" si="10"/>
        <v>9.5191865515303259E-2</v>
      </c>
      <c r="AG80" s="119">
        <f t="shared" si="10"/>
        <v>3.7146798835010986E-2</v>
      </c>
      <c r="AH80" s="119">
        <f t="shared" si="10"/>
        <v>9.0695416687956665E-2</v>
      </c>
      <c r="AI80" s="119">
        <f t="shared" si="10"/>
        <v>3.8884063154667622E-2</v>
      </c>
      <c r="AJ80" s="119">
        <f t="shared" si="10"/>
        <v>3.7964334985437637E-2</v>
      </c>
      <c r="AK80" s="119">
        <f t="shared" si="10"/>
        <v>3.842419907005263E-2</v>
      </c>
      <c r="AL80" s="119">
        <f t="shared" si="10"/>
        <v>5.9220274896530582E-2</v>
      </c>
      <c r="AM80" s="120">
        <f t="shared" si="10"/>
        <v>4.813244085636912E-2</v>
      </c>
    </row>
    <row r="82" spans="2:39">
      <c r="M82" s="424" t="s">
        <v>324</v>
      </c>
      <c r="Z82" s="424" t="s">
        <v>324</v>
      </c>
      <c r="AM82" s="424" t="s">
        <v>324</v>
      </c>
    </row>
    <row r="83" spans="2:39" ht="15">
      <c r="B83" s="2" t="s">
        <v>114</v>
      </c>
      <c r="O83" s="5" t="s">
        <v>115</v>
      </c>
      <c r="AB83" s="5" t="s">
        <v>116</v>
      </c>
    </row>
    <row r="84" spans="2:39" s="18" customFormat="1" ht="57">
      <c r="B84" s="6" t="s">
        <v>92</v>
      </c>
      <c r="C84" s="19" t="s">
        <v>38</v>
      </c>
      <c r="D84" s="20" t="s">
        <v>45</v>
      </c>
      <c r="E84" s="21" t="s">
        <v>46</v>
      </c>
      <c r="F84" s="22" t="s">
        <v>47</v>
      </c>
      <c r="G84" s="23" t="s">
        <v>39</v>
      </c>
      <c r="H84" s="24" t="s">
        <v>48</v>
      </c>
      <c r="I84" s="25" t="s">
        <v>40</v>
      </c>
      <c r="J84" s="26" t="s">
        <v>41</v>
      </c>
      <c r="K84" s="27" t="s">
        <v>49</v>
      </c>
      <c r="L84" s="28" t="s">
        <v>42</v>
      </c>
      <c r="M84" s="29" t="s">
        <v>43</v>
      </c>
      <c r="O84" s="6" t="s">
        <v>92</v>
      </c>
      <c r="P84" s="30" t="s">
        <v>38</v>
      </c>
      <c r="Q84" s="20" t="s">
        <v>45</v>
      </c>
      <c r="R84" s="21" t="s">
        <v>46</v>
      </c>
      <c r="S84" s="22" t="s">
        <v>47</v>
      </c>
      <c r="T84" s="23" t="s">
        <v>39</v>
      </c>
      <c r="U84" s="24" t="s">
        <v>48</v>
      </c>
      <c r="V84" s="25" t="s">
        <v>40</v>
      </c>
      <c r="W84" s="26" t="s">
        <v>41</v>
      </c>
      <c r="X84" s="27" t="s">
        <v>49</v>
      </c>
      <c r="Y84" s="28" t="s">
        <v>42</v>
      </c>
      <c r="Z84" s="29" t="s">
        <v>43</v>
      </c>
      <c r="AB84" s="6" t="s">
        <v>92</v>
      </c>
      <c r="AC84" s="30" t="s">
        <v>38</v>
      </c>
      <c r="AD84" s="20" t="s">
        <v>45</v>
      </c>
      <c r="AE84" s="21" t="s">
        <v>46</v>
      </c>
      <c r="AF84" s="22" t="s">
        <v>47</v>
      </c>
      <c r="AG84" s="23" t="s">
        <v>39</v>
      </c>
      <c r="AH84" s="24" t="s">
        <v>48</v>
      </c>
      <c r="AI84" s="25" t="s">
        <v>40</v>
      </c>
      <c r="AJ84" s="26" t="s">
        <v>41</v>
      </c>
      <c r="AK84" s="27" t="s">
        <v>49</v>
      </c>
      <c r="AL84" s="28" t="s">
        <v>42</v>
      </c>
      <c r="AM84" s="29" t="s">
        <v>43</v>
      </c>
    </row>
    <row r="85" spans="2:39">
      <c r="B85" s="31" t="s">
        <v>2</v>
      </c>
      <c r="C85" s="122">
        <f>C4-C31</f>
        <v>6</v>
      </c>
      <c r="D85" s="123">
        <f t="shared" ref="D85:M85" si="12">D4-D31</f>
        <v>7</v>
      </c>
      <c r="E85" s="123">
        <f t="shared" si="12"/>
        <v>-9</v>
      </c>
      <c r="F85" s="123">
        <f t="shared" si="12"/>
        <v>-1</v>
      </c>
      <c r="G85" s="123">
        <f t="shared" si="12"/>
        <v>0</v>
      </c>
      <c r="H85" s="123">
        <f t="shared" si="12"/>
        <v>5</v>
      </c>
      <c r="I85" s="123">
        <f t="shared" si="12"/>
        <v>0</v>
      </c>
      <c r="J85" s="123">
        <f t="shared" si="12"/>
        <v>2</v>
      </c>
      <c r="K85" s="123">
        <f t="shared" si="12"/>
        <v>3</v>
      </c>
      <c r="L85" s="123">
        <f t="shared" si="12"/>
        <v>0</v>
      </c>
      <c r="M85" s="124">
        <f t="shared" si="12"/>
        <v>-1</v>
      </c>
      <c r="O85" s="31" t="s">
        <v>2</v>
      </c>
      <c r="P85" s="101">
        <f>C85/C31</f>
        <v>3.0927835051546393E-2</v>
      </c>
      <c r="Q85" s="102">
        <f t="shared" ref="Q85:Z100" si="13">D85/D31</f>
        <v>0.3888888888888889</v>
      </c>
      <c r="R85" s="102">
        <f t="shared" si="13"/>
        <v>-0.47368421052631576</v>
      </c>
      <c r="S85" s="102">
        <f t="shared" si="13"/>
        <v>-4.7619047619047616E-2</v>
      </c>
      <c r="T85" s="102">
        <f t="shared" si="13"/>
        <v>0</v>
      </c>
      <c r="U85" s="102">
        <f t="shared" si="13"/>
        <v>0.21739130434782608</v>
      </c>
      <c r="V85" s="102">
        <f t="shared" si="13"/>
        <v>0</v>
      </c>
      <c r="W85" s="102">
        <f t="shared" si="13"/>
        <v>0.1</v>
      </c>
      <c r="X85" s="102">
        <f t="shared" si="13"/>
        <v>0.33333333333333331</v>
      </c>
      <c r="Y85" s="102">
        <f t="shared" si="13"/>
        <v>0</v>
      </c>
      <c r="Z85" s="103">
        <f t="shared" si="13"/>
        <v>-7.1428571428571425E-2</v>
      </c>
      <c r="AB85" s="31" t="s">
        <v>2</v>
      </c>
      <c r="AC85" s="91">
        <f>C4-C58</f>
        <v>29</v>
      </c>
      <c r="AD85" s="91">
        <f t="shared" ref="AD85:AM100" si="14">D4-D58</f>
        <v>10</v>
      </c>
      <c r="AE85" s="91">
        <f t="shared" si="14"/>
        <v>3</v>
      </c>
      <c r="AF85" s="91">
        <f t="shared" si="14"/>
        <v>-1</v>
      </c>
      <c r="AG85" s="91">
        <f t="shared" si="14"/>
        <v>0</v>
      </c>
      <c r="AH85" s="91">
        <f t="shared" si="14"/>
        <v>3</v>
      </c>
      <c r="AI85" s="91">
        <f t="shared" si="14"/>
        <v>3</v>
      </c>
      <c r="AJ85" s="91">
        <f t="shared" si="14"/>
        <v>1</v>
      </c>
      <c r="AK85" s="91">
        <f t="shared" si="14"/>
        <v>4</v>
      </c>
      <c r="AL85" s="91">
        <f t="shared" si="14"/>
        <v>6</v>
      </c>
      <c r="AM85" s="91">
        <f t="shared" si="14"/>
        <v>0</v>
      </c>
    </row>
    <row r="86" spans="2:39">
      <c r="B86" s="54" t="s">
        <v>3</v>
      </c>
      <c r="C86" s="125">
        <f t="shared" ref="C86:M101" si="15">C5-C32</f>
        <v>-17</v>
      </c>
      <c r="D86" s="46">
        <f t="shared" si="15"/>
        <v>-28</v>
      </c>
      <c r="E86" s="46">
        <f t="shared" si="15"/>
        <v>-10</v>
      </c>
      <c r="F86" s="46">
        <f t="shared" si="15"/>
        <v>30</v>
      </c>
      <c r="G86" s="46">
        <f t="shared" si="15"/>
        <v>-11</v>
      </c>
      <c r="H86" s="46">
        <f t="shared" si="15"/>
        <v>12</v>
      </c>
      <c r="I86" s="46">
        <f t="shared" si="15"/>
        <v>-19</v>
      </c>
      <c r="J86" s="46">
        <f t="shared" si="15"/>
        <v>-3</v>
      </c>
      <c r="K86" s="46">
        <f t="shared" si="15"/>
        <v>7</v>
      </c>
      <c r="L86" s="46">
        <f t="shared" si="15"/>
        <v>16</v>
      </c>
      <c r="M86" s="47">
        <f t="shared" si="15"/>
        <v>-11</v>
      </c>
      <c r="O86" s="54" t="s">
        <v>3</v>
      </c>
      <c r="P86" s="48">
        <f t="shared" ref="P86:Z107" si="16">C86/C32</f>
        <v>-9.0811965811965819E-3</v>
      </c>
      <c r="Q86" s="49">
        <f t="shared" si="13"/>
        <v>-5.737704918032787E-2</v>
      </c>
      <c r="R86" s="49">
        <f t="shared" si="13"/>
        <v>-0.12345679012345678</v>
      </c>
      <c r="S86" s="49">
        <f t="shared" si="13"/>
        <v>7.1942446043165464E-2</v>
      </c>
      <c r="T86" s="49">
        <f t="shared" si="13"/>
        <v>-0.14473684210526316</v>
      </c>
      <c r="U86" s="49">
        <f t="shared" si="13"/>
        <v>6.8181818181818177E-2</v>
      </c>
      <c r="V86" s="49">
        <f t="shared" si="13"/>
        <v>-0.12418300653594772</v>
      </c>
      <c r="W86" s="49">
        <f t="shared" si="13"/>
        <v>-6.1224489795918366E-2</v>
      </c>
      <c r="X86" s="49">
        <f t="shared" si="13"/>
        <v>0.11666666666666667</v>
      </c>
      <c r="Y86" s="49">
        <f t="shared" si="13"/>
        <v>7.9601990049751242E-2</v>
      </c>
      <c r="Z86" s="50">
        <f t="shared" si="13"/>
        <v>-6.4327485380116955E-2</v>
      </c>
      <c r="AB86" s="54" t="s">
        <v>3</v>
      </c>
      <c r="AC86" s="91">
        <f t="shared" ref="AC86:AM101" si="17">C5-C59</f>
        <v>61</v>
      </c>
      <c r="AD86" s="91">
        <f t="shared" si="14"/>
        <v>-74</v>
      </c>
      <c r="AE86" s="91">
        <f t="shared" si="14"/>
        <v>-20</v>
      </c>
      <c r="AF86" s="91">
        <f t="shared" si="14"/>
        <v>38</v>
      </c>
      <c r="AG86" s="91">
        <f t="shared" si="14"/>
        <v>19</v>
      </c>
      <c r="AH86" s="91">
        <f t="shared" si="14"/>
        <v>17</v>
      </c>
      <c r="AI86" s="91">
        <f t="shared" si="14"/>
        <v>21</v>
      </c>
      <c r="AJ86" s="91">
        <f t="shared" si="14"/>
        <v>3</v>
      </c>
      <c r="AK86" s="91">
        <f t="shared" si="14"/>
        <v>-9</v>
      </c>
      <c r="AL86" s="91">
        <f t="shared" si="14"/>
        <v>30</v>
      </c>
      <c r="AM86" s="91">
        <f t="shared" si="14"/>
        <v>36</v>
      </c>
    </row>
    <row r="87" spans="2:39">
      <c r="B87" s="54" t="s">
        <v>4</v>
      </c>
      <c r="C87" s="125">
        <f t="shared" si="15"/>
        <v>458</v>
      </c>
      <c r="D87" s="46">
        <f t="shared" si="15"/>
        <v>347</v>
      </c>
      <c r="E87" s="46">
        <f t="shared" si="15"/>
        <v>50</v>
      </c>
      <c r="F87" s="46">
        <f t="shared" si="15"/>
        <v>32</v>
      </c>
      <c r="G87" s="46">
        <f t="shared" si="15"/>
        <v>3</v>
      </c>
      <c r="H87" s="46">
        <f t="shared" si="15"/>
        <v>14</v>
      </c>
      <c r="I87" s="46">
        <f t="shared" si="15"/>
        <v>15</v>
      </c>
      <c r="J87" s="46">
        <f t="shared" si="15"/>
        <v>1</v>
      </c>
      <c r="K87" s="46">
        <f t="shared" si="15"/>
        <v>1</v>
      </c>
      <c r="L87" s="46">
        <f t="shared" si="15"/>
        <v>-5</v>
      </c>
      <c r="M87" s="47">
        <f t="shared" si="15"/>
        <v>0</v>
      </c>
      <c r="O87" s="54" t="s">
        <v>4</v>
      </c>
      <c r="P87" s="48">
        <f t="shared" si="16"/>
        <v>0.27245687091017251</v>
      </c>
      <c r="Q87" s="49">
        <f t="shared" si="13"/>
        <v>0.27452531645569622</v>
      </c>
      <c r="R87" s="49">
        <f t="shared" si="13"/>
        <v>0.24154589371980675</v>
      </c>
      <c r="S87" s="49">
        <f t="shared" si="13"/>
        <v>0.82051282051282048</v>
      </c>
      <c r="T87" s="49">
        <f t="shared" si="13"/>
        <v>0.15</v>
      </c>
      <c r="U87" s="49">
        <f t="shared" si="13"/>
        <v>0.51851851851851849</v>
      </c>
      <c r="V87" s="49">
        <f t="shared" si="13"/>
        <v>0.28846153846153844</v>
      </c>
      <c r="W87" s="49">
        <f t="shared" si="13"/>
        <v>0.125</v>
      </c>
      <c r="X87" s="49">
        <f t="shared" si="13"/>
        <v>3.5714285714285712E-2</v>
      </c>
      <c r="Y87" s="49">
        <f t="shared" si="13"/>
        <v>-0.21739130434782608</v>
      </c>
      <c r="Z87" s="50">
        <f t="shared" si="13"/>
        <v>0</v>
      </c>
      <c r="AB87" s="54" t="s">
        <v>4</v>
      </c>
      <c r="AC87" s="91">
        <f t="shared" si="17"/>
        <v>461</v>
      </c>
      <c r="AD87" s="91">
        <f t="shared" si="14"/>
        <v>316</v>
      </c>
      <c r="AE87" s="91">
        <f t="shared" si="14"/>
        <v>81</v>
      </c>
      <c r="AF87" s="91">
        <f t="shared" si="14"/>
        <v>21</v>
      </c>
      <c r="AG87" s="91">
        <f t="shared" si="14"/>
        <v>11</v>
      </c>
      <c r="AH87" s="91">
        <f t="shared" si="14"/>
        <v>19</v>
      </c>
      <c r="AI87" s="91">
        <f t="shared" si="14"/>
        <v>31</v>
      </c>
      <c r="AJ87" s="91">
        <f t="shared" si="14"/>
        <v>-1</v>
      </c>
      <c r="AK87" s="91">
        <f t="shared" si="14"/>
        <v>-11</v>
      </c>
      <c r="AL87" s="91">
        <f t="shared" si="14"/>
        <v>-4</v>
      </c>
      <c r="AM87" s="91">
        <f t="shared" si="14"/>
        <v>-2</v>
      </c>
    </row>
    <row r="88" spans="2:39">
      <c r="B88" s="54" t="s">
        <v>5</v>
      </c>
      <c r="C88" s="125">
        <f t="shared" si="15"/>
        <v>457</v>
      </c>
      <c r="D88" s="46">
        <f t="shared" si="15"/>
        <v>90</v>
      </c>
      <c r="E88" s="46">
        <f t="shared" si="15"/>
        <v>87</v>
      </c>
      <c r="F88" s="46">
        <f t="shared" si="15"/>
        <v>30</v>
      </c>
      <c r="G88" s="46">
        <f t="shared" si="15"/>
        <v>10</v>
      </c>
      <c r="H88" s="46">
        <f t="shared" si="15"/>
        <v>98</v>
      </c>
      <c r="I88" s="46">
        <f t="shared" si="15"/>
        <v>36</v>
      </c>
      <c r="J88" s="46">
        <f t="shared" si="15"/>
        <v>23</v>
      </c>
      <c r="K88" s="46">
        <f t="shared" si="15"/>
        <v>-6</v>
      </c>
      <c r="L88" s="46">
        <f t="shared" si="15"/>
        <v>6</v>
      </c>
      <c r="M88" s="47">
        <f t="shared" si="15"/>
        <v>83</v>
      </c>
      <c r="O88" s="54" t="s">
        <v>5</v>
      </c>
      <c r="P88" s="48">
        <f t="shared" si="16"/>
        <v>0.13894800851322592</v>
      </c>
      <c r="Q88" s="49">
        <f t="shared" si="13"/>
        <v>9.375E-2</v>
      </c>
      <c r="R88" s="49">
        <f t="shared" si="13"/>
        <v>0.14871794871794872</v>
      </c>
      <c r="S88" s="49">
        <f t="shared" si="13"/>
        <v>9.6463022508038579E-2</v>
      </c>
      <c r="T88" s="49">
        <f t="shared" si="13"/>
        <v>4.405286343612335E-2</v>
      </c>
      <c r="U88" s="49">
        <f t="shared" si="13"/>
        <v>0.50515463917525771</v>
      </c>
      <c r="V88" s="49">
        <f t="shared" si="13"/>
        <v>0.18556701030927836</v>
      </c>
      <c r="W88" s="49">
        <f t="shared" si="13"/>
        <v>0.12637362637362637</v>
      </c>
      <c r="X88" s="49">
        <f t="shared" si="13"/>
        <v>-2.843601895734597E-2</v>
      </c>
      <c r="Y88" s="49">
        <f t="shared" si="13"/>
        <v>2.2222222222222223E-2</v>
      </c>
      <c r="Z88" s="50">
        <f t="shared" si="13"/>
        <v>0.53548387096774197</v>
      </c>
      <c r="AB88" s="54" t="s">
        <v>5</v>
      </c>
      <c r="AC88" s="91">
        <f t="shared" si="17"/>
        <v>996</v>
      </c>
      <c r="AD88" s="91">
        <f t="shared" si="14"/>
        <v>171</v>
      </c>
      <c r="AE88" s="91">
        <f t="shared" si="14"/>
        <v>198</v>
      </c>
      <c r="AF88" s="91">
        <f t="shared" si="14"/>
        <v>78</v>
      </c>
      <c r="AG88" s="91">
        <f t="shared" si="14"/>
        <v>57</v>
      </c>
      <c r="AH88" s="91">
        <f t="shared" si="14"/>
        <v>149</v>
      </c>
      <c r="AI88" s="91">
        <f t="shared" si="14"/>
        <v>93</v>
      </c>
      <c r="AJ88" s="91">
        <f t="shared" si="14"/>
        <v>45</v>
      </c>
      <c r="AK88" s="91">
        <f t="shared" si="14"/>
        <v>45</v>
      </c>
      <c r="AL88" s="91">
        <f t="shared" si="14"/>
        <v>50</v>
      </c>
      <c r="AM88" s="91">
        <f t="shared" si="14"/>
        <v>110</v>
      </c>
    </row>
    <row r="89" spans="2:39">
      <c r="B89" s="54" t="s">
        <v>6</v>
      </c>
      <c r="C89" s="125">
        <f t="shared" si="15"/>
        <v>-10</v>
      </c>
      <c r="D89" s="46">
        <f t="shared" si="15"/>
        <v>0</v>
      </c>
      <c r="E89" s="46">
        <f t="shared" si="15"/>
        <v>-3</v>
      </c>
      <c r="F89" s="46">
        <f t="shared" si="15"/>
        <v>1</v>
      </c>
      <c r="G89" s="46">
        <f t="shared" si="15"/>
        <v>-5</v>
      </c>
      <c r="H89" s="46">
        <f t="shared" si="15"/>
        <v>-6</v>
      </c>
      <c r="I89" s="46">
        <f t="shared" si="15"/>
        <v>1</v>
      </c>
      <c r="J89" s="46">
        <f t="shared" si="15"/>
        <v>-1</v>
      </c>
      <c r="K89" s="46">
        <f t="shared" si="15"/>
        <v>-3</v>
      </c>
      <c r="L89" s="46">
        <f t="shared" si="15"/>
        <v>4</v>
      </c>
      <c r="M89" s="47">
        <f t="shared" si="15"/>
        <v>2</v>
      </c>
      <c r="O89" s="54" t="s">
        <v>6</v>
      </c>
      <c r="P89" s="48">
        <f t="shared" si="16"/>
        <v>-2.932551319648094E-2</v>
      </c>
      <c r="Q89" s="49">
        <f t="shared" si="13"/>
        <v>0</v>
      </c>
      <c r="R89" s="49">
        <f t="shared" si="13"/>
        <v>-0.06</v>
      </c>
      <c r="S89" s="49">
        <f t="shared" si="13"/>
        <v>0.04</v>
      </c>
      <c r="T89" s="49">
        <f t="shared" si="13"/>
        <v>-0.27777777777777779</v>
      </c>
      <c r="U89" s="49">
        <f t="shared" si="13"/>
        <v>-0.33333333333333331</v>
      </c>
      <c r="V89" s="49">
        <f t="shared" si="13"/>
        <v>1</v>
      </c>
      <c r="W89" s="49">
        <f t="shared" si="13"/>
        <v>-0.125</v>
      </c>
      <c r="X89" s="49">
        <f t="shared" si="13"/>
        <v>-7.8947368421052627E-2</v>
      </c>
      <c r="Y89" s="49">
        <f t="shared" si="13"/>
        <v>0.15384615384615385</v>
      </c>
      <c r="Z89" s="50">
        <f t="shared" si="13"/>
        <v>0.14285714285714285</v>
      </c>
      <c r="AB89" s="54" t="s">
        <v>6</v>
      </c>
      <c r="AC89" s="91">
        <f t="shared" si="17"/>
        <v>-23</v>
      </c>
      <c r="AD89" s="91">
        <f t="shared" si="14"/>
        <v>-23</v>
      </c>
      <c r="AE89" s="91">
        <f t="shared" si="14"/>
        <v>15</v>
      </c>
      <c r="AF89" s="91">
        <f t="shared" si="14"/>
        <v>1</v>
      </c>
      <c r="AG89" s="91">
        <f t="shared" si="14"/>
        <v>-5</v>
      </c>
      <c r="AH89" s="91">
        <f t="shared" si="14"/>
        <v>-3</v>
      </c>
      <c r="AI89" s="91">
        <f t="shared" si="14"/>
        <v>1</v>
      </c>
      <c r="AJ89" s="91">
        <f t="shared" si="14"/>
        <v>-4</v>
      </c>
      <c r="AK89" s="91">
        <f t="shared" si="14"/>
        <v>-3</v>
      </c>
      <c r="AL89" s="91">
        <f t="shared" si="14"/>
        <v>0</v>
      </c>
      <c r="AM89" s="91">
        <f t="shared" si="14"/>
        <v>-2</v>
      </c>
    </row>
    <row r="90" spans="2:39">
      <c r="B90" s="54" t="s">
        <v>7</v>
      </c>
      <c r="C90" s="125">
        <f t="shared" si="15"/>
        <v>83</v>
      </c>
      <c r="D90" s="46">
        <f t="shared" si="15"/>
        <v>81</v>
      </c>
      <c r="E90" s="46">
        <f t="shared" si="15"/>
        <v>-28</v>
      </c>
      <c r="F90" s="46">
        <f t="shared" si="15"/>
        <v>-7</v>
      </c>
      <c r="G90" s="46">
        <f t="shared" si="15"/>
        <v>5</v>
      </c>
      <c r="H90" s="46">
        <f t="shared" si="15"/>
        <v>19</v>
      </c>
      <c r="I90" s="46">
        <f t="shared" si="15"/>
        <v>4</v>
      </c>
      <c r="J90" s="46">
        <f t="shared" si="15"/>
        <v>4</v>
      </c>
      <c r="K90" s="46">
        <f t="shared" si="15"/>
        <v>18</v>
      </c>
      <c r="L90" s="46">
        <f t="shared" si="15"/>
        <v>-13</v>
      </c>
      <c r="M90" s="47">
        <f t="shared" si="15"/>
        <v>0</v>
      </c>
      <c r="O90" s="54" t="s">
        <v>7</v>
      </c>
      <c r="P90" s="48">
        <f t="shared" si="16"/>
        <v>8.113391984359726E-2</v>
      </c>
      <c r="Q90" s="49">
        <f t="shared" si="13"/>
        <v>0.15976331360946747</v>
      </c>
      <c r="R90" s="49">
        <f t="shared" si="13"/>
        <v>-0.21374045801526717</v>
      </c>
      <c r="S90" s="49">
        <f t="shared" si="13"/>
        <v>-7.9545454545454544E-2</v>
      </c>
      <c r="T90" s="49">
        <f t="shared" si="13"/>
        <v>9.8039215686274508E-2</v>
      </c>
      <c r="U90" s="49">
        <f t="shared" si="13"/>
        <v>0.54285714285714282</v>
      </c>
      <c r="V90" s="49">
        <f t="shared" si="13"/>
        <v>0.13793103448275862</v>
      </c>
      <c r="W90" s="49">
        <f t="shared" si="13"/>
        <v>7.6923076923076927E-2</v>
      </c>
      <c r="X90" s="49">
        <f t="shared" si="13"/>
        <v>0.6428571428571429</v>
      </c>
      <c r="Y90" s="49">
        <f t="shared" si="13"/>
        <v>-0.20634920634920634</v>
      </c>
      <c r="Z90" s="50">
        <f t="shared" si="13"/>
        <v>0</v>
      </c>
      <c r="AB90" s="54" t="s">
        <v>7</v>
      </c>
      <c r="AC90" s="91">
        <f t="shared" si="17"/>
        <v>284</v>
      </c>
      <c r="AD90" s="91">
        <f t="shared" si="14"/>
        <v>176</v>
      </c>
      <c r="AE90" s="91">
        <f t="shared" si="14"/>
        <v>-13</v>
      </c>
      <c r="AF90" s="91">
        <f t="shared" si="14"/>
        <v>11</v>
      </c>
      <c r="AG90" s="91">
        <f t="shared" si="14"/>
        <v>26</v>
      </c>
      <c r="AH90" s="91">
        <f t="shared" si="14"/>
        <v>29</v>
      </c>
      <c r="AI90" s="91">
        <f t="shared" si="14"/>
        <v>19</v>
      </c>
      <c r="AJ90" s="91">
        <f t="shared" si="14"/>
        <v>8</v>
      </c>
      <c r="AK90" s="91">
        <f t="shared" si="14"/>
        <v>24</v>
      </c>
      <c r="AL90" s="91">
        <f t="shared" si="14"/>
        <v>0</v>
      </c>
      <c r="AM90" s="91">
        <f t="shared" si="14"/>
        <v>4</v>
      </c>
    </row>
    <row r="91" spans="2:39">
      <c r="B91" s="54" t="s">
        <v>8</v>
      </c>
      <c r="C91" s="125">
        <f t="shared" si="15"/>
        <v>180</v>
      </c>
      <c r="D91" s="46">
        <f t="shared" si="15"/>
        <v>64</v>
      </c>
      <c r="E91" s="46">
        <f t="shared" si="15"/>
        <v>96</v>
      </c>
      <c r="F91" s="46">
        <f t="shared" si="15"/>
        <v>5</v>
      </c>
      <c r="G91" s="46">
        <f t="shared" si="15"/>
        <v>12</v>
      </c>
      <c r="H91" s="46">
        <f t="shared" si="15"/>
        <v>8</v>
      </c>
      <c r="I91" s="46">
        <f t="shared" si="15"/>
        <v>22</v>
      </c>
      <c r="J91" s="46">
        <f t="shared" si="15"/>
        <v>-9</v>
      </c>
      <c r="K91" s="46">
        <f t="shared" si="15"/>
        <v>2</v>
      </c>
      <c r="L91" s="46">
        <f t="shared" si="15"/>
        <v>-25</v>
      </c>
      <c r="M91" s="47">
        <f t="shared" si="15"/>
        <v>5</v>
      </c>
      <c r="O91" s="54" t="s">
        <v>8</v>
      </c>
      <c r="P91" s="48">
        <f t="shared" si="16"/>
        <v>0.26392961876832843</v>
      </c>
      <c r="Q91" s="49">
        <f t="shared" si="13"/>
        <v>0.33507853403141363</v>
      </c>
      <c r="R91" s="49">
        <f t="shared" si="13"/>
        <v>0.62745098039215685</v>
      </c>
      <c r="S91" s="49">
        <f t="shared" si="13"/>
        <v>0.11363636363636363</v>
      </c>
      <c r="T91" s="49">
        <f t="shared" si="13"/>
        <v>0.8571428571428571</v>
      </c>
      <c r="U91" s="49">
        <f t="shared" si="13"/>
        <v>0.5714285714285714</v>
      </c>
      <c r="V91" s="49">
        <f t="shared" si="13"/>
        <v>0.62857142857142856</v>
      </c>
      <c r="W91" s="49">
        <f t="shared" si="13"/>
        <v>-0.11688311688311688</v>
      </c>
      <c r="X91" s="49">
        <f t="shared" si="13"/>
        <v>0.66666666666666663</v>
      </c>
      <c r="Y91" s="49">
        <f t="shared" si="13"/>
        <v>-0.32051282051282054</v>
      </c>
      <c r="Z91" s="50">
        <f t="shared" si="13"/>
        <v>6.8493150684931503E-2</v>
      </c>
      <c r="AB91" s="54" t="s">
        <v>8</v>
      </c>
      <c r="AC91" s="91">
        <f t="shared" si="17"/>
        <v>283</v>
      </c>
      <c r="AD91" s="91">
        <f t="shared" si="14"/>
        <v>84</v>
      </c>
      <c r="AE91" s="91">
        <f t="shared" si="14"/>
        <v>126</v>
      </c>
      <c r="AF91" s="91">
        <f t="shared" si="14"/>
        <v>5</v>
      </c>
      <c r="AG91" s="91">
        <f t="shared" si="14"/>
        <v>17</v>
      </c>
      <c r="AH91" s="91">
        <f t="shared" si="14"/>
        <v>10</v>
      </c>
      <c r="AI91" s="91">
        <f t="shared" si="14"/>
        <v>17</v>
      </c>
      <c r="AJ91" s="91">
        <f t="shared" si="14"/>
        <v>-8</v>
      </c>
      <c r="AK91" s="91">
        <f t="shared" si="14"/>
        <v>3</v>
      </c>
      <c r="AL91" s="91">
        <f t="shared" si="14"/>
        <v>8</v>
      </c>
      <c r="AM91" s="91">
        <f t="shared" si="14"/>
        <v>21</v>
      </c>
    </row>
    <row r="92" spans="2:39">
      <c r="B92" s="54" t="s">
        <v>9</v>
      </c>
      <c r="C92" s="125">
        <f t="shared" si="15"/>
        <v>29</v>
      </c>
      <c r="D92" s="46">
        <f t="shared" si="15"/>
        <v>62</v>
      </c>
      <c r="E92" s="46">
        <f t="shared" si="15"/>
        <v>-2</v>
      </c>
      <c r="F92" s="46">
        <f t="shared" si="15"/>
        <v>24</v>
      </c>
      <c r="G92" s="46">
        <f t="shared" si="15"/>
        <v>-12</v>
      </c>
      <c r="H92" s="46">
        <f t="shared" si="15"/>
        <v>-15</v>
      </c>
      <c r="I92" s="46">
        <f t="shared" si="15"/>
        <v>4</v>
      </c>
      <c r="J92" s="46">
        <f t="shared" si="15"/>
        <v>-8</v>
      </c>
      <c r="K92" s="46">
        <f t="shared" si="15"/>
        <v>5</v>
      </c>
      <c r="L92" s="46">
        <f t="shared" si="15"/>
        <v>-19</v>
      </c>
      <c r="M92" s="47">
        <f t="shared" si="15"/>
        <v>-10</v>
      </c>
      <c r="O92" s="54" t="s">
        <v>9</v>
      </c>
      <c r="P92" s="48">
        <f t="shared" si="16"/>
        <v>2.8487229862475441E-2</v>
      </c>
      <c r="Q92" s="49">
        <f t="shared" si="13"/>
        <v>0.16103896103896104</v>
      </c>
      <c r="R92" s="49">
        <f t="shared" si="13"/>
        <v>-2.1505376344086023E-2</v>
      </c>
      <c r="S92" s="49">
        <f t="shared" si="13"/>
        <v>0.22429906542056074</v>
      </c>
      <c r="T92" s="49">
        <f t="shared" si="13"/>
        <v>-0.35294117647058826</v>
      </c>
      <c r="U92" s="49">
        <f t="shared" si="13"/>
        <v>-8.6206896551724144E-2</v>
      </c>
      <c r="V92" s="49">
        <f t="shared" si="13"/>
        <v>4.2553191489361701E-2</v>
      </c>
      <c r="W92" s="49">
        <f t="shared" si="13"/>
        <v>-0.47058823529411764</v>
      </c>
      <c r="X92" s="49">
        <f t="shared" si="13"/>
        <v>0.41666666666666669</v>
      </c>
      <c r="Y92" s="49">
        <f t="shared" si="13"/>
        <v>-0.47499999999999998</v>
      </c>
      <c r="Z92" s="50">
        <f t="shared" si="13"/>
        <v>-0.16129032258064516</v>
      </c>
      <c r="AB92" s="54" t="s">
        <v>9</v>
      </c>
      <c r="AC92" s="91">
        <f t="shared" si="17"/>
        <v>23</v>
      </c>
      <c r="AD92" s="91">
        <f t="shared" si="14"/>
        <v>11</v>
      </c>
      <c r="AE92" s="91">
        <f t="shared" si="14"/>
        <v>-19</v>
      </c>
      <c r="AF92" s="91">
        <f t="shared" si="14"/>
        <v>47</v>
      </c>
      <c r="AG92" s="91">
        <f t="shared" si="14"/>
        <v>-1</v>
      </c>
      <c r="AH92" s="91">
        <f t="shared" si="14"/>
        <v>1</v>
      </c>
      <c r="AI92" s="91">
        <f t="shared" si="14"/>
        <v>28</v>
      </c>
      <c r="AJ92" s="91">
        <f t="shared" si="14"/>
        <v>-1</v>
      </c>
      <c r="AK92" s="91">
        <f t="shared" si="14"/>
        <v>-8</v>
      </c>
      <c r="AL92" s="91">
        <f t="shared" si="14"/>
        <v>-8</v>
      </c>
      <c r="AM92" s="91">
        <f t="shared" si="14"/>
        <v>-27</v>
      </c>
    </row>
    <row r="93" spans="2:39">
      <c r="B93" s="54" t="s">
        <v>10</v>
      </c>
      <c r="C93" s="125">
        <f t="shared" si="15"/>
        <v>30</v>
      </c>
      <c r="D93" s="46">
        <f t="shared" si="15"/>
        <v>19</v>
      </c>
      <c r="E93" s="46">
        <f t="shared" si="15"/>
        <v>12</v>
      </c>
      <c r="F93" s="46">
        <f t="shared" si="15"/>
        <v>0</v>
      </c>
      <c r="G93" s="46">
        <f t="shared" si="15"/>
        <v>-5</v>
      </c>
      <c r="H93" s="46">
        <f t="shared" si="15"/>
        <v>-7</v>
      </c>
      <c r="I93" s="46">
        <f t="shared" si="15"/>
        <v>-1</v>
      </c>
      <c r="J93" s="46">
        <f t="shared" si="15"/>
        <v>2</v>
      </c>
      <c r="K93" s="46">
        <f t="shared" si="15"/>
        <v>4</v>
      </c>
      <c r="L93" s="46">
        <f t="shared" si="15"/>
        <v>3</v>
      </c>
      <c r="M93" s="47">
        <f t="shared" si="15"/>
        <v>3</v>
      </c>
      <c r="O93" s="54" t="s">
        <v>10</v>
      </c>
      <c r="P93" s="48">
        <f t="shared" si="16"/>
        <v>0.14218009478672985</v>
      </c>
      <c r="Q93" s="49">
        <f t="shared" si="13"/>
        <v>0.25675675675675674</v>
      </c>
      <c r="R93" s="49">
        <f t="shared" si="13"/>
        <v>0.32432432432432434</v>
      </c>
      <c r="S93" s="49">
        <f t="shared" si="13"/>
        <v>0</v>
      </c>
      <c r="T93" s="49">
        <f t="shared" si="13"/>
        <v>-0.3125</v>
      </c>
      <c r="U93" s="49">
        <f t="shared" si="13"/>
        <v>-0.22580645161290322</v>
      </c>
      <c r="V93" s="49">
        <f t="shared" si="13"/>
        <v>-0.1111111111111111</v>
      </c>
      <c r="W93" s="49">
        <f t="shared" si="13"/>
        <v>0.2857142857142857</v>
      </c>
      <c r="X93" s="49">
        <f t="shared" si="13"/>
        <v>0.5714285714285714</v>
      </c>
      <c r="Y93" s="49">
        <f t="shared" si="13"/>
        <v>0.42857142857142855</v>
      </c>
      <c r="Z93" s="50">
        <f t="shared" si="13"/>
        <v>0.3</v>
      </c>
      <c r="AB93" s="54" t="s">
        <v>10</v>
      </c>
      <c r="AC93" s="91">
        <f t="shared" si="17"/>
        <v>30</v>
      </c>
      <c r="AD93" s="91">
        <f t="shared" si="14"/>
        <v>10</v>
      </c>
      <c r="AE93" s="91">
        <f t="shared" si="14"/>
        <v>17</v>
      </c>
      <c r="AF93" s="91">
        <f t="shared" si="14"/>
        <v>-1</v>
      </c>
      <c r="AG93" s="91">
        <f t="shared" si="14"/>
        <v>-1</v>
      </c>
      <c r="AH93" s="91">
        <f t="shared" si="14"/>
        <v>3</v>
      </c>
      <c r="AI93" s="91">
        <f t="shared" si="14"/>
        <v>-2</v>
      </c>
      <c r="AJ93" s="91">
        <f t="shared" si="14"/>
        <v>2</v>
      </c>
      <c r="AK93" s="91">
        <f t="shared" si="14"/>
        <v>1</v>
      </c>
      <c r="AL93" s="91">
        <f t="shared" si="14"/>
        <v>2</v>
      </c>
      <c r="AM93" s="91">
        <f t="shared" si="14"/>
        <v>-1</v>
      </c>
    </row>
    <row r="94" spans="2:39">
      <c r="B94" s="54" t="s">
        <v>11</v>
      </c>
      <c r="C94" s="125">
        <f t="shared" si="15"/>
        <v>-85</v>
      </c>
      <c r="D94" s="46">
        <f t="shared" si="15"/>
        <v>-21</v>
      </c>
      <c r="E94" s="46">
        <f t="shared" si="15"/>
        <v>-9</v>
      </c>
      <c r="F94" s="46">
        <f t="shared" si="15"/>
        <v>-7</v>
      </c>
      <c r="G94" s="46">
        <f t="shared" si="15"/>
        <v>-4</v>
      </c>
      <c r="H94" s="46">
        <f t="shared" si="15"/>
        <v>-39</v>
      </c>
      <c r="I94" s="46">
        <f t="shared" si="15"/>
        <v>2</v>
      </c>
      <c r="J94" s="46">
        <f t="shared" si="15"/>
        <v>-7</v>
      </c>
      <c r="K94" s="46">
        <f t="shared" si="15"/>
        <v>2</v>
      </c>
      <c r="L94" s="46">
        <f t="shared" si="15"/>
        <v>2</v>
      </c>
      <c r="M94" s="47">
        <f t="shared" si="15"/>
        <v>-4</v>
      </c>
      <c r="O94" s="54" t="s">
        <v>11</v>
      </c>
      <c r="P94" s="48">
        <f t="shared" si="16"/>
        <v>-0.24637681159420291</v>
      </c>
      <c r="Q94" s="49">
        <f t="shared" si="13"/>
        <v>-0.34426229508196721</v>
      </c>
      <c r="R94" s="49">
        <f t="shared" si="13"/>
        <v>-0.75</v>
      </c>
      <c r="S94" s="49">
        <f t="shared" si="13"/>
        <v>-0.25925925925925924</v>
      </c>
      <c r="T94" s="49">
        <f t="shared" si="13"/>
        <v>-0.4</v>
      </c>
      <c r="U94" s="49">
        <f t="shared" si="13"/>
        <v>-0.22159090909090909</v>
      </c>
      <c r="V94" s="49">
        <f t="shared" si="13"/>
        <v>0.13333333333333333</v>
      </c>
      <c r="W94" s="49">
        <f t="shared" si="13"/>
        <v>-0.58333333333333337</v>
      </c>
      <c r="X94" s="64" t="s">
        <v>120</v>
      </c>
      <c r="Y94" s="49">
        <f t="shared" si="13"/>
        <v>1</v>
      </c>
      <c r="Z94" s="50">
        <f t="shared" si="13"/>
        <v>-0.13333333333333333</v>
      </c>
      <c r="AB94" s="54" t="s">
        <v>11</v>
      </c>
      <c r="AC94" s="91">
        <f t="shared" si="17"/>
        <v>-117</v>
      </c>
      <c r="AD94" s="91">
        <f t="shared" si="14"/>
        <v>-19</v>
      </c>
      <c r="AE94" s="91">
        <f t="shared" si="14"/>
        <v>-10</v>
      </c>
      <c r="AF94" s="91">
        <f t="shared" si="14"/>
        <v>0</v>
      </c>
      <c r="AG94" s="91">
        <f t="shared" si="14"/>
        <v>-3</v>
      </c>
      <c r="AH94" s="91">
        <f t="shared" si="14"/>
        <v>-44</v>
      </c>
      <c r="AI94" s="91">
        <f t="shared" si="14"/>
        <v>-2</v>
      </c>
      <c r="AJ94" s="91">
        <f t="shared" si="14"/>
        <v>-18</v>
      </c>
      <c r="AK94" s="91">
        <f t="shared" si="14"/>
        <v>1</v>
      </c>
      <c r="AL94" s="91">
        <f t="shared" si="14"/>
        <v>-1</v>
      </c>
      <c r="AM94" s="91">
        <f t="shared" si="14"/>
        <v>-21</v>
      </c>
    </row>
    <row r="95" spans="2:39">
      <c r="B95" s="54" t="s">
        <v>12</v>
      </c>
      <c r="C95" s="125">
        <f t="shared" si="15"/>
        <v>-42</v>
      </c>
      <c r="D95" s="46">
        <f t="shared" si="15"/>
        <v>3</v>
      </c>
      <c r="E95" s="46">
        <f t="shared" si="15"/>
        <v>0</v>
      </c>
      <c r="F95" s="46">
        <f t="shared" si="15"/>
        <v>-3</v>
      </c>
      <c r="G95" s="46">
        <f t="shared" si="15"/>
        <v>-6</v>
      </c>
      <c r="H95" s="46">
        <f t="shared" si="15"/>
        <v>-24</v>
      </c>
      <c r="I95" s="46">
        <f t="shared" si="15"/>
        <v>1</v>
      </c>
      <c r="J95" s="46">
        <f t="shared" si="15"/>
        <v>-3</v>
      </c>
      <c r="K95" s="46">
        <f t="shared" si="15"/>
        <v>-1</v>
      </c>
      <c r="L95" s="46">
        <f t="shared" si="15"/>
        <v>-4</v>
      </c>
      <c r="M95" s="47">
        <f t="shared" si="15"/>
        <v>-5</v>
      </c>
      <c r="O95" s="54" t="s">
        <v>12</v>
      </c>
      <c r="P95" s="48">
        <f t="shared" si="16"/>
        <v>-0.16733067729083664</v>
      </c>
      <c r="Q95" s="49">
        <f t="shared" si="13"/>
        <v>0.75</v>
      </c>
      <c r="R95" s="49">
        <f t="shared" si="13"/>
        <v>0</v>
      </c>
      <c r="S95" s="49">
        <f t="shared" si="13"/>
        <v>-0.23076923076923078</v>
      </c>
      <c r="T95" s="49">
        <f t="shared" si="13"/>
        <v>-0.35294117647058826</v>
      </c>
      <c r="U95" s="49">
        <f t="shared" si="13"/>
        <v>-0.16901408450704225</v>
      </c>
      <c r="V95" s="49">
        <f t="shared" si="13"/>
        <v>0.33333333333333331</v>
      </c>
      <c r="W95" s="49">
        <f t="shared" si="13"/>
        <v>-0.2</v>
      </c>
      <c r="X95" s="49">
        <f t="shared" si="13"/>
        <v>-7.6923076923076927E-2</v>
      </c>
      <c r="Y95" s="49">
        <f t="shared" si="13"/>
        <v>-0.22222222222222221</v>
      </c>
      <c r="Z95" s="50">
        <f t="shared" si="13"/>
        <v>-0.20833333333333334</v>
      </c>
      <c r="AB95" s="54" t="s">
        <v>12</v>
      </c>
      <c r="AC95" s="91">
        <f t="shared" si="17"/>
        <v>-32</v>
      </c>
      <c r="AD95" s="91">
        <f t="shared" si="14"/>
        <v>7</v>
      </c>
      <c r="AE95" s="91">
        <f t="shared" si="14"/>
        <v>0</v>
      </c>
      <c r="AF95" s="91">
        <f t="shared" si="14"/>
        <v>-5</v>
      </c>
      <c r="AG95" s="91">
        <f t="shared" si="14"/>
        <v>-3</v>
      </c>
      <c r="AH95" s="91">
        <f t="shared" si="14"/>
        <v>-13</v>
      </c>
      <c r="AI95" s="91">
        <f t="shared" si="14"/>
        <v>2</v>
      </c>
      <c r="AJ95" s="91">
        <f t="shared" si="14"/>
        <v>-6</v>
      </c>
      <c r="AK95" s="91">
        <f t="shared" si="14"/>
        <v>-3</v>
      </c>
      <c r="AL95" s="91">
        <f t="shared" si="14"/>
        <v>-6</v>
      </c>
      <c r="AM95" s="91">
        <f t="shared" si="14"/>
        <v>-5</v>
      </c>
    </row>
    <row r="96" spans="2:39">
      <c r="B96" s="54" t="s">
        <v>44</v>
      </c>
      <c r="C96" s="125">
        <f t="shared" si="15"/>
        <v>-5</v>
      </c>
      <c r="D96" s="46">
        <f t="shared" si="15"/>
        <v>-9</v>
      </c>
      <c r="E96" s="46">
        <f t="shared" si="15"/>
        <v>0</v>
      </c>
      <c r="F96" s="126">
        <f t="shared" si="15"/>
        <v>0</v>
      </c>
      <c r="G96" s="126">
        <f t="shared" si="15"/>
        <v>0</v>
      </c>
      <c r="H96" s="126">
        <f t="shared" si="15"/>
        <v>0</v>
      </c>
      <c r="I96" s="46">
        <f t="shared" si="15"/>
        <v>2</v>
      </c>
      <c r="J96" s="46">
        <f t="shared" si="15"/>
        <v>1</v>
      </c>
      <c r="K96" s="46">
        <f t="shared" si="15"/>
        <v>1</v>
      </c>
      <c r="L96" s="126">
        <f t="shared" si="15"/>
        <v>0</v>
      </c>
      <c r="M96" s="127">
        <f t="shared" si="15"/>
        <v>0</v>
      </c>
      <c r="O96" s="54" t="s">
        <v>44</v>
      </c>
      <c r="P96" s="48">
        <f t="shared" si="16"/>
        <v>-9.2592592592592587E-2</v>
      </c>
      <c r="Q96" s="49">
        <f t="shared" si="13"/>
        <v>-0.17307692307692307</v>
      </c>
      <c r="R96" s="49">
        <f t="shared" si="13"/>
        <v>0</v>
      </c>
      <c r="S96" s="64" t="s">
        <v>120</v>
      </c>
      <c r="T96" s="64" t="s">
        <v>120</v>
      </c>
      <c r="U96" s="64" t="s">
        <v>120</v>
      </c>
      <c r="V96" s="64" t="s">
        <v>120</v>
      </c>
      <c r="W96" s="64" t="s">
        <v>120</v>
      </c>
      <c r="X96" s="64" t="s">
        <v>120</v>
      </c>
      <c r="Y96" s="64" t="s">
        <v>120</v>
      </c>
      <c r="Z96" s="108" t="s">
        <v>120</v>
      </c>
      <c r="AB96" s="54" t="s">
        <v>44</v>
      </c>
      <c r="AC96" s="91">
        <f t="shared" si="17"/>
        <v>-41</v>
      </c>
      <c r="AD96" s="91">
        <f t="shared" si="14"/>
        <v>-40</v>
      </c>
      <c r="AE96" s="91">
        <f t="shared" si="14"/>
        <v>-1</v>
      </c>
      <c r="AF96" s="91">
        <f t="shared" si="14"/>
        <v>0</v>
      </c>
      <c r="AG96" s="91">
        <f t="shared" si="14"/>
        <v>0</v>
      </c>
      <c r="AH96" s="91">
        <f t="shared" si="14"/>
        <v>0</v>
      </c>
      <c r="AI96" s="91">
        <f t="shared" si="14"/>
        <v>0</v>
      </c>
      <c r="AJ96" s="91">
        <f t="shared" si="14"/>
        <v>1</v>
      </c>
      <c r="AK96" s="91">
        <f t="shared" si="14"/>
        <v>1</v>
      </c>
      <c r="AL96" s="91">
        <f t="shared" si="14"/>
        <v>0</v>
      </c>
      <c r="AM96" s="91">
        <f t="shared" si="14"/>
        <v>-2</v>
      </c>
    </row>
    <row r="97" spans="2:39">
      <c r="B97" s="54" t="s">
        <v>23</v>
      </c>
      <c r="C97" s="125">
        <f t="shared" si="15"/>
        <v>-10</v>
      </c>
      <c r="D97" s="46">
        <f t="shared" si="15"/>
        <v>0</v>
      </c>
      <c r="E97" s="46">
        <f t="shared" si="15"/>
        <v>0</v>
      </c>
      <c r="F97" s="46">
        <f t="shared" si="15"/>
        <v>0</v>
      </c>
      <c r="G97" s="46">
        <f t="shared" si="15"/>
        <v>-7</v>
      </c>
      <c r="H97" s="46">
        <f t="shared" si="15"/>
        <v>0</v>
      </c>
      <c r="I97" s="46">
        <f t="shared" si="15"/>
        <v>-1</v>
      </c>
      <c r="J97" s="46">
        <f t="shared" si="15"/>
        <v>0</v>
      </c>
      <c r="K97" s="46">
        <f t="shared" si="15"/>
        <v>0</v>
      </c>
      <c r="L97" s="46">
        <f t="shared" si="15"/>
        <v>0</v>
      </c>
      <c r="M97" s="47">
        <f t="shared" si="15"/>
        <v>-2</v>
      </c>
      <c r="O97" s="54" t="s">
        <v>23</v>
      </c>
      <c r="P97" s="48">
        <f t="shared" si="16"/>
        <v>-1</v>
      </c>
      <c r="Q97" s="64" t="s">
        <v>120</v>
      </c>
      <c r="R97" s="64" t="s">
        <v>120</v>
      </c>
      <c r="S97" s="64" t="s">
        <v>120</v>
      </c>
      <c r="T97" s="49">
        <f t="shared" si="13"/>
        <v>-1</v>
      </c>
      <c r="U97" s="64" t="s">
        <v>120</v>
      </c>
      <c r="V97" s="49">
        <f t="shared" si="13"/>
        <v>-1</v>
      </c>
      <c r="W97" s="64" t="s">
        <v>120</v>
      </c>
      <c r="X97" s="64" t="s">
        <v>120</v>
      </c>
      <c r="Y97" s="64" t="s">
        <v>120</v>
      </c>
      <c r="Z97" s="50">
        <f t="shared" si="13"/>
        <v>-1</v>
      </c>
      <c r="AB97" s="54" t="s">
        <v>23</v>
      </c>
      <c r="AC97" s="91">
        <f t="shared" si="17"/>
        <v>0</v>
      </c>
      <c r="AD97" s="91">
        <f t="shared" si="14"/>
        <v>0</v>
      </c>
      <c r="AE97" s="91">
        <f t="shared" si="14"/>
        <v>0</v>
      </c>
      <c r="AF97" s="91">
        <f t="shared" si="14"/>
        <v>0</v>
      </c>
      <c r="AG97" s="91">
        <f t="shared" si="14"/>
        <v>0</v>
      </c>
      <c r="AH97" s="91">
        <f t="shared" si="14"/>
        <v>0</v>
      </c>
      <c r="AI97" s="91">
        <f t="shared" si="14"/>
        <v>0</v>
      </c>
      <c r="AJ97" s="91">
        <f t="shared" si="14"/>
        <v>0</v>
      </c>
      <c r="AK97" s="91">
        <f t="shared" si="14"/>
        <v>0</v>
      </c>
      <c r="AL97" s="91">
        <f t="shared" si="14"/>
        <v>0</v>
      </c>
      <c r="AM97" s="91">
        <f t="shared" si="14"/>
        <v>0</v>
      </c>
    </row>
    <row r="98" spans="2:39">
      <c r="B98" s="54" t="s">
        <v>13</v>
      </c>
      <c r="C98" s="125">
        <f t="shared" si="15"/>
        <v>-6</v>
      </c>
      <c r="D98" s="46">
        <f t="shared" si="15"/>
        <v>-9</v>
      </c>
      <c r="E98" s="46">
        <f t="shared" si="15"/>
        <v>0</v>
      </c>
      <c r="F98" s="46">
        <f t="shared" si="15"/>
        <v>1</v>
      </c>
      <c r="G98" s="46">
        <f t="shared" si="15"/>
        <v>0</v>
      </c>
      <c r="H98" s="46">
        <f t="shared" si="15"/>
        <v>0</v>
      </c>
      <c r="I98" s="46">
        <f t="shared" si="15"/>
        <v>0</v>
      </c>
      <c r="J98" s="46">
        <f t="shared" si="15"/>
        <v>1</v>
      </c>
      <c r="K98" s="46">
        <f t="shared" si="15"/>
        <v>0</v>
      </c>
      <c r="L98" s="46">
        <f t="shared" si="15"/>
        <v>0</v>
      </c>
      <c r="M98" s="47">
        <f t="shared" si="15"/>
        <v>1</v>
      </c>
      <c r="O98" s="54" t="s">
        <v>13</v>
      </c>
      <c r="P98" s="48">
        <f t="shared" si="16"/>
        <v>-0.66666666666666663</v>
      </c>
      <c r="Q98" s="49">
        <f t="shared" si="13"/>
        <v>-1</v>
      </c>
      <c r="R98" s="64" t="s">
        <v>120</v>
      </c>
      <c r="S98" s="64" t="s">
        <v>120</v>
      </c>
      <c r="T98" s="64" t="s">
        <v>120</v>
      </c>
      <c r="U98" s="64" t="s">
        <v>120</v>
      </c>
      <c r="V98" s="64" t="s">
        <v>120</v>
      </c>
      <c r="W98" s="64" t="s">
        <v>120</v>
      </c>
      <c r="X98" s="64" t="s">
        <v>120</v>
      </c>
      <c r="Y98" s="64" t="s">
        <v>120</v>
      </c>
      <c r="Z98" s="108" t="s">
        <v>120</v>
      </c>
      <c r="AB98" s="54" t="s">
        <v>13</v>
      </c>
      <c r="AC98" s="91">
        <f t="shared" si="17"/>
        <v>-12</v>
      </c>
      <c r="AD98" s="91">
        <f t="shared" si="14"/>
        <v>-2</v>
      </c>
      <c r="AE98" s="91">
        <f t="shared" si="14"/>
        <v>-3</v>
      </c>
      <c r="AF98" s="91">
        <f t="shared" si="14"/>
        <v>1</v>
      </c>
      <c r="AG98" s="91">
        <f t="shared" si="14"/>
        <v>-4</v>
      </c>
      <c r="AH98" s="91">
        <f t="shared" si="14"/>
        <v>-2</v>
      </c>
      <c r="AI98" s="91">
        <f t="shared" si="14"/>
        <v>-1</v>
      </c>
      <c r="AJ98" s="91">
        <f t="shared" si="14"/>
        <v>1</v>
      </c>
      <c r="AK98" s="91">
        <f t="shared" si="14"/>
        <v>0</v>
      </c>
      <c r="AL98" s="91">
        <f t="shared" si="14"/>
        <v>-1</v>
      </c>
      <c r="AM98" s="91">
        <f t="shared" si="14"/>
        <v>-1</v>
      </c>
    </row>
    <row r="99" spans="2:39">
      <c r="B99" s="54" t="s">
        <v>22</v>
      </c>
      <c r="C99" s="125">
        <f t="shared" si="15"/>
        <v>0</v>
      </c>
      <c r="D99" s="46">
        <f t="shared" si="15"/>
        <v>0</v>
      </c>
      <c r="E99" s="46">
        <f t="shared" si="15"/>
        <v>0</v>
      </c>
      <c r="F99" s="46">
        <f t="shared" si="15"/>
        <v>0</v>
      </c>
      <c r="G99" s="46">
        <f t="shared" si="15"/>
        <v>0</v>
      </c>
      <c r="H99" s="46">
        <f t="shared" si="15"/>
        <v>0</v>
      </c>
      <c r="I99" s="46">
        <f t="shared" si="15"/>
        <v>0</v>
      </c>
      <c r="J99" s="46">
        <f t="shared" si="15"/>
        <v>0</v>
      </c>
      <c r="K99" s="46">
        <f t="shared" si="15"/>
        <v>0</v>
      </c>
      <c r="L99" s="46">
        <f t="shared" si="15"/>
        <v>0</v>
      </c>
      <c r="M99" s="47">
        <f t="shared" si="15"/>
        <v>0</v>
      </c>
      <c r="O99" s="54" t="s">
        <v>22</v>
      </c>
      <c r="P99" s="107" t="s">
        <v>120</v>
      </c>
      <c r="Q99" s="64" t="s">
        <v>120</v>
      </c>
      <c r="R99" s="64" t="s">
        <v>120</v>
      </c>
      <c r="S99" s="64" t="s">
        <v>120</v>
      </c>
      <c r="T99" s="64" t="s">
        <v>120</v>
      </c>
      <c r="U99" s="64" t="s">
        <v>120</v>
      </c>
      <c r="V99" s="64" t="s">
        <v>120</v>
      </c>
      <c r="W99" s="64" t="s">
        <v>120</v>
      </c>
      <c r="X99" s="64" t="s">
        <v>120</v>
      </c>
      <c r="Y99" s="64" t="s">
        <v>120</v>
      </c>
      <c r="Z99" s="108" t="s">
        <v>120</v>
      </c>
      <c r="AB99" s="54" t="s">
        <v>22</v>
      </c>
      <c r="AC99" s="91">
        <f t="shared" si="17"/>
        <v>0</v>
      </c>
      <c r="AD99" s="91">
        <f t="shared" si="14"/>
        <v>0</v>
      </c>
      <c r="AE99" s="91">
        <f t="shared" si="14"/>
        <v>0</v>
      </c>
      <c r="AF99" s="91">
        <f t="shared" si="14"/>
        <v>0</v>
      </c>
      <c r="AG99" s="91">
        <f t="shared" si="14"/>
        <v>0</v>
      </c>
      <c r="AH99" s="91">
        <f t="shared" si="14"/>
        <v>0</v>
      </c>
      <c r="AI99" s="91">
        <f t="shared" si="14"/>
        <v>0</v>
      </c>
      <c r="AJ99" s="91">
        <f t="shared" si="14"/>
        <v>0</v>
      </c>
      <c r="AK99" s="91">
        <f t="shared" si="14"/>
        <v>0</v>
      </c>
      <c r="AL99" s="91">
        <f t="shared" si="14"/>
        <v>0</v>
      </c>
      <c r="AM99" s="91">
        <f t="shared" si="14"/>
        <v>0</v>
      </c>
    </row>
    <row r="100" spans="2:39">
      <c r="B100" s="54" t="s">
        <v>14</v>
      </c>
      <c r="C100" s="125">
        <f t="shared" si="15"/>
        <v>459</v>
      </c>
      <c r="D100" s="46">
        <f t="shared" si="15"/>
        <v>263</v>
      </c>
      <c r="E100" s="46">
        <f t="shared" si="15"/>
        <v>21</v>
      </c>
      <c r="F100" s="46">
        <f t="shared" si="15"/>
        <v>64</v>
      </c>
      <c r="G100" s="46">
        <f t="shared" si="15"/>
        <v>2</v>
      </c>
      <c r="H100" s="46">
        <f t="shared" si="15"/>
        <v>59</v>
      </c>
      <c r="I100" s="46">
        <f t="shared" si="15"/>
        <v>2</v>
      </c>
      <c r="J100" s="46">
        <f t="shared" si="15"/>
        <v>-5</v>
      </c>
      <c r="K100" s="46">
        <f t="shared" si="15"/>
        <v>37</v>
      </c>
      <c r="L100" s="46">
        <f t="shared" si="15"/>
        <v>15</v>
      </c>
      <c r="M100" s="47">
        <f t="shared" si="15"/>
        <v>1</v>
      </c>
      <c r="O100" s="54" t="s">
        <v>14</v>
      </c>
      <c r="P100" s="48">
        <f t="shared" si="16"/>
        <v>0.12810493999441808</v>
      </c>
      <c r="Q100" s="49">
        <f t="shared" si="13"/>
        <v>0.13097609561752988</v>
      </c>
      <c r="R100" s="49">
        <f t="shared" si="13"/>
        <v>4.2510121457489877E-2</v>
      </c>
      <c r="S100" s="49">
        <f t="shared" si="13"/>
        <v>0.21621621621621623</v>
      </c>
      <c r="T100" s="49">
        <f t="shared" si="13"/>
        <v>3.1746031746031744E-2</v>
      </c>
      <c r="U100" s="49">
        <f t="shared" si="13"/>
        <v>0.33333333333333331</v>
      </c>
      <c r="V100" s="49">
        <f t="shared" si="13"/>
        <v>1.1049723756906077E-2</v>
      </c>
      <c r="W100" s="49">
        <f t="shared" si="13"/>
        <v>-0.13157894736842105</v>
      </c>
      <c r="X100" s="49">
        <f t="shared" si="13"/>
        <v>0.48051948051948051</v>
      </c>
      <c r="Y100" s="49">
        <f t="shared" si="13"/>
        <v>0.12295081967213115</v>
      </c>
      <c r="Z100" s="50">
        <f t="shared" si="13"/>
        <v>7.874015748031496E-3</v>
      </c>
      <c r="AB100" s="54" t="s">
        <v>14</v>
      </c>
      <c r="AC100" s="91">
        <f t="shared" si="17"/>
        <v>1210</v>
      </c>
      <c r="AD100" s="91">
        <f t="shared" si="14"/>
        <v>561</v>
      </c>
      <c r="AE100" s="91">
        <f t="shared" si="14"/>
        <v>144</v>
      </c>
      <c r="AF100" s="91">
        <f t="shared" si="14"/>
        <v>142</v>
      </c>
      <c r="AG100" s="91">
        <f t="shared" si="14"/>
        <v>20</v>
      </c>
      <c r="AH100" s="91">
        <f t="shared" si="14"/>
        <v>112</v>
      </c>
      <c r="AI100" s="91">
        <f t="shared" si="14"/>
        <v>88</v>
      </c>
      <c r="AJ100" s="91">
        <f t="shared" si="14"/>
        <v>4</v>
      </c>
      <c r="AK100" s="91">
        <f t="shared" si="14"/>
        <v>48</v>
      </c>
      <c r="AL100" s="91">
        <f t="shared" si="14"/>
        <v>30</v>
      </c>
      <c r="AM100" s="91">
        <f t="shared" si="14"/>
        <v>61</v>
      </c>
    </row>
    <row r="101" spans="2:39">
      <c r="B101" s="54" t="s">
        <v>15</v>
      </c>
      <c r="C101" s="125">
        <f t="shared" si="15"/>
        <v>321</v>
      </c>
      <c r="D101" s="46">
        <f t="shared" si="15"/>
        <v>182</v>
      </c>
      <c r="E101" s="46">
        <f t="shared" si="15"/>
        <v>49</v>
      </c>
      <c r="F101" s="46">
        <f t="shared" si="15"/>
        <v>17</v>
      </c>
      <c r="G101" s="46">
        <f t="shared" si="15"/>
        <v>-1</v>
      </c>
      <c r="H101" s="46">
        <f t="shared" si="15"/>
        <v>50</v>
      </c>
      <c r="I101" s="46">
        <f t="shared" si="15"/>
        <v>16</v>
      </c>
      <c r="J101" s="46">
        <f t="shared" si="15"/>
        <v>-10</v>
      </c>
      <c r="K101" s="46">
        <f t="shared" si="15"/>
        <v>1</v>
      </c>
      <c r="L101" s="46">
        <f t="shared" si="15"/>
        <v>11</v>
      </c>
      <c r="M101" s="47">
        <f t="shared" si="15"/>
        <v>6</v>
      </c>
      <c r="O101" s="54" t="s">
        <v>15</v>
      </c>
      <c r="P101" s="48">
        <f t="shared" si="16"/>
        <v>0.49767441860465117</v>
      </c>
      <c r="Q101" s="49">
        <f t="shared" si="16"/>
        <v>0.78448275862068961</v>
      </c>
      <c r="R101" s="49">
        <f t="shared" si="16"/>
        <v>0.5444444444444444</v>
      </c>
      <c r="S101" s="49">
        <f t="shared" si="16"/>
        <v>0.37777777777777777</v>
      </c>
      <c r="T101" s="49">
        <f t="shared" si="16"/>
        <v>-3.0303030303030304E-2</v>
      </c>
      <c r="U101" s="49">
        <f t="shared" si="16"/>
        <v>0.51020408163265307</v>
      </c>
      <c r="V101" s="49">
        <f t="shared" si="16"/>
        <v>0.29090909090909089</v>
      </c>
      <c r="W101" s="49">
        <f t="shared" si="16"/>
        <v>-0.33333333333333331</v>
      </c>
      <c r="X101" s="49">
        <f t="shared" si="16"/>
        <v>0.04</v>
      </c>
      <c r="Y101" s="49">
        <f t="shared" si="16"/>
        <v>0.57894736842105265</v>
      </c>
      <c r="Z101" s="50">
        <f t="shared" si="16"/>
        <v>0.33333333333333331</v>
      </c>
      <c r="AB101" s="54" t="s">
        <v>15</v>
      </c>
      <c r="AC101" s="91">
        <f t="shared" si="17"/>
        <v>332</v>
      </c>
      <c r="AD101" s="91">
        <f t="shared" si="17"/>
        <v>131</v>
      </c>
      <c r="AE101" s="91">
        <f t="shared" si="17"/>
        <v>61</v>
      </c>
      <c r="AF101" s="91">
        <f t="shared" si="17"/>
        <v>17</v>
      </c>
      <c r="AG101" s="91">
        <f t="shared" si="17"/>
        <v>9</v>
      </c>
      <c r="AH101" s="91">
        <f t="shared" si="17"/>
        <v>64</v>
      </c>
      <c r="AI101" s="91">
        <f t="shared" si="17"/>
        <v>30</v>
      </c>
      <c r="AJ101" s="91">
        <f t="shared" si="17"/>
        <v>0</v>
      </c>
      <c r="AK101" s="91">
        <f t="shared" si="17"/>
        <v>5</v>
      </c>
      <c r="AL101" s="91">
        <f t="shared" si="17"/>
        <v>11</v>
      </c>
      <c r="AM101" s="91">
        <f t="shared" si="17"/>
        <v>4</v>
      </c>
    </row>
    <row r="102" spans="2:39">
      <c r="B102" s="54" t="s">
        <v>16</v>
      </c>
      <c r="C102" s="125">
        <f t="shared" ref="C102:M106" si="18">C21-C48</f>
        <v>139</v>
      </c>
      <c r="D102" s="46">
        <f t="shared" si="18"/>
        <v>-63</v>
      </c>
      <c r="E102" s="46">
        <f t="shared" si="18"/>
        <v>-23</v>
      </c>
      <c r="F102" s="46">
        <f t="shared" si="18"/>
        <v>24</v>
      </c>
      <c r="G102" s="46">
        <f t="shared" si="18"/>
        <v>12</v>
      </c>
      <c r="H102" s="46">
        <f t="shared" si="18"/>
        <v>129</v>
      </c>
      <c r="I102" s="46">
        <f t="shared" si="18"/>
        <v>19</v>
      </c>
      <c r="J102" s="46">
        <f t="shared" si="18"/>
        <v>-4</v>
      </c>
      <c r="K102" s="46">
        <f t="shared" si="18"/>
        <v>6</v>
      </c>
      <c r="L102" s="46">
        <f t="shared" si="18"/>
        <v>5</v>
      </c>
      <c r="M102" s="47">
        <f t="shared" si="18"/>
        <v>34</v>
      </c>
      <c r="O102" s="54" t="s">
        <v>16</v>
      </c>
      <c r="P102" s="48">
        <f t="shared" si="16"/>
        <v>4.0894380700205943E-2</v>
      </c>
      <c r="Q102" s="49">
        <f t="shared" si="16"/>
        <v>-4.7583081570996978E-2</v>
      </c>
      <c r="R102" s="49">
        <f t="shared" si="16"/>
        <v>-4.0139616055846421E-2</v>
      </c>
      <c r="S102" s="49">
        <f t="shared" si="16"/>
        <v>8.2191780821917804E-2</v>
      </c>
      <c r="T102" s="49">
        <f t="shared" si="16"/>
        <v>6.8181818181818177E-2</v>
      </c>
      <c r="U102" s="49">
        <f t="shared" si="16"/>
        <v>0.42295081967213116</v>
      </c>
      <c r="V102" s="49">
        <f t="shared" si="16"/>
        <v>0.19791666666666666</v>
      </c>
      <c r="W102" s="49">
        <f t="shared" si="16"/>
        <v>-2.7210884353741496E-2</v>
      </c>
      <c r="X102" s="49">
        <f t="shared" si="16"/>
        <v>4.4776119402985072E-2</v>
      </c>
      <c r="Y102" s="49">
        <f t="shared" si="16"/>
        <v>2.2522522522522521E-2</v>
      </c>
      <c r="Z102" s="50">
        <f t="shared" si="16"/>
        <v>0.26153846153846155</v>
      </c>
      <c r="AB102" s="54" t="s">
        <v>16</v>
      </c>
      <c r="AC102" s="91">
        <f t="shared" ref="AC102:AM106" si="19">C21-C75</f>
        <v>429</v>
      </c>
      <c r="AD102" s="91">
        <f t="shared" si="19"/>
        <v>-79</v>
      </c>
      <c r="AE102" s="91">
        <f t="shared" si="19"/>
        <v>37</v>
      </c>
      <c r="AF102" s="91">
        <f t="shared" si="19"/>
        <v>47</v>
      </c>
      <c r="AG102" s="91">
        <f t="shared" si="19"/>
        <v>16</v>
      </c>
      <c r="AH102" s="91">
        <f t="shared" si="19"/>
        <v>254</v>
      </c>
      <c r="AI102" s="91">
        <f t="shared" si="19"/>
        <v>48</v>
      </c>
      <c r="AJ102" s="91">
        <f t="shared" si="19"/>
        <v>-1</v>
      </c>
      <c r="AK102" s="91">
        <f t="shared" si="19"/>
        <v>30</v>
      </c>
      <c r="AL102" s="91">
        <f t="shared" si="19"/>
        <v>19</v>
      </c>
      <c r="AM102" s="91">
        <f t="shared" si="19"/>
        <v>58</v>
      </c>
    </row>
    <row r="103" spans="2:39">
      <c r="B103" s="54" t="s">
        <v>17</v>
      </c>
      <c r="C103" s="125">
        <f t="shared" si="18"/>
        <v>-20</v>
      </c>
      <c r="D103" s="46">
        <f t="shared" si="18"/>
        <v>7</v>
      </c>
      <c r="E103" s="46">
        <f t="shared" si="18"/>
        <v>-25</v>
      </c>
      <c r="F103" s="46">
        <f t="shared" si="18"/>
        <v>-8</v>
      </c>
      <c r="G103" s="46">
        <f t="shared" si="18"/>
        <v>5</v>
      </c>
      <c r="H103" s="46">
        <f t="shared" si="18"/>
        <v>14</v>
      </c>
      <c r="I103" s="46">
        <f t="shared" si="18"/>
        <v>6</v>
      </c>
      <c r="J103" s="46">
        <f t="shared" si="18"/>
        <v>-11</v>
      </c>
      <c r="K103" s="46">
        <f t="shared" si="18"/>
        <v>1</v>
      </c>
      <c r="L103" s="46">
        <f t="shared" si="18"/>
        <v>-10</v>
      </c>
      <c r="M103" s="47">
        <f t="shared" si="18"/>
        <v>1</v>
      </c>
      <c r="O103" s="54" t="s">
        <v>17</v>
      </c>
      <c r="P103" s="48">
        <f t="shared" si="16"/>
        <v>-3.007518796992481E-2</v>
      </c>
      <c r="Q103" s="49">
        <f t="shared" si="16"/>
        <v>4.4303797468354431E-2</v>
      </c>
      <c r="R103" s="49">
        <f t="shared" si="16"/>
        <v>-0.27777777777777779</v>
      </c>
      <c r="S103" s="49">
        <f t="shared" si="16"/>
        <v>-6.9565217391304349E-2</v>
      </c>
      <c r="T103" s="49">
        <f t="shared" si="16"/>
        <v>0.1388888888888889</v>
      </c>
      <c r="U103" s="49">
        <f t="shared" si="16"/>
        <v>0.29166666666666669</v>
      </c>
      <c r="V103" s="49">
        <f t="shared" si="16"/>
        <v>0.33333333333333331</v>
      </c>
      <c r="W103" s="49">
        <f t="shared" si="16"/>
        <v>-0.23404255319148937</v>
      </c>
      <c r="X103" s="49">
        <f t="shared" si="16"/>
        <v>2.5000000000000001E-2</v>
      </c>
      <c r="Y103" s="49">
        <f t="shared" si="16"/>
        <v>-0.19230769230769232</v>
      </c>
      <c r="Z103" s="50">
        <f t="shared" si="16"/>
        <v>1.6393442622950821E-2</v>
      </c>
      <c r="AB103" s="54" t="s">
        <v>17</v>
      </c>
      <c r="AC103" s="91">
        <f t="shared" si="19"/>
        <v>87</v>
      </c>
      <c r="AD103" s="91">
        <f t="shared" si="19"/>
        <v>19</v>
      </c>
      <c r="AE103" s="91">
        <f t="shared" si="19"/>
        <v>-18</v>
      </c>
      <c r="AF103" s="91">
        <f t="shared" si="19"/>
        <v>16</v>
      </c>
      <c r="AG103" s="91">
        <f t="shared" si="19"/>
        <v>15</v>
      </c>
      <c r="AH103" s="91">
        <f t="shared" si="19"/>
        <v>41</v>
      </c>
      <c r="AI103" s="91">
        <f t="shared" si="19"/>
        <v>9</v>
      </c>
      <c r="AJ103" s="91">
        <f t="shared" si="19"/>
        <v>-2</v>
      </c>
      <c r="AK103" s="91">
        <f t="shared" si="19"/>
        <v>4</v>
      </c>
      <c r="AL103" s="91">
        <f t="shared" si="19"/>
        <v>-4</v>
      </c>
      <c r="AM103" s="91">
        <f t="shared" si="19"/>
        <v>7</v>
      </c>
    </row>
    <row r="104" spans="2:39">
      <c r="B104" s="54" t="s">
        <v>18</v>
      </c>
      <c r="C104" s="125">
        <f t="shared" si="18"/>
        <v>138</v>
      </c>
      <c r="D104" s="46">
        <f t="shared" si="18"/>
        <v>33</v>
      </c>
      <c r="E104" s="46">
        <f t="shared" si="18"/>
        <v>22</v>
      </c>
      <c r="F104" s="46">
        <f t="shared" si="18"/>
        <v>14</v>
      </c>
      <c r="G104" s="46">
        <f t="shared" si="18"/>
        <v>-4</v>
      </c>
      <c r="H104" s="46">
        <f t="shared" si="18"/>
        <v>34</v>
      </c>
      <c r="I104" s="46">
        <f t="shared" si="18"/>
        <v>10</v>
      </c>
      <c r="J104" s="46">
        <f t="shared" si="18"/>
        <v>-5</v>
      </c>
      <c r="K104" s="46">
        <f t="shared" si="18"/>
        <v>-1</v>
      </c>
      <c r="L104" s="46">
        <f t="shared" si="18"/>
        <v>23</v>
      </c>
      <c r="M104" s="47">
        <f t="shared" si="18"/>
        <v>12</v>
      </c>
      <c r="O104" s="54" t="s">
        <v>18</v>
      </c>
      <c r="P104" s="48">
        <f t="shared" si="16"/>
        <v>0.10681114551083591</v>
      </c>
      <c r="Q104" s="49">
        <f t="shared" si="16"/>
        <v>8.0684596577017112E-2</v>
      </c>
      <c r="R104" s="49">
        <f t="shared" si="16"/>
        <v>9.1286307053941904E-2</v>
      </c>
      <c r="S104" s="49">
        <f t="shared" si="16"/>
        <v>0.12727272727272726</v>
      </c>
      <c r="T104" s="49">
        <f t="shared" si="16"/>
        <v>-6.25E-2</v>
      </c>
      <c r="U104" s="49">
        <f t="shared" si="16"/>
        <v>0.87179487179487181</v>
      </c>
      <c r="V104" s="49">
        <f t="shared" si="16"/>
        <v>0.17543859649122806</v>
      </c>
      <c r="W104" s="49">
        <f t="shared" si="16"/>
        <v>-8.9285714285714288E-2</v>
      </c>
      <c r="X104" s="49">
        <f t="shared" si="16"/>
        <v>-8.6206896551724137E-3</v>
      </c>
      <c r="Y104" s="49">
        <f t="shared" si="16"/>
        <v>0.1796875</v>
      </c>
      <c r="Z104" s="50">
        <f t="shared" si="16"/>
        <v>0.16666666666666666</v>
      </c>
      <c r="AB104" s="54" t="s">
        <v>18</v>
      </c>
      <c r="AC104" s="91">
        <f t="shared" si="19"/>
        <v>276</v>
      </c>
      <c r="AD104" s="91">
        <f t="shared" si="19"/>
        <v>21</v>
      </c>
      <c r="AE104" s="91">
        <f t="shared" si="19"/>
        <v>55</v>
      </c>
      <c r="AF104" s="91">
        <f t="shared" si="19"/>
        <v>27</v>
      </c>
      <c r="AG104" s="91">
        <f t="shared" si="19"/>
        <v>4</v>
      </c>
      <c r="AH104" s="91">
        <f t="shared" si="19"/>
        <v>49</v>
      </c>
      <c r="AI104" s="91">
        <f t="shared" si="19"/>
        <v>22</v>
      </c>
      <c r="AJ104" s="91">
        <f t="shared" si="19"/>
        <v>13</v>
      </c>
      <c r="AK104" s="91">
        <f t="shared" si="19"/>
        <v>12</v>
      </c>
      <c r="AL104" s="91">
        <f t="shared" si="19"/>
        <v>46</v>
      </c>
      <c r="AM104" s="91">
        <f t="shared" si="19"/>
        <v>27</v>
      </c>
    </row>
    <row r="105" spans="2:39">
      <c r="B105" s="54" t="s">
        <v>19</v>
      </c>
      <c r="C105" s="125">
        <f t="shared" si="18"/>
        <v>-243</v>
      </c>
      <c r="D105" s="46">
        <f t="shared" si="18"/>
        <v>-22</v>
      </c>
      <c r="E105" s="46">
        <f t="shared" si="18"/>
        <v>-14</v>
      </c>
      <c r="F105" s="46">
        <f t="shared" si="18"/>
        <v>-34</v>
      </c>
      <c r="G105" s="46">
        <f t="shared" si="18"/>
        <v>-7</v>
      </c>
      <c r="H105" s="46">
        <f t="shared" si="18"/>
        <v>-125</v>
      </c>
      <c r="I105" s="46">
        <f t="shared" si="18"/>
        <v>2</v>
      </c>
      <c r="J105" s="46">
        <f t="shared" si="18"/>
        <v>-12</v>
      </c>
      <c r="K105" s="46">
        <f t="shared" si="18"/>
        <v>1</v>
      </c>
      <c r="L105" s="46">
        <f t="shared" si="18"/>
        <v>-11</v>
      </c>
      <c r="M105" s="47">
        <f t="shared" si="18"/>
        <v>-21</v>
      </c>
      <c r="O105" s="54" t="s">
        <v>19</v>
      </c>
      <c r="P105" s="48">
        <f t="shared" si="16"/>
        <v>-0.23387872954764197</v>
      </c>
      <c r="Q105" s="49">
        <f t="shared" si="16"/>
        <v>-9.6916299559471369E-2</v>
      </c>
      <c r="R105" s="49">
        <f t="shared" si="16"/>
        <v>-0.23728813559322035</v>
      </c>
      <c r="S105" s="49">
        <f t="shared" si="16"/>
        <v>-0.25563909774436089</v>
      </c>
      <c r="T105" s="49">
        <f t="shared" si="16"/>
        <v>-0.41176470588235292</v>
      </c>
      <c r="U105" s="49">
        <f t="shared" si="16"/>
        <v>-0.30193236714975846</v>
      </c>
      <c r="V105" s="49">
        <f t="shared" si="16"/>
        <v>0.05</v>
      </c>
      <c r="W105" s="49">
        <f t="shared" si="16"/>
        <v>-0.31578947368421051</v>
      </c>
      <c r="X105" s="49">
        <f t="shared" si="16"/>
        <v>6.25E-2</v>
      </c>
      <c r="Y105" s="49">
        <f t="shared" si="16"/>
        <v>-0.36666666666666664</v>
      </c>
      <c r="Z105" s="50">
        <f t="shared" si="16"/>
        <v>-0.32307692307692309</v>
      </c>
      <c r="AB105" s="54" t="s">
        <v>19</v>
      </c>
      <c r="AC105" s="91">
        <f t="shared" si="19"/>
        <v>-331</v>
      </c>
      <c r="AD105" s="91">
        <f t="shared" si="19"/>
        <v>-93</v>
      </c>
      <c r="AE105" s="91">
        <f t="shared" si="19"/>
        <v>-11</v>
      </c>
      <c r="AF105" s="91">
        <f t="shared" si="19"/>
        <v>-26</v>
      </c>
      <c r="AG105" s="91">
        <f t="shared" si="19"/>
        <v>-12</v>
      </c>
      <c r="AH105" s="91">
        <f t="shared" si="19"/>
        <v>-131</v>
      </c>
      <c r="AI105" s="91">
        <f t="shared" si="19"/>
        <v>-2</v>
      </c>
      <c r="AJ105" s="91">
        <f t="shared" si="19"/>
        <v>-18</v>
      </c>
      <c r="AK105" s="91">
        <f t="shared" si="19"/>
        <v>0</v>
      </c>
      <c r="AL105" s="91">
        <f t="shared" si="19"/>
        <v>-3</v>
      </c>
      <c r="AM105" s="91">
        <f t="shared" si="19"/>
        <v>-35</v>
      </c>
    </row>
    <row r="106" spans="2:39">
      <c r="B106" s="109" t="s">
        <v>20</v>
      </c>
      <c r="C106" s="128">
        <f t="shared" si="18"/>
        <v>13</v>
      </c>
      <c r="D106" s="129">
        <f t="shared" si="18"/>
        <v>13</v>
      </c>
      <c r="E106" s="129">
        <f t="shared" si="18"/>
        <v>1</v>
      </c>
      <c r="F106" s="129">
        <f t="shared" si="18"/>
        <v>1</v>
      </c>
      <c r="G106" s="129">
        <f t="shared" si="18"/>
        <v>1</v>
      </c>
      <c r="H106" s="129">
        <f t="shared" si="18"/>
        <v>0</v>
      </c>
      <c r="I106" s="129">
        <f t="shared" si="18"/>
        <v>-2</v>
      </c>
      <c r="J106" s="129">
        <f t="shared" si="18"/>
        <v>-1</v>
      </c>
      <c r="K106" s="129">
        <f t="shared" si="18"/>
        <v>1</v>
      </c>
      <c r="L106" s="129">
        <f t="shared" si="18"/>
        <v>-1</v>
      </c>
      <c r="M106" s="130">
        <f t="shared" si="18"/>
        <v>0</v>
      </c>
      <c r="O106" s="109" t="s">
        <v>20</v>
      </c>
      <c r="P106" s="72">
        <f t="shared" si="16"/>
        <v>0.39393939393939392</v>
      </c>
      <c r="Q106" s="73">
        <f t="shared" si="16"/>
        <v>0.72222222222222221</v>
      </c>
      <c r="R106" s="73">
        <f t="shared" si="16"/>
        <v>1</v>
      </c>
      <c r="S106" s="131" t="s">
        <v>120</v>
      </c>
      <c r="T106" s="131" t="s">
        <v>120</v>
      </c>
      <c r="U106" s="73">
        <f t="shared" si="16"/>
        <v>0</v>
      </c>
      <c r="V106" s="73">
        <f t="shared" si="16"/>
        <v>-0.66666666666666663</v>
      </c>
      <c r="W106" s="73">
        <f t="shared" si="16"/>
        <v>-1</v>
      </c>
      <c r="X106" s="131" t="s">
        <v>120</v>
      </c>
      <c r="Y106" s="73">
        <f t="shared" si="16"/>
        <v>-1</v>
      </c>
      <c r="Z106" s="132" t="s">
        <v>120</v>
      </c>
      <c r="AB106" s="109" t="s">
        <v>20</v>
      </c>
      <c r="AC106" s="91">
        <f t="shared" si="19"/>
        <v>-5</v>
      </c>
      <c r="AD106" s="91">
        <f t="shared" si="19"/>
        <v>10</v>
      </c>
      <c r="AE106" s="91">
        <f t="shared" si="19"/>
        <v>-2</v>
      </c>
      <c r="AF106" s="91">
        <f t="shared" si="19"/>
        <v>-2</v>
      </c>
      <c r="AG106" s="91">
        <f t="shared" si="19"/>
        <v>1</v>
      </c>
      <c r="AH106" s="91">
        <f t="shared" si="19"/>
        <v>-7</v>
      </c>
      <c r="AI106" s="91">
        <f t="shared" si="19"/>
        <v>-2</v>
      </c>
      <c r="AJ106" s="91">
        <f t="shared" si="19"/>
        <v>-3</v>
      </c>
      <c r="AK106" s="91">
        <f t="shared" si="19"/>
        <v>0</v>
      </c>
      <c r="AL106" s="91">
        <f t="shared" si="19"/>
        <v>0</v>
      </c>
      <c r="AM106" s="91">
        <f t="shared" si="19"/>
        <v>0</v>
      </c>
    </row>
    <row r="107" spans="2:39">
      <c r="B107" s="121" t="s">
        <v>21</v>
      </c>
      <c r="C107" s="133">
        <f t="shared" ref="C107:M107" si="20">SUM(C85:C106)</f>
        <v>1875</v>
      </c>
      <c r="D107" s="134">
        <f t="shared" si="20"/>
        <v>1019</v>
      </c>
      <c r="E107" s="134">
        <f t="shared" si="20"/>
        <v>215</v>
      </c>
      <c r="F107" s="134">
        <f t="shared" si="20"/>
        <v>183</v>
      </c>
      <c r="G107" s="416">
        <f t="shared" si="20"/>
        <v>-12</v>
      </c>
      <c r="H107" s="134">
        <f t="shared" si="20"/>
        <v>226</v>
      </c>
      <c r="I107" s="134">
        <f t="shared" si="20"/>
        <v>119</v>
      </c>
      <c r="J107" s="416">
        <f t="shared" si="20"/>
        <v>-45</v>
      </c>
      <c r="K107" s="134">
        <f t="shared" si="20"/>
        <v>79</v>
      </c>
      <c r="L107" s="416">
        <f t="shared" si="20"/>
        <v>-3</v>
      </c>
      <c r="M107" s="135">
        <f t="shared" si="20"/>
        <v>94</v>
      </c>
      <c r="O107" s="117" t="s">
        <v>21</v>
      </c>
      <c r="P107" s="118">
        <f t="shared" si="16"/>
        <v>8.6661120354963955E-2</v>
      </c>
      <c r="Q107" s="119">
        <f t="shared" si="16"/>
        <v>0.11943272386310361</v>
      </c>
      <c r="R107" s="119">
        <f t="shared" si="16"/>
        <v>7.3630136986301373E-2</v>
      </c>
      <c r="S107" s="119">
        <f t="shared" si="16"/>
        <v>8.7309160305343511E-2</v>
      </c>
      <c r="T107" s="420">
        <f t="shared" si="16"/>
        <v>-1.3259668508287293E-2</v>
      </c>
      <c r="U107" s="119">
        <f t="shared" si="16"/>
        <v>0.10761904761904761</v>
      </c>
      <c r="V107" s="119">
        <f t="shared" si="16"/>
        <v>0.11387559808612441</v>
      </c>
      <c r="W107" s="420">
        <f t="shared" si="16"/>
        <v>-5.5970149253731345E-2</v>
      </c>
      <c r="X107" s="119">
        <f t="shared" si="16"/>
        <v>9.6695226438188495E-2</v>
      </c>
      <c r="Y107" s="420">
        <f t="shared" si="16"/>
        <v>-2.243829468960359E-3</v>
      </c>
      <c r="Z107" s="120">
        <f t="shared" si="16"/>
        <v>8.7037037037037038E-2</v>
      </c>
      <c r="AB107" s="117" t="s">
        <v>21</v>
      </c>
      <c r="AC107" s="136">
        <f t="shared" ref="AC107:AM107" si="21">SUM(AC85:AC106)</f>
        <v>3940</v>
      </c>
      <c r="AD107" s="137">
        <f t="shared" si="21"/>
        <v>1197</v>
      </c>
      <c r="AE107" s="137">
        <f t="shared" si="21"/>
        <v>640</v>
      </c>
      <c r="AF107" s="137">
        <f t="shared" si="21"/>
        <v>416</v>
      </c>
      <c r="AG107" s="137">
        <f t="shared" si="21"/>
        <v>166</v>
      </c>
      <c r="AH107" s="137">
        <f t="shared" si="21"/>
        <v>551</v>
      </c>
      <c r="AI107" s="137">
        <f t="shared" si="21"/>
        <v>403</v>
      </c>
      <c r="AJ107" s="137">
        <f t="shared" si="21"/>
        <v>16</v>
      </c>
      <c r="AK107" s="137">
        <f t="shared" si="21"/>
        <v>144</v>
      </c>
      <c r="AL107" s="137">
        <f t="shared" si="21"/>
        <v>175</v>
      </c>
      <c r="AM107" s="138">
        <f t="shared" si="21"/>
        <v>232</v>
      </c>
    </row>
    <row r="108" spans="2:39">
      <c r="D108" s="98">
        <f>D107/$C$107</f>
        <v>0.54346666666666665</v>
      </c>
      <c r="E108" s="98">
        <f t="shared" ref="E108:M108" si="22">E107/$C$107</f>
        <v>0.11466666666666667</v>
      </c>
      <c r="F108" s="98">
        <f t="shared" si="22"/>
        <v>9.7600000000000006E-2</v>
      </c>
      <c r="G108" s="98">
        <f t="shared" si="22"/>
        <v>-6.4000000000000003E-3</v>
      </c>
      <c r="H108" s="98">
        <f t="shared" si="22"/>
        <v>0.12053333333333334</v>
      </c>
      <c r="I108" s="98">
        <f t="shared" si="22"/>
        <v>6.3466666666666671E-2</v>
      </c>
      <c r="J108" s="98">
        <f t="shared" si="22"/>
        <v>-2.4E-2</v>
      </c>
      <c r="K108" s="98">
        <f t="shared" si="22"/>
        <v>4.2133333333333335E-2</v>
      </c>
      <c r="L108" s="98">
        <f t="shared" si="22"/>
        <v>-1.6000000000000001E-3</v>
      </c>
      <c r="M108" s="98">
        <f t="shared" si="22"/>
        <v>5.0133333333333335E-2</v>
      </c>
    </row>
    <row r="109" spans="2:39">
      <c r="M109" s="424" t="s">
        <v>324</v>
      </c>
      <c r="Z109" s="424" t="s">
        <v>324</v>
      </c>
      <c r="AM109" s="424" t="s">
        <v>324</v>
      </c>
    </row>
    <row r="110" spans="2:39" ht="15">
      <c r="B110" s="2" t="s">
        <v>117</v>
      </c>
      <c r="O110" s="5" t="s">
        <v>118</v>
      </c>
      <c r="AB110" s="5" t="s">
        <v>119</v>
      </c>
    </row>
    <row r="111" spans="2:39" s="18" customFormat="1" ht="57">
      <c r="B111" s="6" t="s">
        <v>92</v>
      </c>
      <c r="C111" s="30" t="s">
        <v>38</v>
      </c>
      <c r="D111" s="20" t="s">
        <v>45</v>
      </c>
      <c r="E111" s="21" t="s">
        <v>46</v>
      </c>
      <c r="F111" s="22" t="s">
        <v>47</v>
      </c>
      <c r="G111" s="23" t="s">
        <v>39</v>
      </c>
      <c r="H111" s="24" t="s">
        <v>48</v>
      </c>
      <c r="I111" s="25" t="s">
        <v>40</v>
      </c>
      <c r="J111" s="26" t="s">
        <v>41</v>
      </c>
      <c r="K111" s="27" t="s">
        <v>49</v>
      </c>
      <c r="L111" s="28" t="s">
        <v>42</v>
      </c>
      <c r="M111" s="29" t="s">
        <v>43</v>
      </c>
      <c r="O111" s="6" t="s">
        <v>92</v>
      </c>
      <c r="P111" s="30" t="s">
        <v>38</v>
      </c>
      <c r="Q111" s="20" t="s">
        <v>45</v>
      </c>
      <c r="R111" s="21" t="s">
        <v>46</v>
      </c>
      <c r="S111" s="22" t="s">
        <v>47</v>
      </c>
      <c r="T111" s="23" t="s">
        <v>39</v>
      </c>
      <c r="U111" s="24" t="s">
        <v>48</v>
      </c>
      <c r="V111" s="25" t="s">
        <v>40</v>
      </c>
      <c r="W111" s="26" t="s">
        <v>41</v>
      </c>
      <c r="X111" s="27" t="s">
        <v>49</v>
      </c>
      <c r="Y111" s="28" t="s">
        <v>42</v>
      </c>
      <c r="Z111" s="29" t="s">
        <v>43</v>
      </c>
      <c r="AB111" s="6" t="s">
        <v>92</v>
      </c>
      <c r="AC111" s="30" t="s">
        <v>38</v>
      </c>
      <c r="AD111" s="20" t="s">
        <v>45</v>
      </c>
      <c r="AE111" s="21" t="s">
        <v>46</v>
      </c>
      <c r="AF111" s="22" t="s">
        <v>47</v>
      </c>
      <c r="AG111" s="23" t="s">
        <v>39</v>
      </c>
      <c r="AH111" s="24" t="s">
        <v>48</v>
      </c>
      <c r="AI111" s="25" t="s">
        <v>40</v>
      </c>
      <c r="AJ111" s="26" t="s">
        <v>41</v>
      </c>
      <c r="AK111" s="27" t="s">
        <v>49</v>
      </c>
      <c r="AL111" s="28" t="s">
        <v>42</v>
      </c>
      <c r="AM111" s="29" t="s">
        <v>43</v>
      </c>
    </row>
    <row r="112" spans="2:39">
      <c r="B112" s="31" t="s">
        <v>2</v>
      </c>
      <c r="C112" s="91">
        <f>C31-C58</f>
        <v>23</v>
      </c>
      <c r="D112" s="139">
        <f t="shared" ref="D112:M112" si="23">D31-D58</f>
        <v>3</v>
      </c>
      <c r="E112" s="139">
        <f t="shared" si="23"/>
        <v>12</v>
      </c>
      <c r="F112" s="139">
        <f t="shared" si="23"/>
        <v>0</v>
      </c>
      <c r="G112" s="139">
        <f t="shared" si="23"/>
        <v>0</v>
      </c>
      <c r="H112" s="139">
        <f t="shared" si="23"/>
        <v>-2</v>
      </c>
      <c r="I112" s="139">
        <f t="shared" si="23"/>
        <v>3</v>
      </c>
      <c r="J112" s="139">
        <f t="shared" si="23"/>
        <v>-1</v>
      </c>
      <c r="K112" s="139">
        <f t="shared" si="23"/>
        <v>1</v>
      </c>
      <c r="L112" s="139">
        <f t="shared" si="23"/>
        <v>6</v>
      </c>
      <c r="M112" s="140">
        <f t="shared" si="23"/>
        <v>1</v>
      </c>
      <c r="O112" s="31" t="s">
        <v>2</v>
      </c>
      <c r="P112" s="101">
        <f>C112/C58</f>
        <v>0.13450292397660818</v>
      </c>
      <c r="Q112" s="102">
        <f t="shared" ref="Q112:Z134" si="24">D112/D58</f>
        <v>0.2</v>
      </c>
      <c r="R112" s="102">
        <f t="shared" si="24"/>
        <v>1.7142857142857142</v>
      </c>
      <c r="S112" s="102">
        <f t="shared" si="24"/>
        <v>0</v>
      </c>
      <c r="T112" s="102">
        <f t="shared" si="24"/>
        <v>0</v>
      </c>
      <c r="U112" s="102">
        <f t="shared" si="24"/>
        <v>-0.08</v>
      </c>
      <c r="V112" s="102">
        <f t="shared" si="24"/>
        <v>0.5</v>
      </c>
      <c r="W112" s="102">
        <f t="shared" si="24"/>
        <v>-4.7619047619047616E-2</v>
      </c>
      <c r="X112" s="102">
        <f t="shared" si="24"/>
        <v>0.125</v>
      </c>
      <c r="Y112" s="102">
        <f t="shared" si="24"/>
        <v>0.20689655172413793</v>
      </c>
      <c r="Z112" s="103">
        <f t="shared" si="24"/>
        <v>7.6923076923076927E-2</v>
      </c>
      <c r="AB112" s="31" t="s">
        <v>2</v>
      </c>
      <c r="AC112" s="101">
        <f>AC85/C58</f>
        <v>0.16959064327485379</v>
      </c>
      <c r="AD112" s="102">
        <f t="shared" ref="AD112:AM127" si="25">AD85/D58</f>
        <v>0.66666666666666663</v>
      </c>
      <c r="AE112" s="102">
        <f t="shared" si="25"/>
        <v>0.42857142857142855</v>
      </c>
      <c r="AF112" s="102">
        <f t="shared" si="25"/>
        <v>-4.7619047619047616E-2</v>
      </c>
      <c r="AG112" s="102">
        <f t="shared" si="25"/>
        <v>0</v>
      </c>
      <c r="AH112" s="102">
        <f t="shared" si="25"/>
        <v>0.12</v>
      </c>
      <c r="AI112" s="102">
        <f t="shared" si="25"/>
        <v>0.5</v>
      </c>
      <c r="AJ112" s="102">
        <f t="shared" si="25"/>
        <v>4.7619047619047616E-2</v>
      </c>
      <c r="AK112" s="102">
        <f t="shared" si="25"/>
        <v>0.5</v>
      </c>
      <c r="AL112" s="102">
        <f t="shared" si="25"/>
        <v>0.20689655172413793</v>
      </c>
      <c r="AM112" s="103">
        <f t="shared" si="25"/>
        <v>0</v>
      </c>
    </row>
    <row r="113" spans="2:39">
      <c r="B113" s="54" t="s">
        <v>3</v>
      </c>
      <c r="C113" s="141">
        <f t="shared" ref="C113:M128" si="26">C32-C59</f>
        <v>78</v>
      </c>
      <c r="D113" s="80">
        <f t="shared" si="26"/>
        <v>-46</v>
      </c>
      <c r="E113" s="80">
        <f t="shared" si="26"/>
        <v>-10</v>
      </c>
      <c r="F113" s="80">
        <f t="shared" si="26"/>
        <v>8</v>
      </c>
      <c r="G113" s="80">
        <f t="shared" si="26"/>
        <v>30</v>
      </c>
      <c r="H113" s="80">
        <f t="shared" si="26"/>
        <v>5</v>
      </c>
      <c r="I113" s="80">
        <f t="shared" si="26"/>
        <v>40</v>
      </c>
      <c r="J113" s="80">
        <f t="shared" si="26"/>
        <v>6</v>
      </c>
      <c r="K113" s="80">
        <f t="shared" si="26"/>
        <v>-16</v>
      </c>
      <c r="L113" s="80">
        <f t="shared" si="26"/>
        <v>14</v>
      </c>
      <c r="M113" s="81">
        <f t="shared" si="26"/>
        <v>47</v>
      </c>
      <c r="O113" s="54" t="s">
        <v>3</v>
      </c>
      <c r="P113" s="48">
        <f t="shared" ref="P113:P134" si="27">C113/C59</f>
        <v>4.3478260869565216E-2</v>
      </c>
      <c r="Q113" s="49">
        <f t="shared" si="24"/>
        <v>-8.6142322097378279E-2</v>
      </c>
      <c r="R113" s="49">
        <f t="shared" si="24"/>
        <v>-0.10989010989010989</v>
      </c>
      <c r="S113" s="49">
        <f t="shared" si="24"/>
        <v>1.9559902200488997E-2</v>
      </c>
      <c r="T113" s="49">
        <f t="shared" si="24"/>
        <v>0.65217391304347827</v>
      </c>
      <c r="U113" s="49">
        <f t="shared" si="24"/>
        <v>2.9239766081871343E-2</v>
      </c>
      <c r="V113" s="49">
        <f t="shared" si="24"/>
        <v>0.35398230088495575</v>
      </c>
      <c r="W113" s="49">
        <f t="shared" si="24"/>
        <v>0.13953488372093023</v>
      </c>
      <c r="X113" s="49">
        <f t="shared" si="24"/>
        <v>-0.21052631578947367</v>
      </c>
      <c r="Y113" s="49">
        <f t="shared" si="24"/>
        <v>7.4866310160427801E-2</v>
      </c>
      <c r="Z113" s="50">
        <f t="shared" si="24"/>
        <v>0.37903225806451613</v>
      </c>
      <c r="AB113" s="54" t="s">
        <v>3</v>
      </c>
      <c r="AC113" s="48">
        <f t="shared" ref="AC113:AM128" si="28">AC86/C59</f>
        <v>3.4002229654403568E-2</v>
      </c>
      <c r="AD113" s="49">
        <f t="shared" si="25"/>
        <v>-0.13857677902621723</v>
      </c>
      <c r="AE113" s="49">
        <f t="shared" si="25"/>
        <v>-0.21978021978021978</v>
      </c>
      <c r="AF113" s="49">
        <f t="shared" si="25"/>
        <v>9.2909535452322736E-2</v>
      </c>
      <c r="AG113" s="49">
        <f t="shared" si="25"/>
        <v>0.41304347826086957</v>
      </c>
      <c r="AH113" s="49">
        <f t="shared" si="25"/>
        <v>9.9415204678362568E-2</v>
      </c>
      <c r="AI113" s="49">
        <f t="shared" si="25"/>
        <v>0.18584070796460178</v>
      </c>
      <c r="AJ113" s="49">
        <f t="shared" si="25"/>
        <v>6.9767441860465115E-2</v>
      </c>
      <c r="AK113" s="49">
        <f t="shared" si="25"/>
        <v>-0.11842105263157894</v>
      </c>
      <c r="AL113" s="49">
        <f t="shared" si="25"/>
        <v>0.16042780748663102</v>
      </c>
      <c r="AM113" s="50">
        <f t="shared" si="25"/>
        <v>0.29032258064516131</v>
      </c>
    </row>
    <row r="114" spans="2:39">
      <c r="B114" s="54" t="s">
        <v>4</v>
      </c>
      <c r="C114" s="141">
        <f t="shared" si="26"/>
        <v>3</v>
      </c>
      <c r="D114" s="80">
        <f t="shared" si="26"/>
        <v>-31</v>
      </c>
      <c r="E114" s="80">
        <f t="shared" si="26"/>
        <v>31</v>
      </c>
      <c r="F114" s="80">
        <f t="shared" si="26"/>
        <v>-11</v>
      </c>
      <c r="G114" s="80">
        <f t="shared" si="26"/>
        <v>8</v>
      </c>
      <c r="H114" s="80">
        <f t="shared" si="26"/>
        <v>5</v>
      </c>
      <c r="I114" s="80">
        <f t="shared" si="26"/>
        <v>16</v>
      </c>
      <c r="J114" s="80">
        <f t="shared" si="26"/>
        <v>-2</v>
      </c>
      <c r="K114" s="80">
        <f t="shared" si="26"/>
        <v>-12</v>
      </c>
      <c r="L114" s="80">
        <f t="shared" si="26"/>
        <v>1</v>
      </c>
      <c r="M114" s="81">
        <f t="shared" si="26"/>
        <v>-2</v>
      </c>
      <c r="O114" s="54" t="s">
        <v>4</v>
      </c>
      <c r="P114" s="48">
        <f t="shared" si="27"/>
        <v>1.7878426698450535E-3</v>
      </c>
      <c r="Q114" s="49">
        <f t="shared" si="24"/>
        <v>-2.3938223938223938E-2</v>
      </c>
      <c r="R114" s="49">
        <f t="shared" si="24"/>
        <v>0.17613636363636365</v>
      </c>
      <c r="S114" s="49">
        <f t="shared" si="24"/>
        <v>-0.22</v>
      </c>
      <c r="T114" s="49">
        <f t="shared" si="24"/>
        <v>0.66666666666666663</v>
      </c>
      <c r="U114" s="49">
        <f t="shared" si="24"/>
        <v>0.22727272727272727</v>
      </c>
      <c r="V114" s="49">
        <f t="shared" si="24"/>
        <v>0.44444444444444442</v>
      </c>
      <c r="W114" s="49">
        <f t="shared" si="24"/>
        <v>-0.2</v>
      </c>
      <c r="X114" s="49">
        <f t="shared" si="24"/>
        <v>-0.3</v>
      </c>
      <c r="Y114" s="49">
        <f t="shared" si="24"/>
        <v>4.5454545454545456E-2</v>
      </c>
      <c r="Z114" s="50">
        <f t="shared" si="24"/>
        <v>-0.13333333333333333</v>
      </c>
      <c r="AB114" s="54" t="s">
        <v>4</v>
      </c>
      <c r="AC114" s="48">
        <f t="shared" si="28"/>
        <v>0.27473182359952325</v>
      </c>
      <c r="AD114" s="49">
        <f t="shared" si="25"/>
        <v>0.24401544401544401</v>
      </c>
      <c r="AE114" s="49">
        <f t="shared" si="25"/>
        <v>0.46022727272727271</v>
      </c>
      <c r="AF114" s="49">
        <f t="shared" si="25"/>
        <v>0.42</v>
      </c>
      <c r="AG114" s="49">
        <f t="shared" si="25"/>
        <v>0.91666666666666663</v>
      </c>
      <c r="AH114" s="49">
        <f t="shared" si="25"/>
        <v>0.86363636363636365</v>
      </c>
      <c r="AI114" s="49">
        <f t="shared" si="25"/>
        <v>0.86111111111111116</v>
      </c>
      <c r="AJ114" s="49">
        <f t="shared" si="25"/>
        <v>-0.1</v>
      </c>
      <c r="AK114" s="49">
        <f t="shared" si="25"/>
        <v>-0.27500000000000002</v>
      </c>
      <c r="AL114" s="49">
        <f t="shared" si="25"/>
        <v>-0.18181818181818182</v>
      </c>
      <c r="AM114" s="50">
        <f t="shared" si="25"/>
        <v>-0.13333333333333333</v>
      </c>
    </row>
    <row r="115" spans="2:39">
      <c r="B115" s="54" t="s">
        <v>5</v>
      </c>
      <c r="C115" s="141">
        <f t="shared" si="26"/>
        <v>539</v>
      </c>
      <c r="D115" s="80">
        <f t="shared" si="26"/>
        <v>81</v>
      </c>
      <c r="E115" s="80">
        <f t="shared" si="26"/>
        <v>111</v>
      </c>
      <c r="F115" s="80">
        <f t="shared" si="26"/>
        <v>48</v>
      </c>
      <c r="G115" s="80">
        <f t="shared" si="26"/>
        <v>47</v>
      </c>
      <c r="H115" s="80">
        <f t="shared" si="26"/>
        <v>51</v>
      </c>
      <c r="I115" s="80">
        <f t="shared" si="26"/>
        <v>57</v>
      </c>
      <c r="J115" s="80">
        <f t="shared" si="26"/>
        <v>22</v>
      </c>
      <c r="K115" s="80">
        <f t="shared" si="26"/>
        <v>51</v>
      </c>
      <c r="L115" s="80">
        <f t="shared" si="26"/>
        <v>44</v>
      </c>
      <c r="M115" s="81">
        <f t="shared" si="26"/>
        <v>27</v>
      </c>
      <c r="O115" s="54" t="s">
        <v>5</v>
      </c>
      <c r="P115" s="48">
        <f t="shared" si="27"/>
        <v>0.19600000000000001</v>
      </c>
      <c r="Q115" s="49">
        <f t="shared" si="24"/>
        <v>9.2150170648464161E-2</v>
      </c>
      <c r="R115" s="49">
        <f t="shared" si="24"/>
        <v>0.23417721518987342</v>
      </c>
      <c r="S115" s="49">
        <f t="shared" si="24"/>
        <v>0.18250950570342206</v>
      </c>
      <c r="T115" s="49">
        <f t="shared" si="24"/>
        <v>0.26111111111111113</v>
      </c>
      <c r="U115" s="49">
        <f t="shared" si="24"/>
        <v>0.35664335664335667</v>
      </c>
      <c r="V115" s="49">
        <f t="shared" si="24"/>
        <v>0.41605839416058393</v>
      </c>
      <c r="W115" s="49">
        <f t="shared" si="24"/>
        <v>0.13750000000000001</v>
      </c>
      <c r="X115" s="49">
        <f t="shared" si="24"/>
        <v>0.31874999999999998</v>
      </c>
      <c r="Y115" s="49">
        <f t="shared" si="24"/>
        <v>0.19469026548672566</v>
      </c>
      <c r="Z115" s="50">
        <f t="shared" si="24"/>
        <v>0.2109375</v>
      </c>
      <c r="AB115" s="54" t="s">
        <v>5</v>
      </c>
      <c r="AC115" s="48">
        <f t="shared" si="28"/>
        <v>0.36218181818181816</v>
      </c>
      <c r="AD115" s="49">
        <f t="shared" si="25"/>
        <v>0.19453924914675769</v>
      </c>
      <c r="AE115" s="49">
        <f t="shared" si="25"/>
        <v>0.41772151898734178</v>
      </c>
      <c r="AF115" s="49">
        <f t="shared" si="25"/>
        <v>0.29657794676806082</v>
      </c>
      <c r="AG115" s="49">
        <f t="shared" si="25"/>
        <v>0.31666666666666665</v>
      </c>
      <c r="AH115" s="49">
        <f t="shared" si="25"/>
        <v>1.0419580419580419</v>
      </c>
      <c r="AI115" s="49">
        <f t="shared" si="25"/>
        <v>0.67883211678832112</v>
      </c>
      <c r="AJ115" s="49">
        <f t="shared" si="25"/>
        <v>0.28125</v>
      </c>
      <c r="AK115" s="49">
        <f t="shared" si="25"/>
        <v>0.28125</v>
      </c>
      <c r="AL115" s="49">
        <f t="shared" si="25"/>
        <v>0.22123893805309736</v>
      </c>
      <c r="AM115" s="50">
        <f t="shared" si="25"/>
        <v>0.859375</v>
      </c>
    </row>
    <row r="116" spans="2:39">
      <c r="B116" s="54" t="s">
        <v>6</v>
      </c>
      <c r="C116" s="141">
        <f t="shared" si="26"/>
        <v>-13</v>
      </c>
      <c r="D116" s="80">
        <f t="shared" si="26"/>
        <v>-23</v>
      </c>
      <c r="E116" s="80">
        <f t="shared" si="26"/>
        <v>18</v>
      </c>
      <c r="F116" s="80">
        <f t="shared" si="26"/>
        <v>0</v>
      </c>
      <c r="G116" s="80">
        <f t="shared" si="26"/>
        <v>0</v>
      </c>
      <c r="H116" s="80">
        <f t="shared" si="26"/>
        <v>3</v>
      </c>
      <c r="I116" s="80">
        <f t="shared" si="26"/>
        <v>0</v>
      </c>
      <c r="J116" s="80">
        <f t="shared" si="26"/>
        <v>-3</v>
      </c>
      <c r="K116" s="80">
        <f t="shared" si="26"/>
        <v>0</v>
      </c>
      <c r="L116" s="80">
        <f t="shared" si="26"/>
        <v>-4</v>
      </c>
      <c r="M116" s="81">
        <f t="shared" si="26"/>
        <v>-4</v>
      </c>
      <c r="O116" s="54" t="s">
        <v>6</v>
      </c>
      <c r="P116" s="48">
        <f t="shared" si="27"/>
        <v>-3.6723163841807911E-2</v>
      </c>
      <c r="Q116" s="49">
        <f t="shared" si="24"/>
        <v>-0.13855421686746988</v>
      </c>
      <c r="R116" s="49">
        <f t="shared" si="24"/>
        <v>0.5625</v>
      </c>
      <c r="S116" s="49">
        <f t="shared" si="24"/>
        <v>0</v>
      </c>
      <c r="T116" s="49">
        <f t="shared" si="24"/>
        <v>0</v>
      </c>
      <c r="U116" s="49">
        <f t="shared" si="24"/>
        <v>0.2</v>
      </c>
      <c r="V116" s="49">
        <f t="shared" si="24"/>
        <v>0</v>
      </c>
      <c r="W116" s="49">
        <f t="shared" si="24"/>
        <v>-0.27272727272727271</v>
      </c>
      <c r="X116" s="49">
        <f t="shared" si="24"/>
        <v>0</v>
      </c>
      <c r="Y116" s="49">
        <f t="shared" si="24"/>
        <v>-0.13333333333333333</v>
      </c>
      <c r="Z116" s="50">
        <f t="shared" si="24"/>
        <v>-0.22222222222222221</v>
      </c>
      <c r="AB116" s="54" t="s">
        <v>6</v>
      </c>
      <c r="AC116" s="48">
        <f t="shared" si="28"/>
        <v>-6.4971751412429377E-2</v>
      </c>
      <c r="AD116" s="49">
        <f t="shared" si="25"/>
        <v>-0.13855421686746988</v>
      </c>
      <c r="AE116" s="49">
        <f t="shared" si="25"/>
        <v>0.46875</v>
      </c>
      <c r="AF116" s="49">
        <f t="shared" si="25"/>
        <v>0.04</v>
      </c>
      <c r="AG116" s="49">
        <f t="shared" si="25"/>
        <v>-0.27777777777777779</v>
      </c>
      <c r="AH116" s="49">
        <f t="shared" si="25"/>
        <v>-0.2</v>
      </c>
      <c r="AI116" s="49">
        <f t="shared" si="25"/>
        <v>1</v>
      </c>
      <c r="AJ116" s="49">
        <f t="shared" si="25"/>
        <v>-0.36363636363636365</v>
      </c>
      <c r="AK116" s="49">
        <f t="shared" si="25"/>
        <v>-7.8947368421052627E-2</v>
      </c>
      <c r="AL116" s="49">
        <f t="shared" si="25"/>
        <v>0</v>
      </c>
      <c r="AM116" s="50">
        <f t="shared" si="25"/>
        <v>-0.1111111111111111</v>
      </c>
    </row>
    <row r="117" spans="2:39">
      <c r="B117" s="54" t="s">
        <v>7</v>
      </c>
      <c r="C117" s="141">
        <f t="shared" si="26"/>
        <v>201</v>
      </c>
      <c r="D117" s="80">
        <f t="shared" si="26"/>
        <v>95</v>
      </c>
      <c r="E117" s="80">
        <f t="shared" si="26"/>
        <v>15</v>
      </c>
      <c r="F117" s="80">
        <f t="shared" si="26"/>
        <v>18</v>
      </c>
      <c r="G117" s="80">
        <f t="shared" si="26"/>
        <v>21</v>
      </c>
      <c r="H117" s="80">
        <f t="shared" si="26"/>
        <v>10</v>
      </c>
      <c r="I117" s="80">
        <f t="shared" si="26"/>
        <v>15</v>
      </c>
      <c r="J117" s="80">
        <f t="shared" si="26"/>
        <v>4</v>
      </c>
      <c r="K117" s="80">
        <f t="shared" si="26"/>
        <v>6</v>
      </c>
      <c r="L117" s="80">
        <f t="shared" si="26"/>
        <v>13</v>
      </c>
      <c r="M117" s="81">
        <f t="shared" si="26"/>
        <v>4</v>
      </c>
      <c r="O117" s="54" t="s">
        <v>7</v>
      </c>
      <c r="P117" s="48">
        <f t="shared" si="27"/>
        <v>0.24452554744525548</v>
      </c>
      <c r="Q117" s="49">
        <f t="shared" si="24"/>
        <v>0.23058252427184467</v>
      </c>
      <c r="R117" s="49">
        <f t="shared" si="24"/>
        <v>0.12931034482758622</v>
      </c>
      <c r="S117" s="49">
        <f t="shared" si="24"/>
        <v>0.25714285714285712</v>
      </c>
      <c r="T117" s="49">
        <f t="shared" si="24"/>
        <v>0.7</v>
      </c>
      <c r="U117" s="49">
        <f t="shared" si="24"/>
        <v>0.4</v>
      </c>
      <c r="V117" s="49">
        <f t="shared" si="24"/>
        <v>1.0714285714285714</v>
      </c>
      <c r="W117" s="49">
        <f t="shared" si="24"/>
        <v>8.3333333333333329E-2</v>
      </c>
      <c r="X117" s="49">
        <f t="shared" si="24"/>
        <v>0.27272727272727271</v>
      </c>
      <c r="Y117" s="49">
        <f t="shared" si="24"/>
        <v>0.26</v>
      </c>
      <c r="Z117" s="50">
        <f t="shared" si="24"/>
        <v>0.11428571428571428</v>
      </c>
      <c r="AB117" s="54" t="s">
        <v>7</v>
      </c>
      <c r="AC117" s="48">
        <f t="shared" si="28"/>
        <v>0.34549878345498786</v>
      </c>
      <c r="AD117" s="49">
        <f t="shared" si="25"/>
        <v>0.42718446601941745</v>
      </c>
      <c r="AE117" s="49">
        <f t="shared" si="25"/>
        <v>-0.11206896551724138</v>
      </c>
      <c r="AF117" s="49">
        <f t="shared" si="25"/>
        <v>0.15714285714285714</v>
      </c>
      <c r="AG117" s="49">
        <f t="shared" si="25"/>
        <v>0.8666666666666667</v>
      </c>
      <c r="AH117" s="49">
        <f t="shared" si="25"/>
        <v>1.1599999999999999</v>
      </c>
      <c r="AI117" s="49">
        <f t="shared" si="25"/>
        <v>1.3571428571428572</v>
      </c>
      <c r="AJ117" s="49">
        <f t="shared" si="25"/>
        <v>0.16666666666666666</v>
      </c>
      <c r="AK117" s="49">
        <f t="shared" si="25"/>
        <v>1.0909090909090908</v>
      </c>
      <c r="AL117" s="49">
        <f t="shared" si="25"/>
        <v>0</v>
      </c>
      <c r="AM117" s="50">
        <f t="shared" si="25"/>
        <v>0.11428571428571428</v>
      </c>
    </row>
    <row r="118" spans="2:39">
      <c r="B118" s="54" t="s">
        <v>8</v>
      </c>
      <c r="C118" s="141">
        <f t="shared" si="26"/>
        <v>103</v>
      </c>
      <c r="D118" s="80">
        <f t="shared" si="26"/>
        <v>20</v>
      </c>
      <c r="E118" s="80">
        <f t="shared" si="26"/>
        <v>30</v>
      </c>
      <c r="F118" s="80">
        <f t="shared" si="26"/>
        <v>0</v>
      </c>
      <c r="G118" s="80">
        <f t="shared" si="26"/>
        <v>5</v>
      </c>
      <c r="H118" s="80">
        <f t="shared" si="26"/>
        <v>2</v>
      </c>
      <c r="I118" s="80">
        <f t="shared" si="26"/>
        <v>-5</v>
      </c>
      <c r="J118" s="80">
        <f t="shared" si="26"/>
        <v>1</v>
      </c>
      <c r="K118" s="80">
        <f t="shared" si="26"/>
        <v>1</v>
      </c>
      <c r="L118" s="80">
        <f t="shared" si="26"/>
        <v>33</v>
      </c>
      <c r="M118" s="81">
        <f t="shared" si="26"/>
        <v>16</v>
      </c>
      <c r="O118" s="54" t="s">
        <v>8</v>
      </c>
      <c r="P118" s="48">
        <f t="shared" si="27"/>
        <v>0.17789291882556132</v>
      </c>
      <c r="Q118" s="49">
        <f t="shared" si="24"/>
        <v>0.11695906432748537</v>
      </c>
      <c r="R118" s="49">
        <f t="shared" si="24"/>
        <v>0.24390243902439024</v>
      </c>
      <c r="S118" s="49">
        <f t="shared" si="24"/>
        <v>0</v>
      </c>
      <c r="T118" s="49">
        <f t="shared" si="24"/>
        <v>0.55555555555555558</v>
      </c>
      <c r="U118" s="49">
        <f t="shared" si="24"/>
        <v>0.16666666666666666</v>
      </c>
      <c r="V118" s="49">
        <f t="shared" si="24"/>
        <v>-0.125</v>
      </c>
      <c r="W118" s="49">
        <f t="shared" si="24"/>
        <v>1.3157894736842105E-2</v>
      </c>
      <c r="X118" s="49">
        <f t="shared" si="24"/>
        <v>0.5</v>
      </c>
      <c r="Y118" s="49">
        <f t="shared" si="24"/>
        <v>0.73333333333333328</v>
      </c>
      <c r="Z118" s="50">
        <f t="shared" si="24"/>
        <v>0.2807017543859649</v>
      </c>
      <c r="AB118" s="54" t="s">
        <v>8</v>
      </c>
      <c r="AC118" s="48">
        <f t="shared" si="28"/>
        <v>0.48877374784110533</v>
      </c>
      <c r="AD118" s="49">
        <f t="shared" si="25"/>
        <v>0.49122807017543857</v>
      </c>
      <c r="AE118" s="49">
        <f t="shared" si="25"/>
        <v>1.024390243902439</v>
      </c>
      <c r="AF118" s="49">
        <f t="shared" si="25"/>
        <v>0.11363636363636363</v>
      </c>
      <c r="AG118" s="49">
        <f t="shared" si="25"/>
        <v>1.8888888888888888</v>
      </c>
      <c r="AH118" s="49">
        <f t="shared" si="25"/>
        <v>0.83333333333333337</v>
      </c>
      <c r="AI118" s="49">
        <f t="shared" si="25"/>
        <v>0.42499999999999999</v>
      </c>
      <c r="AJ118" s="49">
        <f t="shared" si="25"/>
        <v>-0.10526315789473684</v>
      </c>
      <c r="AK118" s="49">
        <f t="shared" si="25"/>
        <v>1.5</v>
      </c>
      <c r="AL118" s="49">
        <f t="shared" si="25"/>
        <v>0.17777777777777778</v>
      </c>
      <c r="AM118" s="50">
        <f t="shared" si="25"/>
        <v>0.36842105263157893</v>
      </c>
    </row>
    <row r="119" spans="2:39">
      <c r="B119" s="54" t="s">
        <v>9</v>
      </c>
      <c r="C119" s="141">
        <f t="shared" si="26"/>
        <v>-6</v>
      </c>
      <c r="D119" s="80">
        <f t="shared" si="26"/>
        <v>-51</v>
      </c>
      <c r="E119" s="80">
        <f t="shared" si="26"/>
        <v>-17</v>
      </c>
      <c r="F119" s="80">
        <f t="shared" si="26"/>
        <v>23</v>
      </c>
      <c r="G119" s="80">
        <f t="shared" si="26"/>
        <v>11</v>
      </c>
      <c r="H119" s="80">
        <f t="shared" si="26"/>
        <v>16</v>
      </c>
      <c r="I119" s="80">
        <f t="shared" si="26"/>
        <v>24</v>
      </c>
      <c r="J119" s="80">
        <f t="shared" si="26"/>
        <v>7</v>
      </c>
      <c r="K119" s="80">
        <f t="shared" si="26"/>
        <v>-13</v>
      </c>
      <c r="L119" s="80">
        <f t="shared" si="26"/>
        <v>11</v>
      </c>
      <c r="M119" s="81">
        <f t="shared" si="26"/>
        <v>-17</v>
      </c>
      <c r="O119" s="54" t="s">
        <v>9</v>
      </c>
      <c r="P119" s="48">
        <f t="shared" si="27"/>
        <v>-5.859375E-3</v>
      </c>
      <c r="Q119" s="49">
        <f t="shared" si="24"/>
        <v>-0.11697247706422019</v>
      </c>
      <c r="R119" s="49">
        <f t="shared" si="24"/>
        <v>-0.15454545454545454</v>
      </c>
      <c r="S119" s="49">
        <f t="shared" si="24"/>
        <v>0.27380952380952384</v>
      </c>
      <c r="T119" s="49">
        <f t="shared" si="24"/>
        <v>0.47826086956521741</v>
      </c>
      <c r="U119" s="49">
        <f t="shared" si="24"/>
        <v>0.10126582278481013</v>
      </c>
      <c r="V119" s="49">
        <f t="shared" si="24"/>
        <v>0.34285714285714286</v>
      </c>
      <c r="W119" s="49">
        <f t="shared" si="24"/>
        <v>0.7</v>
      </c>
      <c r="X119" s="49">
        <f t="shared" si="24"/>
        <v>-0.52</v>
      </c>
      <c r="Y119" s="49">
        <f t="shared" si="24"/>
        <v>0.37931034482758619</v>
      </c>
      <c r="Z119" s="50">
        <f t="shared" si="24"/>
        <v>-0.21518987341772153</v>
      </c>
      <c r="AB119" s="54" t="s">
        <v>9</v>
      </c>
      <c r="AC119" s="48">
        <f t="shared" si="28"/>
        <v>2.24609375E-2</v>
      </c>
      <c r="AD119" s="49">
        <f t="shared" si="25"/>
        <v>2.5229357798165139E-2</v>
      </c>
      <c r="AE119" s="49">
        <f t="shared" si="25"/>
        <v>-0.17272727272727273</v>
      </c>
      <c r="AF119" s="49">
        <f t="shared" si="25"/>
        <v>0.55952380952380953</v>
      </c>
      <c r="AG119" s="49">
        <f t="shared" si="25"/>
        <v>-4.3478260869565216E-2</v>
      </c>
      <c r="AH119" s="49">
        <f t="shared" si="25"/>
        <v>6.3291139240506328E-3</v>
      </c>
      <c r="AI119" s="49">
        <f t="shared" si="25"/>
        <v>0.4</v>
      </c>
      <c r="AJ119" s="49">
        <f t="shared" si="25"/>
        <v>-0.1</v>
      </c>
      <c r="AK119" s="49">
        <f t="shared" si="25"/>
        <v>-0.32</v>
      </c>
      <c r="AL119" s="49">
        <f t="shared" si="25"/>
        <v>-0.27586206896551724</v>
      </c>
      <c r="AM119" s="50">
        <f t="shared" si="25"/>
        <v>-0.34177215189873417</v>
      </c>
    </row>
    <row r="120" spans="2:39">
      <c r="B120" s="54" t="s">
        <v>10</v>
      </c>
      <c r="C120" s="141">
        <f t="shared" si="26"/>
        <v>0</v>
      </c>
      <c r="D120" s="80">
        <f t="shared" si="26"/>
        <v>-9</v>
      </c>
      <c r="E120" s="80">
        <f t="shared" si="26"/>
        <v>5</v>
      </c>
      <c r="F120" s="80">
        <f t="shared" si="26"/>
        <v>-1</v>
      </c>
      <c r="G120" s="80">
        <f t="shared" si="26"/>
        <v>4</v>
      </c>
      <c r="H120" s="80">
        <f t="shared" si="26"/>
        <v>10</v>
      </c>
      <c r="I120" s="80">
        <f t="shared" si="26"/>
        <v>-1</v>
      </c>
      <c r="J120" s="80">
        <f t="shared" si="26"/>
        <v>0</v>
      </c>
      <c r="K120" s="80">
        <f t="shared" si="26"/>
        <v>-3</v>
      </c>
      <c r="L120" s="80">
        <f t="shared" si="26"/>
        <v>-1</v>
      </c>
      <c r="M120" s="81">
        <f t="shared" si="26"/>
        <v>-4</v>
      </c>
      <c r="O120" s="54" t="s">
        <v>10</v>
      </c>
      <c r="P120" s="48">
        <f t="shared" si="27"/>
        <v>0</v>
      </c>
      <c r="Q120" s="49">
        <f t="shared" si="24"/>
        <v>-0.10843373493975904</v>
      </c>
      <c r="R120" s="49">
        <f t="shared" si="24"/>
        <v>0.15625</v>
      </c>
      <c r="S120" s="49">
        <f t="shared" si="24"/>
        <v>-7.1428571428571425E-2</v>
      </c>
      <c r="T120" s="49">
        <f t="shared" si="24"/>
        <v>0.33333333333333331</v>
      </c>
      <c r="U120" s="49">
        <f t="shared" si="24"/>
        <v>0.47619047619047616</v>
      </c>
      <c r="V120" s="49">
        <f t="shared" si="24"/>
        <v>-0.1</v>
      </c>
      <c r="W120" s="49">
        <f t="shared" si="24"/>
        <v>0</v>
      </c>
      <c r="X120" s="49">
        <f t="shared" si="24"/>
        <v>-0.3</v>
      </c>
      <c r="Y120" s="49">
        <f t="shared" si="24"/>
        <v>-0.125</v>
      </c>
      <c r="Z120" s="50">
        <f t="shared" si="24"/>
        <v>-0.2857142857142857</v>
      </c>
      <c r="AB120" s="54" t="s">
        <v>10</v>
      </c>
      <c r="AC120" s="48">
        <f t="shared" si="28"/>
        <v>0.14218009478672985</v>
      </c>
      <c r="AD120" s="49">
        <f t="shared" si="25"/>
        <v>0.12048192771084337</v>
      </c>
      <c r="AE120" s="49">
        <f t="shared" si="25"/>
        <v>0.53125</v>
      </c>
      <c r="AF120" s="49">
        <f t="shared" si="25"/>
        <v>-7.1428571428571425E-2</v>
      </c>
      <c r="AG120" s="49">
        <f t="shared" si="25"/>
        <v>-8.3333333333333329E-2</v>
      </c>
      <c r="AH120" s="49">
        <f t="shared" si="25"/>
        <v>0.14285714285714285</v>
      </c>
      <c r="AI120" s="49">
        <f t="shared" si="25"/>
        <v>-0.2</v>
      </c>
      <c r="AJ120" s="49">
        <f t="shared" si="25"/>
        <v>0.2857142857142857</v>
      </c>
      <c r="AK120" s="49">
        <f t="shared" si="25"/>
        <v>0.1</v>
      </c>
      <c r="AL120" s="49">
        <f t="shared" si="25"/>
        <v>0.25</v>
      </c>
      <c r="AM120" s="50">
        <f t="shared" si="25"/>
        <v>-7.1428571428571425E-2</v>
      </c>
    </row>
    <row r="121" spans="2:39">
      <c r="B121" s="54" t="s">
        <v>11</v>
      </c>
      <c r="C121" s="141">
        <f t="shared" si="26"/>
        <v>-32</v>
      </c>
      <c r="D121" s="80">
        <f t="shared" si="26"/>
        <v>2</v>
      </c>
      <c r="E121" s="80">
        <f t="shared" si="26"/>
        <v>-1</v>
      </c>
      <c r="F121" s="80">
        <f t="shared" si="26"/>
        <v>7</v>
      </c>
      <c r="G121" s="80">
        <f t="shared" si="26"/>
        <v>1</v>
      </c>
      <c r="H121" s="80">
        <f t="shared" si="26"/>
        <v>-5</v>
      </c>
      <c r="I121" s="80">
        <f t="shared" si="26"/>
        <v>-4</v>
      </c>
      <c r="J121" s="80">
        <f t="shared" si="26"/>
        <v>-11</v>
      </c>
      <c r="K121" s="80">
        <f t="shared" si="26"/>
        <v>-1</v>
      </c>
      <c r="L121" s="80">
        <f t="shared" si="26"/>
        <v>-3</v>
      </c>
      <c r="M121" s="81">
        <f t="shared" si="26"/>
        <v>-17</v>
      </c>
      <c r="O121" s="54" t="s">
        <v>11</v>
      </c>
      <c r="P121" s="48">
        <f t="shared" si="27"/>
        <v>-8.4880636604774531E-2</v>
      </c>
      <c r="Q121" s="49">
        <f t="shared" si="24"/>
        <v>3.3898305084745763E-2</v>
      </c>
      <c r="R121" s="49">
        <f t="shared" si="24"/>
        <v>-7.6923076923076927E-2</v>
      </c>
      <c r="S121" s="49">
        <f t="shared" si="24"/>
        <v>0.35</v>
      </c>
      <c r="T121" s="49">
        <f t="shared" si="24"/>
        <v>0.1111111111111111</v>
      </c>
      <c r="U121" s="49">
        <f t="shared" si="24"/>
        <v>-2.7624309392265192E-2</v>
      </c>
      <c r="V121" s="49">
        <f t="shared" si="24"/>
        <v>-0.21052631578947367</v>
      </c>
      <c r="W121" s="49">
        <f t="shared" si="24"/>
        <v>-0.47826086956521741</v>
      </c>
      <c r="X121" s="49">
        <f t="shared" si="24"/>
        <v>-1</v>
      </c>
      <c r="Y121" s="49">
        <f t="shared" si="24"/>
        <v>-0.6</v>
      </c>
      <c r="Z121" s="50">
        <f t="shared" si="24"/>
        <v>-0.36170212765957449</v>
      </c>
      <c r="AB121" s="54" t="s">
        <v>11</v>
      </c>
      <c r="AC121" s="48">
        <f t="shared" si="28"/>
        <v>-0.31034482758620691</v>
      </c>
      <c r="AD121" s="49">
        <f t="shared" si="25"/>
        <v>-0.32203389830508472</v>
      </c>
      <c r="AE121" s="49">
        <f t="shared" si="25"/>
        <v>-0.76923076923076927</v>
      </c>
      <c r="AF121" s="49">
        <f t="shared" si="25"/>
        <v>0</v>
      </c>
      <c r="AG121" s="49">
        <f t="shared" si="25"/>
        <v>-0.33333333333333331</v>
      </c>
      <c r="AH121" s="49">
        <f t="shared" si="25"/>
        <v>-0.24309392265193369</v>
      </c>
      <c r="AI121" s="49">
        <f t="shared" si="25"/>
        <v>-0.10526315789473684</v>
      </c>
      <c r="AJ121" s="49">
        <f t="shared" si="25"/>
        <v>-0.78260869565217395</v>
      </c>
      <c r="AK121" s="49">
        <f t="shared" si="25"/>
        <v>1</v>
      </c>
      <c r="AL121" s="49">
        <f t="shared" si="25"/>
        <v>-0.2</v>
      </c>
      <c r="AM121" s="50">
        <f t="shared" si="25"/>
        <v>-0.44680851063829785</v>
      </c>
    </row>
    <row r="122" spans="2:39">
      <c r="B122" s="54" t="s">
        <v>12</v>
      </c>
      <c r="C122" s="141">
        <f t="shared" si="26"/>
        <v>10</v>
      </c>
      <c r="D122" s="80">
        <f t="shared" si="26"/>
        <v>4</v>
      </c>
      <c r="E122" s="80">
        <f t="shared" si="26"/>
        <v>0</v>
      </c>
      <c r="F122" s="80">
        <f t="shared" si="26"/>
        <v>-2</v>
      </c>
      <c r="G122" s="80">
        <f t="shared" si="26"/>
        <v>3</v>
      </c>
      <c r="H122" s="80">
        <f t="shared" si="26"/>
        <v>11</v>
      </c>
      <c r="I122" s="80">
        <f t="shared" si="26"/>
        <v>1</v>
      </c>
      <c r="J122" s="80">
        <f t="shared" si="26"/>
        <v>-3</v>
      </c>
      <c r="K122" s="80">
        <f t="shared" si="26"/>
        <v>-2</v>
      </c>
      <c r="L122" s="80">
        <f t="shared" si="26"/>
        <v>-2</v>
      </c>
      <c r="M122" s="81">
        <f t="shared" si="26"/>
        <v>0</v>
      </c>
      <c r="O122" s="54" t="s">
        <v>12</v>
      </c>
      <c r="P122" s="48">
        <f t="shared" si="27"/>
        <v>4.1493775933609957E-2</v>
      </c>
      <c r="Q122" s="64" t="s">
        <v>120</v>
      </c>
      <c r="R122" s="49">
        <f t="shared" si="24"/>
        <v>0</v>
      </c>
      <c r="S122" s="49">
        <f t="shared" si="24"/>
        <v>-0.13333333333333333</v>
      </c>
      <c r="T122" s="49">
        <f t="shared" si="24"/>
        <v>0.21428571428571427</v>
      </c>
      <c r="U122" s="49">
        <f t="shared" si="24"/>
        <v>8.3969465648854963E-2</v>
      </c>
      <c r="V122" s="49">
        <f t="shared" si="24"/>
        <v>0.5</v>
      </c>
      <c r="W122" s="49">
        <f t="shared" si="24"/>
        <v>-0.16666666666666666</v>
      </c>
      <c r="X122" s="49">
        <f t="shared" si="24"/>
        <v>-0.13333333333333333</v>
      </c>
      <c r="Y122" s="49">
        <f t="shared" si="24"/>
        <v>-0.1</v>
      </c>
      <c r="Z122" s="50">
        <f t="shared" si="24"/>
        <v>0</v>
      </c>
      <c r="AB122" s="54" t="s">
        <v>12</v>
      </c>
      <c r="AC122" s="48">
        <f t="shared" si="28"/>
        <v>-0.13278008298755187</v>
      </c>
      <c r="AD122" s="64" t="s">
        <v>120</v>
      </c>
      <c r="AE122" s="49">
        <f t="shared" si="25"/>
        <v>0</v>
      </c>
      <c r="AF122" s="49">
        <f t="shared" si="25"/>
        <v>-0.33333333333333331</v>
      </c>
      <c r="AG122" s="49">
        <f t="shared" si="25"/>
        <v>-0.21428571428571427</v>
      </c>
      <c r="AH122" s="49">
        <f t="shared" si="25"/>
        <v>-9.9236641221374045E-2</v>
      </c>
      <c r="AI122" s="49">
        <f t="shared" si="25"/>
        <v>1</v>
      </c>
      <c r="AJ122" s="49">
        <f t="shared" si="25"/>
        <v>-0.33333333333333331</v>
      </c>
      <c r="AK122" s="49">
        <f t="shared" si="25"/>
        <v>-0.2</v>
      </c>
      <c r="AL122" s="49">
        <f t="shared" si="25"/>
        <v>-0.3</v>
      </c>
      <c r="AM122" s="50">
        <f t="shared" si="25"/>
        <v>-0.20833333333333334</v>
      </c>
    </row>
    <row r="123" spans="2:39">
      <c r="B123" s="54" t="s">
        <v>44</v>
      </c>
      <c r="C123" s="141">
        <f t="shared" si="26"/>
        <v>-36</v>
      </c>
      <c r="D123" s="80">
        <f t="shared" si="26"/>
        <v>-31</v>
      </c>
      <c r="E123" s="80">
        <f t="shared" si="26"/>
        <v>-1</v>
      </c>
      <c r="F123" s="80">
        <f t="shared" si="26"/>
        <v>0</v>
      </c>
      <c r="G123" s="80">
        <f t="shared" si="26"/>
        <v>0</v>
      </c>
      <c r="H123" s="80">
        <f t="shared" si="26"/>
        <v>0</v>
      </c>
      <c r="I123" s="80">
        <f t="shared" si="26"/>
        <v>-2</v>
      </c>
      <c r="J123" s="80">
        <f t="shared" si="26"/>
        <v>0</v>
      </c>
      <c r="K123" s="80">
        <f t="shared" si="26"/>
        <v>0</v>
      </c>
      <c r="L123" s="80">
        <f t="shared" si="26"/>
        <v>0</v>
      </c>
      <c r="M123" s="81">
        <f t="shared" si="26"/>
        <v>-2</v>
      </c>
      <c r="O123" s="54" t="s">
        <v>44</v>
      </c>
      <c r="P123" s="48">
        <f t="shared" si="27"/>
        <v>-0.4</v>
      </c>
      <c r="Q123" s="49">
        <f t="shared" si="24"/>
        <v>-0.37349397590361444</v>
      </c>
      <c r="R123" s="49">
        <f t="shared" si="24"/>
        <v>-0.33333333333333331</v>
      </c>
      <c r="S123" s="64" t="s">
        <v>120</v>
      </c>
      <c r="T123" s="64" t="s">
        <v>120</v>
      </c>
      <c r="U123" s="64" t="s">
        <v>120</v>
      </c>
      <c r="V123" s="49">
        <f t="shared" si="24"/>
        <v>-1</v>
      </c>
      <c r="W123" s="64" t="s">
        <v>120</v>
      </c>
      <c r="X123" s="64" t="s">
        <v>120</v>
      </c>
      <c r="Y123" s="64" t="s">
        <v>120</v>
      </c>
      <c r="Z123" s="50">
        <f t="shared" si="24"/>
        <v>-1</v>
      </c>
      <c r="AB123" s="54" t="s">
        <v>44</v>
      </c>
      <c r="AC123" s="48">
        <f t="shared" si="28"/>
        <v>-0.45555555555555555</v>
      </c>
      <c r="AD123" s="49">
        <f t="shared" si="25"/>
        <v>-0.48192771084337349</v>
      </c>
      <c r="AE123" s="49">
        <f t="shared" si="25"/>
        <v>-0.33333333333333331</v>
      </c>
      <c r="AF123" s="64" t="s">
        <v>120</v>
      </c>
      <c r="AG123" s="64" t="s">
        <v>120</v>
      </c>
      <c r="AH123" s="64" t="s">
        <v>120</v>
      </c>
      <c r="AI123" s="49">
        <f t="shared" si="25"/>
        <v>0</v>
      </c>
      <c r="AJ123" s="64" t="s">
        <v>120</v>
      </c>
      <c r="AK123" s="64" t="s">
        <v>120</v>
      </c>
      <c r="AL123" s="64" t="s">
        <v>120</v>
      </c>
      <c r="AM123" s="50">
        <f t="shared" si="25"/>
        <v>-1</v>
      </c>
    </row>
    <row r="124" spans="2:39">
      <c r="B124" s="54" t="s">
        <v>23</v>
      </c>
      <c r="C124" s="141">
        <f t="shared" si="26"/>
        <v>10</v>
      </c>
      <c r="D124" s="80">
        <f t="shared" si="26"/>
        <v>0</v>
      </c>
      <c r="E124" s="80">
        <f t="shared" si="26"/>
        <v>0</v>
      </c>
      <c r="F124" s="80">
        <f t="shared" si="26"/>
        <v>0</v>
      </c>
      <c r="G124" s="80">
        <f t="shared" si="26"/>
        <v>7</v>
      </c>
      <c r="H124" s="80">
        <f t="shared" si="26"/>
        <v>0</v>
      </c>
      <c r="I124" s="80">
        <f t="shared" si="26"/>
        <v>1</v>
      </c>
      <c r="J124" s="80">
        <f t="shared" si="26"/>
        <v>0</v>
      </c>
      <c r="K124" s="80">
        <f t="shared" si="26"/>
        <v>0</v>
      </c>
      <c r="L124" s="80">
        <f t="shared" si="26"/>
        <v>0</v>
      </c>
      <c r="M124" s="81">
        <f t="shared" si="26"/>
        <v>2</v>
      </c>
      <c r="O124" s="54" t="s">
        <v>23</v>
      </c>
      <c r="P124" s="107" t="s">
        <v>120</v>
      </c>
      <c r="Q124" s="64" t="s">
        <v>120</v>
      </c>
      <c r="R124" s="64" t="s">
        <v>120</v>
      </c>
      <c r="S124" s="64" t="s">
        <v>120</v>
      </c>
      <c r="T124" s="64" t="s">
        <v>120</v>
      </c>
      <c r="U124" s="64" t="s">
        <v>120</v>
      </c>
      <c r="V124" s="64" t="s">
        <v>120</v>
      </c>
      <c r="W124" s="64" t="s">
        <v>120</v>
      </c>
      <c r="X124" s="64" t="s">
        <v>120</v>
      </c>
      <c r="Y124" s="64" t="s">
        <v>120</v>
      </c>
      <c r="Z124" s="108" t="s">
        <v>120</v>
      </c>
      <c r="AB124" s="54" t="s">
        <v>23</v>
      </c>
      <c r="AC124" s="107" t="s">
        <v>120</v>
      </c>
      <c r="AD124" s="64" t="s">
        <v>120</v>
      </c>
      <c r="AE124" s="64" t="s">
        <v>120</v>
      </c>
      <c r="AF124" s="64" t="s">
        <v>120</v>
      </c>
      <c r="AG124" s="64" t="s">
        <v>120</v>
      </c>
      <c r="AH124" s="64" t="s">
        <v>120</v>
      </c>
      <c r="AI124" s="64" t="s">
        <v>120</v>
      </c>
      <c r="AJ124" s="64" t="s">
        <v>120</v>
      </c>
      <c r="AK124" s="64" t="s">
        <v>120</v>
      </c>
      <c r="AL124" s="64" t="s">
        <v>120</v>
      </c>
      <c r="AM124" s="108" t="s">
        <v>120</v>
      </c>
    </row>
    <row r="125" spans="2:39">
      <c r="B125" s="54" t="s">
        <v>13</v>
      </c>
      <c r="C125" s="141">
        <f t="shared" si="26"/>
        <v>-6</v>
      </c>
      <c r="D125" s="80">
        <f t="shared" si="26"/>
        <v>7</v>
      </c>
      <c r="E125" s="80">
        <f t="shared" si="26"/>
        <v>-3</v>
      </c>
      <c r="F125" s="80">
        <f t="shared" si="26"/>
        <v>0</v>
      </c>
      <c r="G125" s="80">
        <f t="shared" si="26"/>
        <v>-4</v>
      </c>
      <c r="H125" s="80">
        <f t="shared" si="26"/>
        <v>-2</v>
      </c>
      <c r="I125" s="80">
        <f t="shared" si="26"/>
        <v>-1</v>
      </c>
      <c r="J125" s="80">
        <f t="shared" si="26"/>
        <v>0</v>
      </c>
      <c r="K125" s="80">
        <f t="shared" si="26"/>
        <v>0</v>
      </c>
      <c r="L125" s="80">
        <f t="shared" si="26"/>
        <v>-1</v>
      </c>
      <c r="M125" s="81">
        <f t="shared" si="26"/>
        <v>-2</v>
      </c>
      <c r="O125" s="54" t="s">
        <v>13</v>
      </c>
      <c r="P125" s="48">
        <f t="shared" si="27"/>
        <v>-0.4</v>
      </c>
      <c r="Q125" s="49">
        <f t="shared" si="24"/>
        <v>3.5</v>
      </c>
      <c r="R125" s="49">
        <f t="shared" si="24"/>
        <v>-1</v>
      </c>
      <c r="S125" s="64" t="s">
        <v>120</v>
      </c>
      <c r="T125" s="49">
        <f t="shared" si="24"/>
        <v>-1</v>
      </c>
      <c r="U125" s="49">
        <f t="shared" si="24"/>
        <v>-1</v>
      </c>
      <c r="V125" s="49">
        <f t="shared" si="24"/>
        <v>-1</v>
      </c>
      <c r="W125" s="64" t="s">
        <v>120</v>
      </c>
      <c r="X125" s="64" t="s">
        <v>120</v>
      </c>
      <c r="Y125" s="49">
        <f t="shared" si="24"/>
        <v>-1</v>
      </c>
      <c r="Z125" s="50">
        <f t="shared" si="24"/>
        <v>-1</v>
      </c>
      <c r="AB125" s="54" t="s">
        <v>13</v>
      </c>
      <c r="AC125" s="48">
        <f t="shared" si="28"/>
        <v>-0.8</v>
      </c>
      <c r="AD125" s="49">
        <f t="shared" si="25"/>
        <v>-1</v>
      </c>
      <c r="AE125" s="49">
        <f t="shared" si="25"/>
        <v>-1</v>
      </c>
      <c r="AF125" s="64" t="s">
        <v>120</v>
      </c>
      <c r="AG125" s="49">
        <f t="shared" si="25"/>
        <v>-1</v>
      </c>
      <c r="AH125" s="49">
        <f t="shared" si="25"/>
        <v>-1</v>
      </c>
      <c r="AI125" s="49">
        <f t="shared" si="25"/>
        <v>-1</v>
      </c>
      <c r="AJ125" s="64" t="s">
        <v>120</v>
      </c>
      <c r="AK125" s="64" t="s">
        <v>120</v>
      </c>
      <c r="AL125" s="49">
        <f t="shared" si="25"/>
        <v>-1</v>
      </c>
      <c r="AM125" s="50">
        <f t="shared" si="25"/>
        <v>-0.5</v>
      </c>
    </row>
    <row r="126" spans="2:39">
      <c r="B126" s="54" t="s">
        <v>22</v>
      </c>
      <c r="C126" s="141">
        <f t="shared" si="26"/>
        <v>0</v>
      </c>
      <c r="D126" s="80">
        <f t="shared" si="26"/>
        <v>0</v>
      </c>
      <c r="E126" s="80">
        <f t="shared" si="26"/>
        <v>0</v>
      </c>
      <c r="F126" s="80">
        <f t="shared" si="26"/>
        <v>0</v>
      </c>
      <c r="G126" s="80">
        <f t="shared" si="26"/>
        <v>0</v>
      </c>
      <c r="H126" s="80">
        <f t="shared" si="26"/>
        <v>0</v>
      </c>
      <c r="I126" s="80">
        <f t="shared" si="26"/>
        <v>0</v>
      </c>
      <c r="J126" s="80">
        <f t="shared" si="26"/>
        <v>0</v>
      </c>
      <c r="K126" s="80">
        <f t="shared" si="26"/>
        <v>0</v>
      </c>
      <c r="L126" s="80">
        <f t="shared" si="26"/>
        <v>0</v>
      </c>
      <c r="M126" s="81">
        <f t="shared" si="26"/>
        <v>0</v>
      </c>
      <c r="O126" s="54" t="s">
        <v>22</v>
      </c>
      <c r="P126" s="107" t="s">
        <v>120</v>
      </c>
      <c r="Q126" s="64" t="s">
        <v>120</v>
      </c>
      <c r="R126" s="64" t="s">
        <v>120</v>
      </c>
      <c r="S126" s="64" t="s">
        <v>120</v>
      </c>
      <c r="T126" s="64" t="s">
        <v>120</v>
      </c>
      <c r="U126" s="64" t="s">
        <v>120</v>
      </c>
      <c r="V126" s="64" t="s">
        <v>120</v>
      </c>
      <c r="W126" s="64" t="s">
        <v>120</v>
      </c>
      <c r="X126" s="64" t="s">
        <v>120</v>
      </c>
      <c r="Y126" s="64" t="s">
        <v>120</v>
      </c>
      <c r="Z126" s="108" t="s">
        <v>120</v>
      </c>
      <c r="AB126" s="54" t="s">
        <v>22</v>
      </c>
      <c r="AC126" s="107" t="s">
        <v>120</v>
      </c>
      <c r="AD126" s="64" t="s">
        <v>120</v>
      </c>
      <c r="AE126" s="64" t="s">
        <v>120</v>
      </c>
      <c r="AF126" s="64" t="s">
        <v>120</v>
      </c>
      <c r="AG126" s="64" t="s">
        <v>120</v>
      </c>
      <c r="AH126" s="64" t="s">
        <v>120</v>
      </c>
      <c r="AI126" s="64" t="s">
        <v>120</v>
      </c>
      <c r="AJ126" s="64" t="s">
        <v>120</v>
      </c>
      <c r="AK126" s="64" t="s">
        <v>120</v>
      </c>
      <c r="AL126" s="64" t="s">
        <v>120</v>
      </c>
      <c r="AM126" s="108" t="s">
        <v>120</v>
      </c>
    </row>
    <row r="127" spans="2:39">
      <c r="B127" s="54" t="s">
        <v>14</v>
      </c>
      <c r="C127" s="141">
        <f t="shared" si="26"/>
        <v>751</v>
      </c>
      <c r="D127" s="80">
        <f t="shared" si="26"/>
        <v>298</v>
      </c>
      <c r="E127" s="80">
        <f t="shared" si="26"/>
        <v>123</v>
      </c>
      <c r="F127" s="80">
        <f t="shared" si="26"/>
        <v>78</v>
      </c>
      <c r="G127" s="80">
        <f t="shared" si="26"/>
        <v>18</v>
      </c>
      <c r="H127" s="80">
        <f t="shared" si="26"/>
        <v>53</v>
      </c>
      <c r="I127" s="80">
        <f t="shared" si="26"/>
        <v>86</v>
      </c>
      <c r="J127" s="80">
        <f t="shared" si="26"/>
        <v>9</v>
      </c>
      <c r="K127" s="80">
        <f t="shared" si="26"/>
        <v>11</v>
      </c>
      <c r="L127" s="80">
        <f t="shared" si="26"/>
        <v>15</v>
      </c>
      <c r="M127" s="81">
        <f t="shared" si="26"/>
        <v>60</v>
      </c>
      <c r="O127" s="54" t="s">
        <v>14</v>
      </c>
      <c r="P127" s="48">
        <f t="shared" si="27"/>
        <v>0.26518361581920902</v>
      </c>
      <c r="Q127" s="49">
        <f t="shared" si="24"/>
        <v>0.17426900584795321</v>
      </c>
      <c r="R127" s="49">
        <f t="shared" si="24"/>
        <v>0.33153638814016173</v>
      </c>
      <c r="S127" s="49">
        <f t="shared" si="24"/>
        <v>0.3577981651376147</v>
      </c>
      <c r="T127" s="49">
        <f t="shared" si="24"/>
        <v>0.4</v>
      </c>
      <c r="U127" s="49">
        <f t="shared" si="24"/>
        <v>0.42741935483870969</v>
      </c>
      <c r="V127" s="49">
        <f t="shared" si="24"/>
        <v>0.90526315789473688</v>
      </c>
      <c r="W127" s="49">
        <f t="shared" si="24"/>
        <v>0.31034482758620691</v>
      </c>
      <c r="X127" s="49">
        <f t="shared" si="24"/>
        <v>0.16666666666666666</v>
      </c>
      <c r="Y127" s="49">
        <f t="shared" si="24"/>
        <v>0.14018691588785046</v>
      </c>
      <c r="Z127" s="50">
        <f t="shared" si="24"/>
        <v>0.89552238805970152</v>
      </c>
      <c r="AB127" s="54" t="s">
        <v>14</v>
      </c>
      <c r="AC127" s="48">
        <f t="shared" si="28"/>
        <v>0.42725988700564971</v>
      </c>
      <c r="AD127" s="49">
        <f t="shared" si="25"/>
        <v>0.32807017543859651</v>
      </c>
      <c r="AE127" s="49">
        <f t="shared" si="25"/>
        <v>0.38814016172506738</v>
      </c>
      <c r="AF127" s="49">
        <f t="shared" si="25"/>
        <v>0.65137614678899081</v>
      </c>
      <c r="AG127" s="49">
        <f t="shared" si="25"/>
        <v>0.44444444444444442</v>
      </c>
      <c r="AH127" s="49">
        <f t="shared" si="25"/>
        <v>0.90322580645161288</v>
      </c>
      <c r="AI127" s="49">
        <f t="shared" si="25"/>
        <v>0.9263157894736842</v>
      </c>
      <c r="AJ127" s="49">
        <f t="shared" si="25"/>
        <v>0.13793103448275862</v>
      </c>
      <c r="AK127" s="49">
        <f t="shared" si="25"/>
        <v>0.72727272727272729</v>
      </c>
      <c r="AL127" s="49">
        <f t="shared" si="25"/>
        <v>0.28037383177570091</v>
      </c>
      <c r="AM127" s="50">
        <f t="shared" si="25"/>
        <v>0.91044776119402981</v>
      </c>
    </row>
    <row r="128" spans="2:39">
      <c r="B128" s="54" t="s">
        <v>15</v>
      </c>
      <c r="C128" s="142">
        <f t="shared" si="26"/>
        <v>11</v>
      </c>
      <c r="D128" s="143">
        <f t="shared" si="26"/>
        <v>-51</v>
      </c>
      <c r="E128" s="143">
        <f t="shared" si="26"/>
        <v>12</v>
      </c>
      <c r="F128" s="143">
        <f t="shared" si="26"/>
        <v>0</v>
      </c>
      <c r="G128" s="143">
        <f t="shared" si="26"/>
        <v>10</v>
      </c>
      <c r="H128" s="143">
        <f t="shared" si="26"/>
        <v>14</v>
      </c>
      <c r="I128" s="143">
        <f t="shared" si="26"/>
        <v>14</v>
      </c>
      <c r="J128" s="143">
        <f t="shared" si="26"/>
        <v>10</v>
      </c>
      <c r="K128" s="143">
        <f t="shared" si="26"/>
        <v>4</v>
      </c>
      <c r="L128" s="143">
        <f t="shared" si="26"/>
        <v>0</v>
      </c>
      <c r="M128" s="144">
        <f t="shared" si="26"/>
        <v>-2</v>
      </c>
      <c r="O128" s="54" t="s">
        <v>15</v>
      </c>
      <c r="P128" s="48">
        <f t="shared" si="27"/>
        <v>1.7350157728706624E-2</v>
      </c>
      <c r="Q128" s="49">
        <f t="shared" si="24"/>
        <v>-0.18021201413427562</v>
      </c>
      <c r="R128" s="49">
        <f t="shared" si="24"/>
        <v>0.15384615384615385</v>
      </c>
      <c r="S128" s="49">
        <f t="shared" si="24"/>
        <v>0</v>
      </c>
      <c r="T128" s="49">
        <f t="shared" si="24"/>
        <v>0.43478260869565216</v>
      </c>
      <c r="U128" s="49">
        <f t="shared" si="24"/>
        <v>0.16666666666666666</v>
      </c>
      <c r="V128" s="49">
        <f t="shared" si="24"/>
        <v>0.34146341463414637</v>
      </c>
      <c r="W128" s="49">
        <f t="shared" si="24"/>
        <v>0.5</v>
      </c>
      <c r="X128" s="49">
        <f t="shared" si="24"/>
        <v>0.19047619047619047</v>
      </c>
      <c r="Y128" s="49">
        <f t="shared" si="24"/>
        <v>0</v>
      </c>
      <c r="Z128" s="50">
        <f t="shared" si="24"/>
        <v>-0.1</v>
      </c>
      <c r="AB128" s="54" t="s">
        <v>15</v>
      </c>
      <c r="AC128" s="48">
        <f t="shared" si="28"/>
        <v>0.52365930599369082</v>
      </c>
      <c r="AD128" s="49">
        <f t="shared" si="28"/>
        <v>0.4628975265017668</v>
      </c>
      <c r="AE128" s="49">
        <f t="shared" si="28"/>
        <v>0.78205128205128205</v>
      </c>
      <c r="AF128" s="49">
        <f t="shared" si="28"/>
        <v>0.37777777777777777</v>
      </c>
      <c r="AG128" s="49">
        <f t="shared" si="28"/>
        <v>0.39130434782608697</v>
      </c>
      <c r="AH128" s="49">
        <f t="shared" si="28"/>
        <v>0.76190476190476186</v>
      </c>
      <c r="AI128" s="49">
        <f t="shared" si="28"/>
        <v>0.73170731707317072</v>
      </c>
      <c r="AJ128" s="49">
        <f t="shared" si="28"/>
        <v>0</v>
      </c>
      <c r="AK128" s="49">
        <f t="shared" si="28"/>
        <v>0.23809523809523808</v>
      </c>
      <c r="AL128" s="49">
        <f t="shared" si="28"/>
        <v>0.57894736842105265</v>
      </c>
      <c r="AM128" s="50">
        <f t="shared" si="28"/>
        <v>0.2</v>
      </c>
    </row>
    <row r="129" spans="2:39">
      <c r="B129" s="54" t="s">
        <v>16</v>
      </c>
      <c r="C129" s="141">
        <f t="shared" ref="C129:M133" si="29">C48-C75</f>
        <v>290</v>
      </c>
      <c r="D129" s="80">
        <f t="shared" si="29"/>
        <v>-16</v>
      </c>
      <c r="E129" s="80">
        <f t="shared" si="29"/>
        <v>60</v>
      </c>
      <c r="F129" s="80">
        <f t="shared" si="29"/>
        <v>23</v>
      </c>
      <c r="G129" s="80">
        <f t="shared" si="29"/>
        <v>4</v>
      </c>
      <c r="H129" s="80">
        <f t="shared" si="29"/>
        <v>125</v>
      </c>
      <c r="I129" s="80">
        <f t="shared" si="29"/>
        <v>29</v>
      </c>
      <c r="J129" s="80">
        <f t="shared" si="29"/>
        <v>3</v>
      </c>
      <c r="K129" s="80">
        <f t="shared" si="29"/>
        <v>24</v>
      </c>
      <c r="L129" s="80">
        <f t="shared" si="29"/>
        <v>14</v>
      </c>
      <c r="M129" s="81">
        <f t="shared" si="29"/>
        <v>24</v>
      </c>
      <c r="O129" s="54" t="s">
        <v>16</v>
      </c>
      <c r="P129" s="48">
        <f t="shared" si="27"/>
        <v>9.3277581215825023E-2</v>
      </c>
      <c r="Q129" s="49">
        <f t="shared" si="24"/>
        <v>-1.1940298507462687E-2</v>
      </c>
      <c r="R129" s="49">
        <f t="shared" si="24"/>
        <v>0.11695906432748537</v>
      </c>
      <c r="S129" s="49">
        <f t="shared" si="24"/>
        <v>8.5501858736059477E-2</v>
      </c>
      <c r="T129" s="49">
        <f t="shared" si="24"/>
        <v>2.3255813953488372E-2</v>
      </c>
      <c r="U129" s="49">
        <f t="shared" si="24"/>
        <v>0.69444444444444442</v>
      </c>
      <c r="V129" s="49">
        <f t="shared" si="24"/>
        <v>0.43283582089552236</v>
      </c>
      <c r="W129" s="49">
        <f t="shared" si="24"/>
        <v>2.0833333333333332E-2</v>
      </c>
      <c r="X129" s="49">
        <f t="shared" si="24"/>
        <v>0.21818181818181817</v>
      </c>
      <c r="Y129" s="49">
        <f t="shared" si="24"/>
        <v>6.7307692307692304E-2</v>
      </c>
      <c r="Z129" s="50">
        <f t="shared" si="24"/>
        <v>0.22641509433962265</v>
      </c>
      <c r="AB129" s="54" t="s">
        <v>16</v>
      </c>
      <c r="AC129" s="48">
        <f t="shared" ref="AC129:AM134" si="30">AC102/C75</f>
        <v>0.1379864908330653</v>
      </c>
      <c r="AD129" s="49">
        <f t="shared" si="30"/>
        <v>-5.8955223880597013E-2</v>
      </c>
      <c r="AE129" s="49">
        <f t="shared" si="30"/>
        <v>7.2124756335282647E-2</v>
      </c>
      <c r="AF129" s="49">
        <f t="shared" si="30"/>
        <v>0.17472118959107807</v>
      </c>
      <c r="AG129" s="49">
        <f t="shared" si="30"/>
        <v>9.3023255813953487E-2</v>
      </c>
      <c r="AH129" s="49">
        <f t="shared" si="30"/>
        <v>1.4111111111111112</v>
      </c>
      <c r="AI129" s="49">
        <f t="shared" si="30"/>
        <v>0.71641791044776115</v>
      </c>
      <c r="AJ129" s="49">
        <f t="shared" si="30"/>
        <v>-6.9444444444444441E-3</v>
      </c>
      <c r="AK129" s="49">
        <f t="shared" si="30"/>
        <v>0.27272727272727271</v>
      </c>
      <c r="AL129" s="49">
        <f t="shared" si="30"/>
        <v>9.1346153846153841E-2</v>
      </c>
      <c r="AM129" s="50">
        <f t="shared" si="30"/>
        <v>0.54716981132075471</v>
      </c>
    </row>
    <row r="130" spans="2:39">
      <c r="B130" s="54" t="s">
        <v>17</v>
      </c>
      <c r="C130" s="141">
        <f t="shared" si="29"/>
        <v>107</v>
      </c>
      <c r="D130" s="80">
        <f t="shared" si="29"/>
        <v>12</v>
      </c>
      <c r="E130" s="80">
        <f t="shared" si="29"/>
        <v>7</v>
      </c>
      <c r="F130" s="80">
        <f t="shared" si="29"/>
        <v>24</v>
      </c>
      <c r="G130" s="80">
        <f t="shared" si="29"/>
        <v>10</v>
      </c>
      <c r="H130" s="80">
        <f t="shared" si="29"/>
        <v>27</v>
      </c>
      <c r="I130" s="80">
        <f t="shared" si="29"/>
        <v>3</v>
      </c>
      <c r="J130" s="80">
        <f t="shared" si="29"/>
        <v>9</v>
      </c>
      <c r="K130" s="80">
        <f t="shared" si="29"/>
        <v>3</v>
      </c>
      <c r="L130" s="80">
        <f t="shared" si="29"/>
        <v>6</v>
      </c>
      <c r="M130" s="81">
        <f t="shared" si="29"/>
        <v>6</v>
      </c>
      <c r="O130" s="54" t="s">
        <v>17</v>
      </c>
      <c r="P130" s="48">
        <f t="shared" si="27"/>
        <v>0.1917562724014337</v>
      </c>
      <c r="Q130" s="49">
        <f t="shared" si="24"/>
        <v>8.2191780821917804E-2</v>
      </c>
      <c r="R130" s="49">
        <f t="shared" si="24"/>
        <v>8.4337349397590355E-2</v>
      </c>
      <c r="S130" s="49">
        <f t="shared" si="24"/>
        <v>0.26373626373626374</v>
      </c>
      <c r="T130" s="49">
        <f t="shared" si="24"/>
        <v>0.38461538461538464</v>
      </c>
      <c r="U130" s="49">
        <f t="shared" si="24"/>
        <v>1.2857142857142858</v>
      </c>
      <c r="V130" s="49">
        <f t="shared" si="24"/>
        <v>0.2</v>
      </c>
      <c r="W130" s="49">
        <f t="shared" si="24"/>
        <v>0.23684210526315788</v>
      </c>
      <c r="X130" s="49">
        <f t="shared" si="24"/>
        <v>8.1081081081081086E-2</v>
      </c>
      <c r="Y130" s="49">
        <f t="shared" si="24"/>
        <v>0.13043478260869565</v>
      </c>
      <c r="Z130" s="50">
        <f t="shared" si="24"/>
        <v>0.10909090909090909</v>
      </c>
      <c r="AB130" s="54" t="s">
        <v>17</v>
      </c>
      <c r="AC130" s="48">
        <f t="shared" si="30"/>
        <v>0.15591397849462366</v>
      </c>
      <c r="AD130" s="49">
        <f t="shared" si="30"/>
        <v>0.13013698630136986</v>
      </c>
      <c r="AE130" s="49">
        <f t="shared" si="30"/>
        <v>-0.21686746987951808</v>
      </c>
      <c r="AF130" s="49">
        <f t="shared" si="30"/>
        <v>0.17582417582417584</v>
      </c>
      <c r="AG130" s="49">
        <f t="shared" si="30"/>
        <v>0.57692307692307687</v>
      </c>
      <c r="AH130" s="49">
        <f t="shared" si="30"/>
        <v>1.9523809523809523</v>
      </c>
      <c r="AI130" s="49">
        <f t="shared" si="30"/>
        <v>0.6</v>
      </c>
      <c r="AJ130" s="49">
        <f t="shared" si="30"/>
        <v>-5.2631578947368418E-2</v>
      </c>
      <c r="AK130" s="49">
        <f t="shared" si="30"/>
        <v>0.10810810810810811</v>
      </c>
      <c r="AL130" s="49">
        <f t="shared" si="30"/>
        <v>-8.6956521739130432E-2</v>
      </c>
      <c r="AM130" s="50">
        <f t="shared" si="30"/>
        <v>0.12727272727272726</v>
      </c>
    </row>
    <row r="131" spans="2:39">
      <c r="B131" s="54" t="s">
        <v>18</v>
      </c>
      <c r="C131" s="141">
        <f t="shared" si="29"/>
        <v>138</v>
      </c>
      <c r="D131" s="80">
        <f t="shared" si="29"/>
        <v>-12</v>
      </c>
      <c r="E131" s="80">
        <f t="shared" si="29"/>
        <v>33</v>
      </c>
      <c r="F131" s="80">
        <f t="shared" si="29"/>
        <v>13</v>
      </c>
      <c r="G131" s="80">
        <f t="shared" si="29"/>
        <v>8</v>
      </c>
      <c r="H131" s="80">
        <f t="shared" si="29"/>
        <v>15</v>
      </c>
      <c r="I131" s="80">
        <f t="shared" si="29"/>
        <v>12</v>
      </c>
      <c r="J131" s="80">
        <f t="shared" si="29"/>
        <v>18</v>
      </c>
      <c r="K131" s="80">
        <f t="shared" si="29"/>
        <v>13</v>
      </c>
      <c r="L131" s="80">
        <f t="shared" si="29"/>
        <v>23</v>
      </c>
      <c r="M131" s="81">
        <f t="shared" si="29"/>
        <v>15</v>
      </c>
      <c r="O131" s="54" t="s">
        <v>18</v>
      </c>
      <c r="P131" s="48">
        <f t="shared" si="27"/>
        <v>0.1195840554592721</v>
      </c>
      <c r="Q131" s="49">
        <f t="shared" si="24"/>
        <v>-2.8503562945368172E-2</v>
      </c>
      <c r="R131" s="49">
        <f t="shared" si="24"/>
        <v>0.15865384615384615</v>
      </c>
      <c r="S131" s="49">
        <f t="shared" si="24"/>
        <v>0.13402061855670103</v>
      </c>
      <c r="T131" s="49">
        <f t="shared" si="24"/>
        <v>0.14285714285714285</v>
      </c>
      <c r="U131" s="49">
        <f t="shared" si="24"/>
        <v>0.625</v>
      </c>
      <c r="V131" s="49">
        <f t="shared" si="24"/>
        <v>0.26666666666666666</v>
      </c>
      <c r="W131" s="49">
        <f t="shared" si="24"/>
        <v>0.47368421052631576</v>
      </c>
      <c r="X131" s="49">
        <f t="shared" si="24"/>
        <v>0.12621359223300971</v>
      </c>
      <c r="Y131" s="49">
        <f t="shared" si="24"/>
        <v>0.21904761904761905</v>
      </c>
      <c r="Z131" s="50">
        <f t="shared" si="24"/>
        <v>0.26315789473684209</v>
      </c>
      <c r="AB131" s="54" t="s">
        <v>18</v>
      </c>
      <c r="AC131" s="48">
        <f t="shared" si="30"/>
        <v>0.2391681109185442</v>
      </c>
      <c r="AD131" s="49">
        <f t="shared" si="30"/>
        <v>4.9881235154394299E-2</v>
      </c>
      <c r="AE131" s="49">
        <f t="shared" si="30"/>
        <v>0.26442307692307693</v>
      </c>
      <c r="AF131" s="49">
        <f t="shared" si="30"/>
        <v>0.27835051546391754</v>
      </c>
      <c r="AG131" s="49">
        <f t="shared" si="30"/>
        <v>7.1428571428571425E-2</v>
      </c>
      <c r="AH131" s="49">
        <f t="shared" si="30"/>
        <v>2.0416666666666665</v>
      </c>
      <c r="AI131" s="49">
        <f t="shared" si="30"/>
        <v>0.48888888888888887</v>
      </c>
      <c r="AJ131" s="49">
        <f t="shared" si="30"/>
        <v>0.34210526315789475</v>
      </c>
      <c r="AK131" s="49">
        <f t="shared" si="30"/>
        <v>0.11650485436893204</v>
      </c>
      <c r="AL131" s="49">
        <f t="shared" si="30"/>
        <v>0.43809523809523809</v>
      </c>
      <c r="AM131" s="50">
        <f t="shared" si="30"/>
        <v>0.47368421052631576</v>
      </c>
    </row>
    <row r="132" spans="2:39">
      <c r="B132" s="54" t="s">
        <v>19</v>
      </c>
      <c r="C132" s="141">
        <f t="shared" si="29"/>
        <v>-88</v>
      </c>
      <c r="D132" s="80">
        <f t="shared" si="29"/>
        <v>-71</v>
      </c>
      <c r="E132" s="80">
        <f t="shared" si="29"/>
        <v>3</v>
      </c>
      <c r="F132" s="80">
        <f t="shared" si="29"/>
        <v>8</v>
      </c>
      <c r="G132" s="80">
        <f t="shared" si="29"/>
        <v>-5</v>
      </c>
      <c r="H132" s="80">
        <f t="shared" si="29"/>
        <v>-6</v>
      </c>
      <c r="I132" s="80">
        <f t="shared" si="29"/>
        <v>-4</v>
      </c>
      <c r="J132" s="80">
        <f t="shared" si="29"/>
        <v>-6</v>
      </c>
      <c r="K132" s="80">
        <f t="shared" si="29"/>
        <v>-1</v>
      </c>
      <c r="L132" s="80">
        <f t="shared" si="29"/>
        <v>8</v>
      </c>
      <c r="M132" s="81">
        <f t="shared" si="29"/>
        <v>-14</v>
      </c>
      <c r="O132" s="54" t="s">
        <v>19</v>
      </c>
      <c r="P132" s="48">
        <f t="shared" si="27"/>
        <v>-7.8083407275953864E-2</v>
      </c>
      <c r="Q132" s="49">
        <f t="shared" si="24"/>
        <v>-0.23825503355704697</v>
      </c>
      <c r="R132" s="49">
        <f t="shared" si="24"/>
        <v>5.3571428571428568E-2</v>
      </c>
      <c r="S132" s="49">
        <f t="shared" si="24"/>
        <v>6.4000000000000001E-2</v>
      </c>
      <c r="T132" s="49">
        <f t="shared" si="24"/>
        <v>-0.22727272727272727</v>
      </c>
      <c r="U132" s="49">
        <f t="shared" si="24"/>
        <v>-1.4285714285714285E-2</v>
      </c>
      <c r="V132" s="49">
        <f t="shared" si="24"/>
        <v>-9.0909090909090912E-2</v>
      </c>
      <c r="W132" s="49">
        <f t="shared" si="24"/>
        <v>-0.13636363636363635</v>
      </c>
      <c r="X132" s="49">
        <f t="shared" si="24"/>
        <v>-5.8823529411764705E-2</v>
      </c>
      <c r="Y132" s="49">
        <f t="shared" si="24"/>
        <v>0.36363636363636365</v>
      </c>
      <c r="Z132" s="50">
        <f t="shared" si="24"/>
        <v>-0.17721518987341772</v>
      </c>
      <c r="AB132" s="54" t="s">
        <v>19</v>
      </c>
      <c r="AC132" s="48">
        <f t="shared" si="30"/>
        <v>-0.29370008873114462</v>
      </c>
      <c r="AD132" s="49">
        <f t="shared" si="30"/>
        <v>-0.31208053691275167</v>
      </c>
      <c r="AE132" s="49">
        <f t="shared" si="30"/>
        <v>-0.19642857142857142</v>
      </c>
      <c r="AF132" s="49">
        <f t="shared" si="30"/>
        <v>-0.20799999999999999</v>
      </c>
      <c r="AG132" s="49">
        <f t="shared" si="30"/>
        <v>-0.54545454545454541</v>
      </c>
      <c r="AH132" s="49">
        <f t="shared" si="30"/>
        <v>-0.31190476190476191</v>
      </c>
      <c r="AI132" s="49">
        <f t="shared" si="30"/>
        <v>-4.5454545454545456E-2</v>
      </c>
      <c r="AJ132" s="49">
        <f t="shared" si="30"/>
        <v>-0.40909090909090912</v>
      </c>
      <c r="AK132" s="49">
        <f t="shared" si="30"/>
        <v>0</v>
      </c>
      <c r="AL132" s="49">
        <f t="shared" si="30"/>
        <v>-0.13636363636363635</v>
      </c>
      <c r="AM132" s="50">
        <f t="shared" si="30"/>
        <v>-0.44303797468354428</v>
      </c>
    </row>
    <row r="133" spans="2:39">
      <c r="B133" s="109" t="s">
        <v>20</v>
      </c>
      <c r="C133" s="145">
        <f t="shared" si="29"/>
        <v>-18</v>
      </c>
      <c r="D133" s="146">
        <f t="shared" si="29"/>
        <v>-3</v>
      </c>
      <c r="E133" s="146">
        <f t="shared" si="29"/>
        <v>-3</v>
      </c>
      <c r="F133" s="146">
        <f t="shared" si="29"/>
        <v>-3</v>
      </c>
      <c r="G133" s="146">
        <f t="shared" si="29"/>
        <v>0</v>
      </c>
      <c r="H133" s="146">
        <f t="shared" si="29"/>
        <v>-7</v>
      </c>
      <c r="I133" s="146">
        <f t="shared" si="29"/>
        <v>0</v>
      </c>
      <c r="J133" s="146">
        <f t="shared" si="29"/>
        <v>-2</v>
      </c>
      <c r="K133" s="146">
        <f t="shared" si="29"/>
        <v>-1</v>
      </c>
      <c r="L133" s="146">
        <f t="shared" si="29"/>
        <v>1</v>
      </c>
      <c r="M133" s="147">
        <f t="shared" si="29"/>
        <v>0</v>
      </c>
      <c r="O133" s="109" t="s">
        <v>20</v>
      </c>
      <c r="P133" s="72">
        <f t="shared" si="27"/>
        <v>-0.35294117647058826</v>
      </c>
      <c r="Q133" s="73">
        <f t="shared" si="24"/>
        <v>-0.14285714285714285</v>
      </c>
      <c r="R133" s="73">
        <f t="shared" si="24"/>
        <v>-0.75</v>
      </c>
      <c r="S133" s="73">
        <f t="shared" si="24"/>
        <v>-1</v>
      </c>
      <c r="T133" s="131" t="s">
        <v>120</v>
      </c>
      <c r="U133" s="73">
        <f t="shared" si="24"/>
        <v>-0.4375</v>
      </c>
      <c r="V133" s="73">
        <f t="shared" si="24"/>
        <v>0</v>
      </c>
      <c r="W133" s="73">
        <f t="shared" si="24"/>
        <v>-0.66666666666666663</v>
      </c>
      <c r="X133" s="73">
        <f t="shared" si="24"/>
        <v>-1</v>
      </c>
      <c r="Y133" s="131" t="s">
        <v>120</v>
      </c>
      <c r="Z133" s="132" t="s">
        <v>120</v>
      </c>
      <c r="AB133" s="109" t="s">
        <v>20</v>
      </c>
      <c r="AC133" s="72">
        <f t="shared" si="30"/>
        <v>-9.8039215686274508E-2</v>
      </c>
      <c r="AD133" s="73">
        <f t="shared" si="30"/>
        <v>0.47619047619047616</v>
      </c>
      <c r="AE133" s="73">
        <f t="shared" si="30"/>
        <v>-0.5</v>
      </c>
      <c r="AF133" s="73">
        <f t="shared" si="30"/>
        <v>-0.66666666666666663</v>
      </c>
      <c r="AG133" s="131" t="s">
        <v>120</v>
      </c>
      <c r="AH133" s="73">
        <f t="shared" si="30"/>
        <v>-0.4375</v>
      </c>
      <c r="AI133" s="73">
        <f t="shared" si="30"/>
        <v>-0.66666666666666663</v>
      </c>
      <c r="AJ133" s="73">
        <f t="shared" si="30"/>
        <v>-1</v>
      </c>
      <c r="AK133" s="73">
        <f t="shared" si="30"/>
        <v>0</v>
      </c>
      <c r="AL133" s="131" t="s">
        <v>120</v>
      </c>
      <c r="AM133" s="132" t="s">
        <v>120</v>
      </c>
    </row>
    <row r="134" spans="2:39">
      <c r="B134" s="117" t="s">
        <v>21</v>
      </c>
      <c r="C134" s="136">
        <f t="shared" ref="C134:M134" si="31">SUM(C112:C133)</f>
        <v>2065</v>
      </c>
      <c r="D134" s="137">
        <f t="shared" si="31"/>
        <v>178</v>
      </c>
      <c r="E134" s="137">
        <f t="shared" si="31"/>
        <v>425</v>
      </c>
      <c r="F134" s="137">
        <f t="shared" si="31"/>
        <v>233</v>
      </c>
      <c r="G134" s="137">
        <f t="shared" si="31"/>
        <v>178</v>
      </c>
      <c r="H134" s="137">
        <f t="shared" si="31"/>
        <v>325</v>
      </c>
      <c r="I134" s="137">
        <f t="shared" si="31"/>
        <v>284</v>
      </c>
      <c r="J134" s="137">
        <f t="shared" si="31"/>
        <v>61</v>
      </c>
      <c r="K134" s="137">
        <f t="shared" si="31"/>
        <v>65</v>
      </c>
      <c r="L134" s="137">
        <f t="shared" si="31"/>
        <v>178</v>
      </c>
      <c r="M134" s="138">
        <f t="shared" si="31"/>
        <v>138</v>
      </c>
      <c r="O134" s="117" t="s">
        <v>21</v>
      </c>
      <c r="P134" s="118">
        <f t="shared" si="27"/>
        <v>0.10551325941443973</v>
      </c>
      <c r="Q134" s="119">
        <f t="shared" si="24"/>
        <v>2.1307158247546084E-2</v>
      </c>
      <c r="R134" s="119">
        <f t="shared" si="24"/>
        <v>0.17034068136272545</v>
      </c>
      <c r="S134" s="119">
        <f t="shared" si="24"/>
        <v>0.12506709608158884</v>
      </c>
      <c r="T134" s="119">
        <f t="shared" si="24"/>
        <v>0.24484181568088034</v>
      </c>
      <c r="U134" s="119">
        <f t="shared" si="24"/>
        <v>0.18309859154929578</v>
      </c>
      <c r="V134" s="119">
        <f t="shared" si="24"/>
        <v>0.37319316688567672</v>
      </c>
      <c r="W134" s="119">
        <f t="shared" si="24"/>
        <v>8.2099596231493946E-2</v>
      </c>
      <c r="X134" s="119">
        <f t="shared" si="24"/>
        <v>8.6436170212765964E-2</v>
      </c>
      <c r="Y134" s="119">
        <f t="shared" si="24"/>
        <v>0.1535806729939603</v>
      </c>
      <c r="Z134" s="120">
        <f t="shared" si="24"/>
        <v>0.1464968152866242</v>
      </c>
      <c r="AB134" s="117" t="s">
        <v>21</v>
      </c>
      <c r="AC134" s="148">
        <f>AC107/C80</f>
        <v>0.20131827704256297</v>
      </c>
      <c r="AD134" s="149">
        <f t="shared" si="30"/>
        <v>0.14328465405793631</v>
      </c>
      <c r="AE134" s="149">
        <f t="shared" si="30"/>
        <v>0.25651302605210419</v>
      </c>
      <c r="AF134" s="149">
        <f t="shared" si="30"/>
        <v>0.22329575952764358</v>
      </c>
      <c r="AG134" s="149">
        <f t="shared" si="30"/>
        <v>0.22833562585969738</v>
      </c>
      <c r="AH134" s="149">
        <f t="shared" si="30"/>
        <v>0.31042253521126761</v>
      </c>
      <c r="AI134" s="149">
        <f t="shared" si="30"/>
        <v>0.52956636005256241</v>
      </c>
      <c r="AJ134" s="149">
        <f t="shared" si="30"/>
        <v>2.1534320323014805E-2</v>
      </c>
      <c r="AK134" s="149">
        <f t="shared" si="30"/>
        <v>0.19148936170212766</v>
      </c>
      <c r="AL134" s="149">
        <f t="shared" si="30"/>
        <v>0.15099223468507333</v>
      </c>
      <c r="AM134" s="150">
        <f t="shared" si="30"/>
        <v>0.24628450106157113</v>
      </c>
    </row>
    <row r="136" spans="2:39">
      <c r="M136" s="424" t="s">
        <v>324</v>
      </c>
      <c r="Z136" s="424" t="s">
        <v>324</v>
      </c>
      <c r="AM136" s="424" t="s">
        <v>324</v>
      </c>
    </row>
    <row r="141" spans="2:39">
      <c r="K141" s="4"/>
      <c r="L141" s="4"/>
      <c r="N141" s="3"/>
      <c r="O141" s="3"/>
      <c r="X141" s="4"/>
      <c r="Y141" s="4"/>
      <c r="AA141" s="3"/>
      <c r="AB141" s="3"/>
      <c r="AK141" s="4"/>
      <c r="AL141" s="4"/>
      <c r="AM141" s="4"/>
    </row>
    <row r="142" spans="2:39">
      <c r="K142" s="4"/>
      <c r="L142" s="4"/>
      <c r="N142" s="3"/>
      <c r="O142" s="3"/>
      <c r="X142" s="4"/>
      <c r="Y142" s="4"/>
      <c r="AA142" s="3"/>
      <c r="AB142" s="3"/>
      <c r="AK142" s="4"/>
      <c r="AL142" s="4"/>
      <c r="AM142" s="4"/>
    </row>
    <row r="143" spans="2:39">
      <c r="K143" s="4"/>
      <c r="L143" s="4"/>
      <c r="N143" s="3"/>
      <c r="O143" s="3"/>
      <c r="X143" s="4"/>
      <c r="Y143" s="4"/>
      <c r="AA143" s="3"/>
      <c r="AB143" s="3"/>
      <c r="AK143" s="4"/>
      <c r="AL143" s="4"/>
      <c r="AM143" s="4"/>
    </row>
    <row r="144" spans="2:39">
      <c r="K144" s="4"/>
      <c r="L144" s="4"/>
      <c r="N144" s="3"/>
      <c r="O144" s="3"/>
      <c r="X144" s="4"/>
      <c r="Y144" s="4"/>
      <c r="AA144" s="3"/>
      <c r="AB144" s="3"/>
      <c r="AK144" s="4"/>
      <c r="AL144" s="4"/>
      <c r="AM144" s="4"/>
    </row>
    <row r="145" spans="2:36" s="4" customFormat="1">
      <c r="B145" s="96"/>
      <c r="C145" s="3"/>
      <c r="D145" s="3"/>
      <c r="E145" s="3"/>
      <c r="F145" s="3"/>
      <c r="G145" s="3"/>
      <c r="H145" s="3"/>
      <c r="I145" s="3"/>
      <c r="J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2:36" s="4" customFormat="1">
      <c r="B146" s="96"/>
      <c r="C146" s="3"/>
      <c r="D146" s="3"/>
      <c r="E146" s="3"/>
      <c r="F146" s="3"/>
      <c r="G146" s="3"/>
      <c r="H146" s="3"/>
      <c r="I146" s="3"/>
      <c r="J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2:36" s="4" customFormat="1">
      <c r="B147" s="96"/>
      <c r="C147" s="3"/>
      <c r="D147" s="3"/>
      <c r="E147" s="3"/>
      <c r="F147" s="3"/>
      <c r="G147" s="3"/>
      <c r="H147" s="3"/>
      <c r="I147" s="3"/>
      <c r="J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2:36" s="4" customFormat="1">
      <c r="B148" s="96"/>
      <c r="C148" s="3"/>
      <c r="D148" s="3"/>
      <c r="E148" s="3"/>
      <c r="F148" s="3"/>
      <c r="G148" s="3"/>
      <c r="H148" s="3"/>
      <c r="I148" s="3"/>
      <c r="J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2:36" s="4" customFormat="1">
      <c r="B149" s="96"/>
      <c r="C149" s="3"/>
      <c r="D149" s="3"/>
      <c r="E149" s="3"/>
      <c r="F149" s="3"/>
      <c r="G149" s="3"/>
      <c r="H149" s="3"/>
      <c r="I149" s="3"/>
      <c r="J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2:36" s="4" customFormat="1">
      <c r="B150" s="96"/>
      <c r="C150" s="3"/>
      <c r="D150" s="3"/>
      <c r="E150" s="3"/>
      <c r="F150" s="3"/>
      <c r="G150" s="3"/>
      <c r="H150" s="3"/>
      <c r="I150" s="3"/>
      <c r="J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2:36" s="4" customFormat="1">
      <c r="B151" s="96"/>
      <c r="C151" s="3"/>
      <c r="D151" s="3"/>
      <c r="E151" s="3"/>
      <c r="F151" s="3"/>
      <c r="G151" s="3"/>
      <c r="H151" s="3"/>
      <c r="I151" s="3"/>
      <c r="J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2:36" s="4" customFormat="1">
      <c r="B152" s="96"/>
      <c r="C152" s="3"/>
      <c r="D152" s="3"/>
      <c r="E152" s="3"/>
      <c r="F152" s="3"/>
      <c r="G152" s="3"/>
      <c r="H152" s="3"/>
      <c r="I152" s="3"/>
      <c r="J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2:36" s="4" customFormat="1">
      <c r="B153" s="96"/>
      <c r="C153" s="3"/>
      <c r="D153" s="3"/>
      <c r="E153" s="3"/>
      <c r="F153" s="3"/>
      <c r="G153" s="3"/>
      <c r="H153" s="3"/>
      <c r="I153" s="3"/>
      <c r="J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</sheetData>
  <hyperlinks>
    <hyperlink ref="B1" location="'List of tables'!A1" display="Return to List of tables"/>
    <hyperlink ref="M55" location="'List of tables'!A1" display="Return to List of tables"/>
    <hyperlink ref="Z55" location="'List of tables'!A1" display="Return to List of tables"/>
    <hyperlink ref="M28" location="'List of tables'!A1" display="Return to List of tables"/>
    <hyperlink ref="Z28" location="'List of tables'!A1" display="Return to List of tables"/>
    <hyperlink ref="AM28" location="'List of tables'!A1" display="Return to List of tables"/>
    <hyperlink ref="AM55" location="'List of tables'!A1" display="Return to List of tables"/>
    <hyperlink ref="AM82" location="'List of tables'!A1" display="Return to List of tables"/>
    <hyperlink ref="Z82" location="'List of tables'!A1" display="Return to List of tables"/>
    <hyperlink ref="M82" location="'List of tables'!A1" display="Return to List of tables"/>
    <hyperlink ref="M109" location="'List of tables'!A1" display="Return to List of tables"/>
    <hyperlink ref="Z109" location="'List of tables'!A1" display="Return to List of tables"/>
    <hyperlink ref="AM109" location="'List of tables'!A1" display="Return to List of tables"/>
    <hyperlink ref="M136" location="'List of tables'!A1" display="Return to List of tables"/>
    <hyperlink ref="Z136" location="'List of tables'!A1" display="Return to List of tables"/>
    <hyperlink ref="AM136" location="'List of tables'!A1" display="Return to List of tables"/>
  </hyperlinks>
  <printOptions horizontalCentered="1"/>
  <pageMargins left="0.51181102362204722" right="0.51181102362204722" top="0.94488188976377963" bottom="0.55118110236220474" header="0.31496062992125984" footer="0.31496062992125984"/>
  <pageSetup paperSize="9" scale="80" orientation="landscape" r:id="rId1"/>
  <headerFooter>
    <oddFooter>&amp;L&amp;D&amp;CPage &amp;P of &amp;N&amp;R&amp;F</oddFooter>
  </headerFooter>
  <rowBreaks count="4" manualBreakCount="4">
    <brk id="28" min="1" max="38" man="1"/>
    <brk id="55" min="1" max="38" man="1"/>
    <brk id="82" min="1" max="38" man="1"/>
    <brk id="109" min="1" max="38" man="1"/>
  </rowBreaks>
  <colBreaks count="2" manualBreakCount="2">
    <brk id="14" max="1048575" man="1"/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M152"/>
  <sheetViews>
    <sheetView zoomScale="80" zoomScaleNormal="80" workbookViewId="0">
      <selection activeCell="Q18" sqref="Q18"/>
    </sheetView>
  </sheetViews>
  <sheetFormatPr defaultColWidth="9.140625" defaultRowHeight="14.25"/>
  <cols>
    <col min="1" max="1" width="3.7109375" style="4" customWidth="1"/>
    <col min="2" max="2" width="38.7109375" style="96" customWidth="1"/>
    <col min="3" max="13" width="11.42578125" style="3" customWidth="1"/>
    <col min="14" max="14" width="2.28515625" style="4" customWidth="1"/>
    <col min="15" max="15" width="38.7109375" style="4" customWidth="1"/>
    <col min="16" max="26" width="11.42578125" style="3" customWidth="1"/>
    <col min="27" max="27" width="2.28515625" style="4" customWidth="1"/>
    <col min="28" max="28" width="40" style="4" customWidth="1"/>
    <col min="29" max="39" width="11.42578125" style="3" customWidth="1"/>
    <col min="40" max="16384" width="9.140625" style="4"/>
  </cols>
  <sheetData>
    <row r="1" spans="2:39">
      <c r="B1" s="417" t="s">
        <v>324</v>
      </c>
    </row>
    <row r="2" spans="2:39" ht="15">
      <c r="B2" s="2" t="s">
        <v>95</v>
      </c>
      <c r="O2" s="5" t="s">
        <v>94</v>
      </c>
      <c r="AB2" s="5" t="s">
        <v>133</v>
      </c>
    </row>
    <row r="3" spans="2:39" s="18" customFormat="1" ht="57">
      <c r="B3" s="6" t="s">
        <v>92</v>
      </c>
      <c r="C3" s="19" t="s">
        <v>38</v>
      </c>
      <c r="D3" s="20" t="s">
        <v>45</v>
      </c>
      <c r="E3" s="21" t="s">
        <v>46</v>
      </c>
      <c r="F3" s="22" t="s">
        <v>47</v>
      </c>
      <c r="G3" s="23" t="s">
        <v>39</v>
      </c>
      <c r="H3" s="24" t="s">
        <v>48</v>
      </c>
      <c r="I3" s="25" t="s">
        <v>40</v>
      </c>
      <c r="J3" s="26" t="s">
        <v>41</v>
      </c>
      <c r="K3" s="27" t="s">
        <v>49</v>
      </c>
      <c r="L3" s="28" t="s">
        <v>42</v>
      </c>
      <c r="M3" s="29" t="s">
        <v>43</v>
      </c>
      <c r="O3" s="6" t="s">
        <v>92</v>
      </c>
      <c r="P3" s="30" t="s">
        <v>38</v>
      </c>
      <c r="Q3" s="20" t="s">
        <v>45</v>
      </c>
      <c r="R3" s="21" t="s">
        <v>46</v>
      </c>
      <c r="S3" s="22" t="s">
        <v>47</v>
      </c>
      <c r="T3" s="23" t="s">
        <v>39</v>
      </c>
      <c r="U3" s="24" t="s">
        <v>48</v>
      </c>
      <c r="V3" s="25" t="s">
        <v>40</v>
      </c>
      <c r="W3" s="26" t="s">
        <v>41</v>
      </c>
      <c r="X3" s="27" t="s">
        <v>49</v>
      </c>
      <c r="Y3" s="28" t="s">
        <v>42</v>
      </c>
      <c r="Z3" s="29" t="s">
        <v>43</v>
      </c>
      <c r="AB3" s="6" t="s">
        <v>92</v>
      </c>
      <c r="AC3" s="30" t="s">
        <v>38</v>
      </c>
      <c r="AD3" s="20" t="s">
        <v>45</v>
      </c>
      <c r="AE3" s="21" t="s">
        <v>46</v>
      </c>
      <c r="AF3" s="22" t="s">
        <v>47</v>
      </c>
      <c r="AG3" s="23" t="s">
        <v>39</v>
      </c>
      <c r="AH3" s="24" t="s">
        <v>48</v>
      </c>
      <c r="AI3" s="25" t="s">
        <v>40</v>
      </c>
      <c r="AJ3" s="26" t="s">
        <v>41</v>
      </c>
      <c r="AK3" s="27" t="s">
        <v>49</v>
      </c>
      <c r="AL3" s="28" t="s">
        <v>42</v>
      </c>
      <c r="AM3" s="29" t="s">
        <v>43</v>
      </c>
    </row>
    <row r="4" spans="2:39">
      <c r="B4" s="31" t="s">
        <v>2</v>
      </c>
      <c r="C4" s="43">
        <v>5686</v>
      </c>
      <c r="D4" s="99">
        <v>636</v>
      </c>
      <c r="E4" s="99">
        <v>982</v>
      </c>
      <c r="F4" s="99">
        <v>1046</v>
      </c>
      <c r="G4" s="99">
        <v>494</v>
      </c>
      <c r="H4" s="99">
        <v>370</v>
      </c>
      <c r="I4" s="99">
        <v>321</v>
      </c>
      <c r="J4" s="99">
        <v>311</v>
      </c>
      <c r="K4" s="99">
        <v>424</v>
      </c>
      <c r="L4" s="99">
        <v>583</v>
      </c>
      <c r="M4" s="100">
        <v>519</v>
      </c>
      <c r="O4" s="31" t="s">
        <v>2</v>
      </c>
      <c r="P4" s="101">
        <f t="shared" ref="P4:P26" si="0">C4/C$26</f>
        <v>1.1331523796997126E-2</v>
      </c>
      <c r="Q4" s="102">
        <f t="shared" ref="Q4:Q26" si="1">D4/D$26</f>
        <v>2.3203210507114192E-3</v>
      </c>
      <c r="R4" s="102">
        <f t="shared" ref="R4:R26" si="2">E4/E$26</f>
        <v>1.4890068233510235E-2</v>
      </c>
      <c r="S4" s="102">
        <f t="shared" ref="S4:S26" si="3">F4/F$26</f>
        <v>3.5616998093162627E-2</v>
      </c>
      <c r="T4" s="102">
        <f t="shared" ref="T4:T26" si="4">G4/G$26</f>
        <v>5.1501251042535445E-2</v>
      </c>
      <c r="U4" s="102">
        <f t="shared" ref="U4:U26" si="5">H4/H$26</f>
        <v>1.4354438237119802E-2</v>
      </c>
      <c r="V4" s="102">
        <f t="shared" ref="V4:V26" si="6">I4/I$26</f>
        <v>9.1761477331198903E-3</v>
      </c>
      <c r="W4" s="102">
        <f t="shared" ref="W4:W26" si="7">J4/J$26</f>
        <v>2.0065810697464354E-2</v>
      </c>
      <c r="X4" s="102">
        <f t="shared" ref="X4:X26" si="8">K4/K$26</f>
        <v>3.9281082082638502E-2</v>
      </c>
      <c r="Y4" s="102">
        <f t="shared" ref="Y4:Y26" si="9">L4/L$26</f>
        <v>3.5716473687434906E-2</v>
      </c>
      <c r="Z4" s="103">
        <f t="shared" ref="Z4:Z26" si="10">M4/M$26</f>
        <v>2.6749819606226161E-2</v>
      </c>
      <c r="AB4" s="31" t="s">
        <v>2</v>
      </c>
      <c r="AC4" s="101">
        <f>C4/$C4</f>
        <v>1</v>
      </c>
      <c r="AD4" s="102">
        <f>D4/$C4</f>
        <v>0.11185367569468871</v>
      </c>
      <c r="AE4" s="102">
        <f t="shared" ref="AE4:AM4" si="11">E4/$C4</f>
        <v>0.17270488920154767</v>
      </c>
      <c r="AF4" s="102">
        <f t="shared" si="11"/>
        <v>0.18396060499472389</v>
      </c>
      <c r="AG4" s="102">
        <f t="shared" si="11"/>
        <v>8.6880056278578963E-2</v>
      </c>
      <c r="AH4" s="102">
        <f t="shared" si="11"/>
        <v>6.507210692930003E-2</v>
      </c>
      <c r="AI4" s="102">
        <f t="shared" si="11"/>
        <v>5.645444952514949E-2</v>
      </c>
      <c r="AJ4" s="102">
        <f t="shared" si="11"/>
        <v>5.4695743932465707E-2</v>
      </c>
      <c r="AK4" s="102">
        <f t="shared" si="11"/>
        <v>7.4569117129792473E-2</v>
      </c>
      <c r="AL4" s="102">
        <f t="shared" si="11"/>
        <v>0.10253253605346466</v>
      </c>
      <c r="AM4" s="103">
        <f t="shared" si="11"/>
        <v>9.1276820260288424E-2</v>
      </c>
    </row>
    <row r="5" spans="2:39">
      <c r="B5" s="54" t="s">
        <v>3</v>
      </c>
      <c r="C5" s="104">
        <v>33027</v>
      </c>
      <c r="D5" s="52">
        <v>9764</v>
      </c>
      <c r="E5" s="52">
        <v>1933</v>
      </c>
      <c r="F5" s="52">
        <v>5594</v>
      </c>
      <c r="G5" s="52">
        <v>1199</v>
      </c>
      <c r="H5" s="52">
        <v>1828</v>
      </c>
      <c r="I5" s="52">
        <v>6587</v>
      </c>
      <c r="J5" s="52">
        <v>337</v>
      </c>
      <c r="K5" s="52">
        <v>815</v>
      </c>
      <c r="L5" s="52">
        <v>2665</v>
      </c>
      <c r="M5" s="53">
        <v>2305</v>
      </c>
      <c r="O5" s="54" t="s">
        <v>3</v>
      </c>
      <c r="P5" s="48">
        <f t="shared" si="0"/>
        <v>6.5818894907390804E-2</v>
      </c>
      <c r="Q5" s="49">
        <f t="shared" si="1"/>
        <v>3.5622035753374678E-2</v>
      </c>
      <c r="R5" s="49">
        <f t="shared" si="2"/>
        <v>2.9310083396512511E-2</v>
      </c>
      <c r="S5" s="49">
        <f t="shared" si="3"/>
        <v>0.19047943339689458</v>
      </c>
      <c r="T5" s="49">
        <f t="shared" si="4"/>
        <v>0.125</v>
      </c>
      <c r="U5" s="49">
        <f t="shared" si="5"/>
        <v>7.0918684047175662E-2</v>
      </c>
      <c r="V5" s="49">
        <f t="shared" si="6"/>
        <v>0.18829683837402092</v>
      </c>
      <c r="W5" s="49">
        <f t="shared" si="7"/>
        <v>2.1743338279889026E-2</v>
      </c>
      <c r="X5" s="49">
        <f t="shared" si="8"/>
        <v>7.5504910135260325E-2</v>
      </c>
      <c r="Y5" s="49">
        <f t="shared" si="9"/>
        <v>0.16326655639281995</v>
      </c>
      <c r="Z5" s="50">
        <f t="shared" si="10"/>
        <v>0.11880218534171735</v>
      </c>
      <c r="AB5" s="54" t="s">
        <v>3</v>
      </c>
      <c r="AC5" s="48">
        <f t="shared" ref="AC5:AC26" si="12">C5/$C5</f>
        <v>1</v>
      </c>
      <c r="AD5" s="49">
        <f t="shared" ref="AD5:AD26" si="13">D5/$C5</f>
        <v>0.29563690313985524</v>
      </c>
      <c r="AE5" s="49">
        <f t="shared" ref="AE5:AE26" si="14">E5/$C5</f>
        <v>5.852787113573743E-2</v>
      </c>
      <c r="AF5" s="49">
        <f t="shared" ref="AF5:AF26" si="15">F5/$C5</f>
        <v>0.16937657068459139</v>
      </c>
      <c r="AG5" s="49">
        <f t="shared" ref="AG5:AG26" si="16">G5/$C5</f>
        <v>3.6303630363036306E-2</v>
      </c>
      <c r="AH5" s="49">
        <f t="shared" ref="AH5:AH26" si="17">H5/$C5</f>
        <v>5.5348654131468195E-2</v>
      </c>
      <c r="AI5" s="49">
        <f t="shared" ref="AI5:AI26" si="18">I5/$C5</f>
        <v>0.19944288006782329</v>
      </c>
      <c r="AJ5" s="49">
        <f t="shared" ref="AJ5:AJ26" si="19">J5/$C5</f>
        <v>1.0203772670845067E-2</v>
      </c>
      <c r="AK5" s="49">
        <f t="shared" ref="AK5:AK26" si="20">K5/$C5</f>
        <v>2.4676779604565963E-2</v>
      </c>
      <c r="AL5" s="49">
        <f t="shared" ref="AL5:AL26" si="21">L5/$C5</f>
        <v>8.0691555394071524E-2</v>
      </c>
      <c r="AM5" s="50">
        <f t="shared" ref="AM5:AM26" si="22">M5/$C5</f>
        <v>6.9791382808005564E-2</v>
      </c>
    </row>
    <row r="6" spans="2:39">
      <c r="B6" s="54" t="s">
        <v>4</v>
      </c>
      <c r="C6" s="104">
        <v>115693</v>
      </c>
      <c r="D6" s="52">
        <v>101261</v>
      </c>
      <c r="E6" s="52">
        <v>11856</v>
      </c>
      <c r="F6" s="52">
        <v>852</v>
      </c>
      <c r="G6" s="52">
        <v>197</v>
      </c>
      <c r="H6" s="52">
        <v>377</v>
      </c>
      <c r="I6" s="52">
        <v>507</v>
      </c>
      <c r="J6" s="52">
        <v>64</v>
      </c>
      <c r="K6" s="52">
        <v>258</v>
      </c>
      <c r="L6" s="52">
        <v>223</v>
      </c>
      <c r="M6" s="53">
        <v>98</v>
      </c>
      <c r="O6" s="54" t="s">
        <v>4</v>
      </c>
      <c r="P6" s="48">
        <f t="shared" si="0"/>
        <v>0.23056243099648058</v>
      </c>
      <c r="Q6" s="49">
        <f t="shared" si="1"/>
        <v>0.36943086464793873</v>
      </c>
      <c r="R6" s="49">
        <f t="shared" si="2"/>
        <v>0.17977255496588324</v>
      </c>
      <c r="S6" s="49">
        <f t="shared" si="3"/>
        <v>2.9011168618904931E-2</v>
      </c>
      <c r="T6" s="49">
        <f t="shared" si="4"/>
        <v>2.0537948290241869E-2</v>
      </c>
      <c r="U6" s="49">
        <f t="shared" si="5"/>
        <v>1.46260086902545E-2</v>
      </c>
      <c r="V6" s="49">
        <f t="shared" si="6"/>
        <v>1.4493167914927677E-2</v>
      </c>
      <c r="W6" s="49">
        <f t="shared" si="7"/>
        <v>4.1292986644299633E-3</v>
      </c>
      <c r="X6" s="49">
        <f t="shared" si="8"/>
        <v>2.3902167871039465E-2</v>
      </c>
      <c r="Y6" s="49">
        <f t="shared" si="9"/>
        <v>1.3661704343564295E-2</v>
      </c>
      <c r="Z6" s="50">
        <f t="shared" si="10"/>
        <v>5.0510256674569636E-3</v>
      </c>
      <c r="AB6" s="54" t="s">
        <v>4</v>
      </c>
      <c r="AC6" s="48">
        <f t="shared" si="12"/>
        <v>1</v>
      </c>
      <c r="AD6" s="49">
        <f t="shared" si="13"/>
        <v>0.87525606562194769</v>
      </c>
      <c r="AE6" s="49">
        <f t="shared" si="14"/>
        <v>0.10247811017088329</v>
      </c>
      <c r="AF6" s="49">
        <f t="shared" si="15"/>
        <v>7.3643176337375637E-3</v>
      </c>
      <c r="AG6" s="49">
        <f t="shared" si="16"/>
        <v>1.7027823636693664E-3</v>
      </c>
      <c r="AH6" s="49">
        <f t="shared" si="17"/>
        <v>3.2586241172758938E-3</v>
      </c>
      <c r="AI6" s="49">
        <f t="shared" si="18"/>
        <v>4.3822876059917198E-3</v>
      </c>
      <c r="AJ6" s="49">
        <f t="shared" si="19"/>
        <v>5.531881790600987E-4</v>
      </c>
      <c r="AK6" s="49">
        <f t="shared" si="20"/>
        <v>2.2300398468360228E-3</v>
      </c>
      <c r="AL6" s="49">
        <f t="shared" si="21"/>
        <v>1.9275150614125314E-3</v>
      </c>
      <c r="AM6" s="50">
        <f t="shared" si="22"/>
        <v>8.4706939918577611E-4</v>
      </c>
    </row>
    <row r="7" spans="2:39">
      <c r="B7" s="54" t="s">
        <v>5</v>
      </c>
      <c r="C7" s="104">
        <v>26586</v>
      </c>
      <c r="D7" s="52">
        <v>8323</v>
      </c>
      <c r="E7" s="52">
        <v>4721</v>
      </c>
      <c r="F7" s="52">
        <v>2919</v>
      </c>
      <c r="G7" s="52">
        <v>1374</v>
      </c>
      <c r="H7" s="52">
        <v>1923</v>
      </c>
      <c r="I7" s="52">
        <v>2035</v>
      </c>
      <c r="J7" s="52">
        <v>1133</v>
      </c>
      <c r="K7" s="52">
        <v>1425</v>
      </c>
      <c r="L7" s="52">
        <v>1455</v>
      </c>
      <c r="M7" s="53">
        <v>1278</v>
      </c>
      <c r="O7" s="54" t="s">
        <v>5</v>
      </c>
      <c r="P7" s="48">
        <f t="shared" si="0"/>
        <v>5.2982745632600352E-2</v>
      </c>
      <c r="Q7" s="49">
        <f t="shared" si="1"/>
        <v>3.0364830353885444E-2</v>
      </c>
      <c r="R7" s="49">
        <f t="shared" si="2"/>
        <v>7.1584533737680062E-2</v>
      </c>
      <c r="S7" s="49">
        <f t="shared" si="3"/>
        <v>9.9393898120403154E-2</v>
      </c>
      <c r="T7" s="49">
        <f t="shared" si="4"/>
        <v>0.1432443703085905</v>
      </c>
      <c r="U7" s="49">
        <f t="shared" si="5"/>
        <v>7.4604283054003726E-2</v>
      </c>
      <c r="V7" s="49">
        <f t="shared" si="6"/>
        <v>5.8172774569778742E-2</v>
      </c>
      <c r="W7" s="49">
        <f t="shared" si="7"/>
        <v>7.3101490418736689E-2</v>
      </c>
      <c r="X7" s="49">
        <f t="shared" si="8"/>
        <v>0.13201778765981101</v>
      </c>
      <c r="Y7" s="49">
        <f t="shared" si="9"/>
        <v>8.9138026098143724E-2</v>
      </c>
      <c r="Z7" s="50">
        <f t="shared" si="10"/>
        <v>6.5869497989897954E-2</v>
      </c>
      <c r="AB7" s="54" t="s">
        <v>5</v>
      </c>
      <c r="AC7" s="48">
        <f t="shared" si="12"/>
        <v>1</v>
      </c>
      <c r="AD7" s="49">
        <f t="shared" si="13"/>
        <v>0.31305950500263297</v>
      </c>
      <c r="AE7" s="49">
        <f t="shared" si="14"/>
        <v>0.17757466335665387</v>
      </c>
      <c r="AF7" s="49">
        <f t="shared" si="15"/>
        <v>0.10979462875197472</v>
      </c>
      <c r="AG7" s="49">
        <f t="shared" si="16"/>
        <v>5.1681336041525618E-2</v>
      </c>
      <c r="AH7" s="49">
        <f t="shared" si="17"/>
        <v>7.2331302189122093E-2</v>
      </c>
      <c r="AI7" s="49">
        <f t="shared" si="18"/>
        <v>7.6544045738358532E-2</v>
      </c>
      <c r="AJ7" s="49">
        <f t="shared" si="19"/>
        <v>4.2616414654329346E-2</v>
      </c>
      <c r="AK7" s="49">
        <f t="shared" si="20"/>
        <v>5.3599638907695778E-2</v>
      </c>
      <c r="AL7" s="49">
        <f t="shared" si="21"/>
        <v>5.4728052358384113E-2</v>
      </c>
      <c r="AM7" s="50">
        <f t="shared" si="22"/>
        <v>4.8070412999322951E-2</v>
      </c>
    </row>
    <row r="8" spans="2:39">
      <c r="B8" s="54" t="s">
        <v>6</v>
      </c>
      <c r="C8" s="104">
        <v>34125</v>
      </c>
      <c r="D8" s="52">
        <v>13412</v>
      </c>
      <c r="E8" s="52">
        <v>11230</v>
      </c>
      <c r="F8" s="52">
        <v>2843</v>
      </c>
      <c r="G8" s="52">
        <v>332</v>
      </c>
      <c r="H8" s="52">
        <v>205</v>
      </c>
      <c r="I8" s="52">
        <v>5</v>
      </c>
      <c r="J8" s="52">
        <v>46</v>
      </c>
      <c r="K8" s="52">
        <v>2372</v>
      </c>
      <c r="L8" s="52">
        <v>1729</v>
      </c>
      <c r="M8" s="53">
        <v>1951</v>
      </c>
      <c r="O8" s="54" t="s">
        <v>6</v>
      </c>
      <c r="P8" s="48">
        <f t="shared" si="0"/>
        <v>6.8007078714830624E-2</v>
      </c>
      <c r="Q8" s="49">
        <f t="shared" si="1"/>
        <v>4.893104706311565E-2</v>
      </c>
      <c r="R8" s="49">
        <f t="shared" si="2"/>
        <v>0.17028051554207732</v>
      </c>
      <c r="S8" s="49">
        <f t="shared" si="3"/>
        <v>9.6806047398529008E-2</v>
      </c>
      <c r="T8" s="49">
        <f t="shared" si="4"/>
        <v>3.4612176814011679E-2</v>
      </c>
      <c r="U8" s="49">
        <f t="shared" si="5"/>
        <v>7.9531346989447551E-3</v>
      </c>
      <c r="V8" s="49">
        <f t="shared" si="6"/>
        <v>1.4293065004859643E-4</v>
      </c>
      <c r="W8" s="49">
        <f t="shared" si="7"/>
        <v>2.967933415059036E-3</v>
      </c>
      <c r="X8" s="49">
        <f t="shared" si="8"/>
        <v>0.21975171391513804</v>
      </c>
      <c r="Y8" s="49">
        <f t="shared" si="9"/>
        <v>0.10592415609875636</v>
      </c>
      <c r="Z8" s="50">
        <f t="shared" si="10"/>
        <v>0.10055664364498505</v>
      </c>
      <c r="AB8" s="54" t="s">
        <v>6</v>
      </c>
      <c r="AC8" s="48">
        <f t="shared" si="12"/>
        <v>1</v>
      </c>
      <c r="AD8" s="49">
        <f t="shared" si="13"/>
        <v>0.39302564102564103</v>
      </c>
      <c r="AE8" s="49">
        <f t="shared" si="14"/>
        <v>0.3290842490842491</v>
      </c>
      <c r="AF8" s="49">
        <f t="shared" si="15"/>
        <v>8.3311355311355306E-2</v>
      </c>
      <c r="AG8" s="49">
        <f t="shared" si="16"/>
        <v>9.7289377289377296E-3</v>
      </c>
      <c r="AH8" s="49">
        <f t="shared" si="17"/>
        <v>6.0073260073260073E-3</v>
      </c>
      <c r="AI8" s="49">
        <f t="shared" si="18"/>
        <v>1.4652014652014652E-4</v>
      </c>
      <c r="AJ8" s="49">
        <f t="shared" si="19"/>
        <v>1.3479853479853479E-3</v>
      </c>
      <c r="AK8" s="49">
        <f t="shared" si="20"/>
        <v>6.950915750915751E-2</v>
      </c>
      <c r="AL8" s="49">
        <f t="shared" si="21"/>
        <v>5.0666666666666665E-2</v>
      </c>
      <c r="AM8" s="50">
        <f t="shared" si="22"/>
        <v>5.7172161172161173E-2</v>
      </c>
    </row>
    <row r="9" spans="2:39">
      <c r="B9" s="54" t="s">
        <v>7</v>
      </c>
      <c r="C9" s="104">
        <v>15754</v>
      </c>
      <c r="D9" s="52">
        <v>4540</v>
      </c>
      <c r="E9" s="52">
        <v>540</v>
      </c>
      <c r="F9" s="52">
        <v>1121</v>
      </c>
      <c r="G9" s="52">
        <v>448</v>
      </c>
      <c r="H9" s="52">
        <v>710</v>
      </c>
      <c r="I9" s="52">
        <v>124</v>
      </c>
      <c r="J9" s="52">
        <v>4494</v>
      </c>
      <c r="K9" s="52">
        <v>772</v>
      </c>
      <c r="L9" s="52">
        <v>2660</v>
      </c>
      <c r="M9" s="53">
        <v>345</v>
      </c>
      <c r="O9" s="54" t="s">
        <v>7</v>
      </c>
      <c r="P9" s="48">
        <f t="shared" si="0"/>
        <v>3.1395854009478141E-2</v>
      </c>
      <c r="Q9" s="49">
        <f t="shared" si="1"/>
        <v>1.6563298066399123E-2</v>
      </c>
      <c r="R9" s="49">
        <f t="shared" si="2"/>
        <v>8.188021228203184E-3</v>
      </c>
      <c r="S9" s="49">
        <f t="shared" si="3"/>
        <v>3.8170798147643695E-2</v>
      </c>
      <c r="T9" s="49">
        <f t="shared" si="4"/>
        <v>4.6705587989991658E-2</v>
      </c>
      <c r="U9" s="49">
        <f t="shared" si="5"/>
        <v>2.754500310366232E-2</v>
      </c>
      <c r="V9" s="49">
        <f t="shared" si="6"/>
        <v>3.5446801212051914E-3</v>
      </c>
      <c r="W9" s="49">
        <f t="shared" si="7"/>
        <v>0.28995419059294147</v>
      </c>
      <c r="X9" s="49">
        <f t="shared" si="8"/>
        <v>7.1521215490087081E-2</v>
      </c>
      <c r="Y9" s="49">
        <f t="shared" si="9"/>
        <v>0.16296024015193286</v>
      </c>
      <c r="Z9" s="50">
        <f t="shared" si="10"/>
        <v>1.7781671992578085E-2</v>
      </c>
      <c r="AB9" s="54" t="s">
        <v>7</v>
      </c>
      <c r="AC9" s="48">
        <f t="shared" si="12"/>
        <v>1</v>
      </c>
      <c r="AD9" s="49">
        <f t="shared" si="13"/>
        <v>0.28818077948457532</v>
      </c>
      <c r="AE9" s="49">
        <f t="shared" si="14"/>
        <v>3.4277009013583853E-2</v>
      </c>
      <c r="AF9" s="49">
        <f t="shared" si="15"/>
        <v>7.1156531674495371E-2</v>
      </c>
      <c r="AG9" s="49">
        <f t="shared" si="16"/>
        <v>2.8437222292751047E-2</v>
      </c>
      <c r="AH9" s="49">
        <f t="shared" si="17"/>
        <v>4.5067919258600993E-2</v>
      </c>
      <c r="AI9" s="49">
        <f t="shared" si="18"/>
        <v>7.8710168846007362E-3</v>
      </c>
      <c r="AJ9" s="49">
        <f t="shared" si="19"/>
        <v>0.28526088612415895</v>
      </c>
      <c r="AK9" s="49">
        <f t="shared" si="20"/>
        <v>4.900342770090136E-2</v>
      </c>
      <c r="AL9" s="49">
        <f t="shared" si="21"/>
        <v>0.16884600736320934</v>
      </c>
      <c r="AM9" s="50">
        <f t="shared" si="22"/>
        <v>2.1899200203123016E-2</v>
      </c>
    </row>
    <row r="10" spans="2:39">
      <c r="B10" s="54" t="s">
        <v>8</v>
      </c>
      <c r="C10" s="104">
        <v>28692</v>
      </c>
      <c r="D10" s="52">
        <v>4320</v>
      </c>
      <c r="E10" s="52">
        <v>3986</v>
      </c>
      <c r="F10" s="52">
        <v>1423</v>
      </c>
      <c r="G10" s="52">
        <v>691</v>
      </c>
      <c r="H10" s="52">
        <v>418</v>
      </c>
      <c r="I10" s="52">
        <v>6451</v>
      </c>
      <c r="J10" s="52">
        <v>6548</v>
      </c>
      <c r="K10" s="52">
        <v>43</v>
      </c>
      <c r="L10" s="52">
        <v>954</v>
      </c>
      <c r="M10" s="53">
        <v>3858</v>
      </c>
      <c r="O10" s="54" t="s">
        <v>8</v>
      </c>
      <c r="P10" s="48">
        <f t="shared" si="0"/>
        <v>5.7179753919001326E-2</v>
      </c>
      <c r="Q10" s="49">
        <f t="shared" si="1"/>
        <v>1.576067128785115E-2</v>
      </c>
      <c r="R10" s="49">
        <f t="shared" si="2"/>
        <v>6.0439727065959063E-2</v>
      </c>
      <c r="S10" s="49">
        <f t="shared" si="3"/>
        <v>4.8454099700354129E-2</v>
      </c>
      <c r="T10" s="49">
        <f t="shared" si="4"/>
        <v>7.2039199332777318E-2</v>
      </c>
      <c r="U10" s="49">
        <f t="shared" si="5"/>
        <v>1.6216635630043452E-2</v>
      </c>
      <c r="V10" s="49">
        <f t="shared" si="6"/>
        <v>0.1844091246926991</v>
      </c>
      <c r="W10" s="49">
        <f t="shared" si="7"/>
        <v>0.4224788696044906</v>
      </c>
      <c r="X10" s="49">
        <f t="shared" si="8"/>
        <v>3.9836946451732441E-3</v>
      </c>
      <c r="Y10" s="49">
        <f t="shared" si="9"/>
        <v>5.844513876125712E-2</v>
      </c>
      <c r="Z10" s="50">
        <f t="shared" si="10"/>
        <v>0.19884547984743842</v>
      </c>
      <c r="AB10" s="54" t="s">
        <v>8</v>
      </c>
      <c r="AC10" s="48">
        <f t="shared" si="12"/>
        <v>1</v>
      </c>
      <c r="AD10" s="49">
        <f t="shared" si="13"/>
        <v>0.15056461731493098</v>
      </c>
      <c r="AE10" s="49">
        <f t="shared" si="14"/>
        <v>0.13892374180956363</v>
      </c>
      <c r="AF10" s="49">
        <f t="shared" si="15"/>
        <v>4.9595706120172868E-2</v>
      </c>
      <c r="AG10" s="49">
        <f t="shared" si="16"/>
        <v>2.408336818625401E-2</v>
      </c>
      <c r="AH10" s="49">
        <f t="shared" si="17"/>
        <v>1.4568520842046564E-2</v>
      </c>
      <c r="AI10" s="49">
        <f t="shared" si="18"/>
        <v>0.22483619127282867</v>
      </c>
      <c r="AJ10" s="49">
        <f t="shared" si="19"/>
        <v>0.22821692457827966</v>
      </c>
      <c r="AK10" s="49">
        <f t="shared" si="20"/>
        <v>1.4986755890143593E-3</v>
      </c>
      <c r="AL10" s="49">
        <f t="shared" si="21"/>
        <v>3.3249686323713924E-2</v>
      </c>
      <c r="AM10" s="50">
        <f t="shared" si="22"/>
        <v>0.13446256796319531</v>
      </c>
    </row>
    <row r="11" spans="2:39">
      <c r="B11" s="54" t="s">
        <v>9</v>
      </c>
      <c r="C11" s="104">
        <v>34157</v>
      </c>
      <c r="D11" s="52">
        <v>16085</v>
      </c>
      <c r="E11" s="52">
        <v>4420</v>
      </c>
      <c r="F11" s="52">
        <v>1986</v>
      </c>
      <c r="G11" s="52">
        <v>932</v>
      </c>
      <c r="H11" s="52">
        <v>2442</v>
      </c>
      <c r="I11" s="52">
        <v>6317</v>
      </c>
      <c r="J11" s="52">
        <v>55</v>
      </c>
      <c r="K11" s="52">
        <v>176</v>
      </c>
      <c r="L11" s="52">
        <v>636</v>
      </c>
      <c r="M11" s="53">
        <v>1108</v>
      </c>
      <c r="O11" s="54" t="s">
        <v>9</v>
      </c>
      <c r="P11" s="48">
        <f t="shared" si="0"/>
        <v>6.8070850920511933E-2</v>
      </c>
      <c r="Q11" s="49">
        <f t="shared" si="1"/>
        <v>5.8682962422473547E-2</v>
      </c>
      <c r="R11" s="49">
        <f t="shared" si="2"/>
        <v>6.7020470053070505E-2</v>
      </c>
      <c r="S11" s="49">
        <f t="shared" si="3"/>
        <v>6.7624625442658681E-2</v>
      </c>
      <c r="T11" s="49">
        <f t="shared" si="4"/>
        <v>9.7164303586321929E-2</v>
      </c>
      <c r="U11" s="49">
        <f t="shared" si="5"/>
        <v>9.4739292364990693E-2</v>
      </c>
      <c r="V11" s="49">
        <f t="shared" si="6"/>
        <v>0.18057858327139673</v>
      </c>
      <c r="W11" s="49">
        <f t="shared" si="7"/>
        <v>3.5486160397444995E-3</v>
      </c>
      <c r="X11" s="49">
        <f t="shared" si="8"/>
        <v>1.6305354826755606E-2</v>
      </c>
      <c r="Y11" s="49">
        <f t="shared" si="9"/>
        <v>3.8963425840838083E-2</v>
      </c>
      <c r="Z11" s="50">
        <f t="shared" si="10"/>
        <v>5.71075146892073E-2</v>
      </c>
      <c r="AB11" s="54" t="s">
        <v>9</v>
      </c>
      <c r="AC11" s="48">
        <f t="shared" si="12"/>
        <v>1</v>
      </c>
      <c r="AD11" s="49">
        <f t="shared" si="13"/>
        <v>0.47091372193108294</v>
      </c>
      <c r="AE11" s="49">
        <f t="shared" si="14"/>
        <v>0.12940246508768335</v>
      </c>
      <c r="AF11" s="49">
        <f t="shared" si="15"/>
        <v>5.8143279562022428E-2</v>
      </c>
      <c r="AG11" s="49">
        <f t="shared" si="16"/>
        <v>2.7285768656497934E-2</v>
      </c>
      <c r="AH11" s="49">
        <f t="shared" si="17"/>
        <v>7.1493398132154468E-2</v>
      </c>
      <c r="AI11" s="49">
        <f t="shared" si="18"/>
        <v>0.1849401294024651</v>
      </c>
      <c r="AJ11" s="49">
        <f t="shared" si="19"/>
        <v>1.6102116696431186E-3</v>
      </c>
      <c r="AK11" s="49">
        <f t="shared" si="20"/>
        <v>5.1526773428579795E-3</v>
      </c>
      <c r="AL11" s="49">
        <f t="shared" si="21"/>
        <v>1.861990221623679E-2</v>
      </c>
      <c r="AM11" s="50">
        <f t="shared" si="22"/>
        <v>3.2438445999355914E-2</v>
      </c>
    </row>
    <row r="12" spans="2:39">
      <c r="B12" s="54" t="s">
        <v>10</v>
      </c>
      <c r="C12" s="104">
        <v>2777</v>
      </c>
      <c r="D12" s="52">
        <v>1344</v>
      </c>
      <c r="E12" s="52">
        <v>474</v>
      </c>
      <c r="F12" s="52">
        <v>59</v>
      </c>
      <c r="G12" s="52">
        <v>50</v>
      </c>
      <c r="H12" s="52">
        <v>380</v>
      </c>
      <c r="I12" s="52">
        <v>281</v>
      </c>
      <c r="J12" s="52">
        <v>40</v>
      </c>
      <c r="K12" s="52">
        <v>51</v>
      </c>
      <c r="L12" s="52">
        <v>57</v>
      </c>
      <c r="M12" s="53">
        <v>41</v>
      </c>
      <c r="O12" s="54" t="s">
        <v>10</v>
      </c>
      <c r="P12" s="48">
        <f t="shared" si="0"/>
        <v>5.5342317242808685E-3</v>
      </c>
      <c r="Q12" s="49">
        <f t="shared" si="1"/>
        <v>4.9033199562203578E-3</v>
      </c>
      <c r="R12" s="49">
        <f t="shared" si="2"/>
        <v>7.1872630780894621E-3</v>
      </c>
      <c r="S12" s="49">
        <f t="shared" si="3"/>
        <v>2.0089893761917736E-3</v>
      </c>
      <c r="T12" s="49">
        <f t="shared" si="4"/>
        <v>5.2126772310258545E-3</v>
      </c>
      <c r="U12" s="49">
        <f t="shared" si="5"/>
        <v>1.4742396027312228E-2</v>
      </c>
      <c r="V12" s="49">
        <f t="shared" si="6"/>
        <v>8.0327025327311188E-3</v>
      </c>
      <c r="W12" s="49">
        <f t="shared" si="7"/>
        <v>2.580811665268727E-3</v>
      </c>
      <c r="X12" s="49">
        <f t="shared" si="8"/>
        <v>4.7248471372984989E-3</v>
      </c>
      <c r="Y12" s="49">
        <f t="shared" si="9"/>
        <v>3.4920051461128469E-3</v>
      </c>
      <c r="Z12" s="50">
        <f t="shared" si="10"/>
        <v>2.1131842078136276E-3</v>
      </c>
      <c r="AB12" s="54" t="s">
        <v>10</v>
      </c>
      <c r="AC12" s="48">
        <f t="shared" si="12"/>
        <v>1</v>
      </c>
      <c r="AD12" s="49">
        <f t="shared" si="13"/>
        <v>0.48397551314368026</v>
      </c>
      <c r="AE12" s="49">
        <f t="shared" si="14"/>
        <v>0.17068779258192293</v>
      </c>
      <c r="AF12" s="49">
        <f t="shared" si="15"/>
        <v>2.1245948865682391E-2</v>
      </c>
      <c r="AG12" s="49">
        <f t="shared" si="16"/>
        <v>1.8005041411595247E-2</v>
      </c>
      <c r="AH12" s="49">
        <f t="shared" si="17"/>
        <v>0.13683831472812388</v>
      </c>
      <c r="AI12" s="49">
        <f t="shared" si="18"/>
        <v>0.10118833273316528</v>
      </c>
      <c r="AJ12" s="49">
        <f t="shared" si="19"/>
        <v>1.4404033129276198E-2</v>
      </c>
      <c r="AK12" s="49">
        <f t="shared" si="20"/>
        <v>1.8365142239827152E-2</v>
      </c>
      <c r="AL12" s="49">
        <f t="shared" si="21"/>
        <v>2.052574720921858E-2</v>
      </c>
      <c r="AM12" s="50">
        <f t="shared" si="22"/>
        <v>1.4764133957508103E-2</v>
      </c>
    </row>
    <row r="13" spans="2:39">
      <c r="B13" s="54" t="s">
        <v>11</v>
      </c>
      <c r="C13" s="104">
        <v>3439</v>
      </c>
      <c r="D13" s="52">
        <v>851</v>
      </c>
      <c r="E13" s="52">
        <v>8</v>
      </c>
      <c r="F13" s="52">
        <v>86</v>
      </c>
      <c r="G13" s="52">
        <v>50</v>
      </c>
      <c r="H13" s="52">
        <v>2017</v>
      </c>
      <c r="I13" s="52">
        <v>113</v>
      </c>
      <c r="J13" s="52">
        <v>22</v>
      </c>
      <c r="K13" s="52">
        <v>3</v>
      </c>
      <c r="L13" s="52">
        <v>50</v>
      </c>
      <c r="M13" s="53">
        <v>239</v>
      </c>
      <c r="O13" s="54" t="s">
        <v>11</v>
      </c>
      <c r="P13" s="48">
        <f t="shared" si="0"/>
        <v>6.853519229312894E-3</v>
      </c>
      <c r="Q13" s="49">
        <f t="shared" si="1"/>
        <v>3.1047063115651223E-3</v>
      </c>
      <c r="R13" s="49">
        <f t="shared" si="2"/>
        <v>1.2130401819560273E-4</v>
      </c>
      <c r="S13" s="49">
        <f t="shared" si="3"/>
        <v>2.9283573958049577E-3</v>
      </c>
      <c r="T13" s="49">
        <f t="shared" si="4"/>
        <v>5.2126772310258545E-3</v>
      </c>
      <c r="U13" s="49">
        <f t="shared" si="5"/>
        <v>7.8251086281812543E-2</v>
      </c>
      <c r="V13" s="49">
        <f t="shared" si="6"/>
        <v>3.2302326910982793E-3</v>
      </c>
      <c r="W13" s="49">
        <f t="shared" si="7"/>
        <v>1.4194464158977999E-3</v>
      </c>
      <c r="X13" s="49">
        <f t="shared" si="8"/>
        <v>2.7793218454697053E-4</v>
      </c>
      <c r="Y13" s="49">
        <f t="shared" si="9"/>
        <v>3.0631624088709184E-3</v>
      </c>
      <c r="Z13" s="50">
        <f t="shared" si="10"/>
        <v>1.2318317699206268E-2</v>
      </c>
      <c r="AB13" s="54" t="s">
        <v>11</v>
      </c>
      <c r="AC13" s="48">
        <f t="shared" si="12"/>
        <v>1</v>
      </c>
      <c r="AD13" s="49">
        <f t="shared" si="13"/>
        <v>0.24745565571387032</v>
      </c>
      <c r="AE13" s="49">
        <f t="shared" si="14"/>
        <v>2.3262576330328583E-3</v>
      </c>
      <c r="AF13" s="49">
        <f t="shared" si="15"/>
        <v>2.5007269555103229E-2</v>
      </c>
      <c r="AG13" s="49">
        <f t="shared" si="16"/>
        <v>1.4539110206455364E-2</v>
      </c>
      <c r="AH13" s="49">
        <f t="shared" si="17"/>
        <v>0.58650770572840938</v>
      </c>
      <c r="AI13" s="49">
        <f t="shared" si="18"/>
        <v>3.2858389066589125E-2</v>
      </c>
      <c r="AJ13" s="49">
        <f t="shared" si="19"/>
        <v>6.3972084908403603E-3</v>
      </c>
      <c r="AK13" s="49">
        <f t="shared" si="20"/>
        <v>8.7234661238732192E-4</v>
      </c>
      <c r="AL13" s="49">
        <f t="shared" si="21"/>
        <v>1.4539110206455364E-2</v>
      </c>
      <c r="AM13" s="50">
        <f t="shared" si="22"/>
        <v>6.9496946786856639E-2</v>
      </c>
    </row>
    <row r="14" spans="2:39">
      <c r="B14" s="54" t="s">
        <v>12</v>
      </c>
      <c r="C14" s="104">
        <v>2204</v>
      </c>
      <c r="D14" s="52">
        <v>78</v>
      </c>
      <c r="E14" s="52">
        <v>5</v>
      </c>
      <c r="F14" s="52">
        <v>73</v>
      </c>
      <c r="G14" s="52">
        <v>93</v>
      </c>
      <c r="H14" s="52">
        <v>1584</v>
      </c>
      <c r="I14" s="52">
        <v>13</v>
      </c>
      <c r="J14" s="52">
        <v>64</v>
      </c>
      <c r="K14" s="52">
        <v>86</v>
      </c>
      <c r="L14" s="52">
        <v>93</v>
      </c>
      <c r="M14" s="53">
        <v>115</v>
      </c>
      <c r="O14" s="54" t="s">
        <v>12</v>
      </c>
      <c r="P14" s="48">
        <f t="shared" si="0"/>
        <v>4.3923106662999761E-3</v>
      </c>
      <c r="Q14" s="49">
        <f t="shared" si="1"/>
        <v>2.8456767603064574E-4</v>
      </c>
      <c r="R14" s="49">
        <f t="shared" si="2"/>
        <v>7.581501137225171E-5</v>
      </c>
      <c r="S14" s="49">
        <f t="shared" si="3"/>
        <v>2.4856987196949058E-3</v>
      </c>
      <c r="T14" s="49">
        <f t="shared" si="4"/>
        <v>9.6955796497080905E-3</v>
      </c>
      <c r="U14" s="49">
        <f t="shared" si="5"/>
        <v>6.1452513966480445E-2</v>
      </c>
      <c r="V14" s="49">
        <f t="shared" si="6"/>
        <v>3.7161969012635071E-4</v>
      </c>
      <c r="W14" s="49">
        <f t="shared" si="7"/>
        <v>4.1292986644299633E-3</v>
      </c>
      <c r="X14" s="49">
        <f t="shared" si="8"/>
        <v>7.9673892903464882E-3</v>
      </c>
      <c r="Y14" s="49">
        <f t="shared" si="9"/>
        <v>5.6974820804999082E-3</v>
      </c>
      <c r="Z14" s="50">
        <f t="shared" si="10"/>
        <v>5.9272239975260285E-3</v>
      </c>
      <c r="AB14" s="54" t="s">
        <v>12</v>
      </c>
      <c r="AC14" s="48">
        <f t="shared" si="12"/>
        <v>1</v>
      </c>
      <c r="AD14" s="49">
        <f t="shared" si="13"/>
        <v>3.5390199637023591E-2</v>
      </c>
      <c r="AE14" s="49">
        <f t="shared" si="14"/>
        <v>2.2686025408348459E-3</v>
      </c>
      <c r="AF14" s="49">
        <f t="shared" si="15"/>
        <v>3.3121597096188747E-2</v>
      </c>
      <c r="AG14" s="49">
        <f t="shared" si="16"/>
        <v>4.2196007259528129E-2</v>
      </c>
      <c r="AH14" s="49">
        <f t="shared" si="17"/>
        <v>0.7186932849364791</v>
      </c>
      <c r="AI14" s="49">
        <f t="shared" si="18"/>
        <v>5.8983666061705993E-3</v>
      </c>
      <c r="AJ14" s="49">
        <f t="shared" si="19"/>
        <v>2.9038112522686024E-2</v>
      </c>
      <c r="AK14" s="49">
        <f t="shared" si="20"/>
        <v>3.9019963702359349E-2</v>
      </c>
      <c r="AL14" s="49">
        <f t="shared" si="21"/>
        <v>4.2196007259528129E-2</v>
      </c>
      <c r="AM14" s="50">
        <f t="shared" si="22"/>
        <v>5.2177858439201454E-2</v>
      </c>
    </row>
    <row r="15" spans="2:39">
      <c r="B15" s="54" t="s">
        <v>44</v>
      </c>
      <c r="C15" s="104">
        <v>982</v>
      </c>
      <c r="D15" s="52">
        <v>540</v>
      </c>
      <c r="E15" s="52">
        <v>397</v>
      </c>
      <c r="F15" s="105">
        <v>0</v>
      </c>
      <c r="G15" s="105">
        <v>0</v>
      </c>
      <c r="H15" s="105">
        <v>0</v>
      </c>
      <c r="I15" s="52">
        <v>31</v>
      </c>
      <c r="J15" s="52">
        <v>4</v>
      </c>
      <c r="K15" s="52">
        <v>10</v>
      </c>
      <c r="L15" s="105">
        <v>0</v>
      </c>
      <c r="M15" s="106">
        <v>0</v>
      </c>
      <c r="O15" s="54" t="s">
        <v>44</v>
      </c>
      <c r="P15" s="48">
        <f t="shared" si="0"/>
        <v>1.9570095618450896E-3</v>
      </c>
      <c r="Q15" s="49">
        <f t="shared" si="1"/>
        <v>1.9700839109813937E-3</v>
      </c>
      <c r="R15" s="49">
        <f t="shared" si="2"/>
        <v>6.0197119029567854E-3</v>
      </c>
      <c r="S15" s="49">
        <f t="shared" si="3"/>
        <v>0</v>
      </c>
      <c r="T15" s="49">
        <f t="shared" si="4"/>
        <v>0</v>
      </c>
      <c r="U15" s="49">
        <f t="shared" si="5"/>
        <v>0</v>
      </c>
      <c r="V15" s="49">
        <f t="shared" si="6"/>
        <v>8.8617003030129786E-4</v>
      </c>
      <c r="W15" s="49">
        <f t="shared" si="7"/>
        <v>2.5808116652687271E-4</v>
      </c>
      <c r="X15" s="49">
        <f t="shared" si="8"/>
        <v>9.2644061515656843E-4</v>
      </c>
      <c r="Y15" s="49">
        <f t="shared" si="9"/>
        <v>0</v>
      </c>
      <c r="Z15" s="50">
        <f t="shared" si="10"/>
        <v>0</v>
      </c>
      <c r="AB15" s="54" t="s">
        <v>44</v>
      </c>
      <c r="AC15" s="48">
        <f t="shared" si="12"/>
        <v>1</v>
      </c>
      <c r="AD15" s="49">
        <f t="shared" si="13"/>
        <v>0.54989816700610994</v>
      </c>
      <c r="AE15" s="49">
        <f t="shared" si="14"/>
        <v>0.40427698574338083</v>
      </c>
      <c r="AF15" s="49">
        <f t="shared" si="15"/>
        <v>0</v>
      </c>
      <c r="AG15" s="49">
        <f t="shared" si="16"/>
        <v>0</v>
      </c>
      <c r="AH15" s="49">
        <f t="shared" si="17"/>
        <v>0</v>
      </c>
      <c r="AI15" s="49">
        <f t="shared" si="18"/>
        <v>3.1568228105906315E-2</v>
      </c>
      <c r="AJ15" s="49">
        <f t="shared" si="19"/>
        <v>4.0733197556008143E-3</v>
      </c>
      <c r="AK15" s="49">
        <f t="shared" si="20"/>
        <v>1.0183299389002037E-2</v>
      </c>
      <c r="AL15" s="49">
        <f t="shared" si="21"/>
        <v>0</v>
      </c>
      <c r="AM15" s="50">
        <f t="shared" si="22"/>
        <v>0</v>
      </c>
    </row>
    <row r="16" spans="2:39">
      <c r="B16" s="54" t="s">
        <v>23</v>
      </c>
      <c r="C16" s="104">
        <v>340</v>
      </c>
      <c r="D16" s="52">
        <v>0</v>
      </c>
      <c r="E16" s="52">
        <v>13</v>
      </c>
      <c r="F16" s="52">
        <v>7</v>
      </c>
      <c r="G16" s="52">
        <v>12</v>
      </c>
      <c r="H16" s="52">
        <v>0</v>
      </c>
      <c r="I16" s="52">
        <v>3</v>
      </c>
      <c r="J16" s="52">
        <v>184</v>
      </c>
      <c r="K16" s="52">
        <v>13</v>
      </c>
      <c r="L16" s="52">
        <v>23</v>
      </c>
      <c r="M16" s="53">
        <v>85</v>
      </c>
      <c r="O16" s="54" t="s">
        <v>23</v>
      </c>
      <c r="P16" s="48">
        <f t="shared" si="0"/>
        <v>6.7757968536388022E-4</v>
      </c>
      <c r="Q16" s="49">
        <f t="shared" si="1"/>
        <v>0</v>
      </c>
      <c r="R16" s="49">
        <f t="shared" si="2"/>
        <v>1.9711902956785443E-4</v>
      </c>
      <c r="S16" s="49">
        <f t="shared" si="3"/>
        <v>2.3835467175156632E-4</v>
      </c>
      <c r="T16" s="49">
        <f t="shared" si="4"/>
        <v>1.2510425354462051E-3</v>
      </c>
      <c r="U16" s="49">
        <f t="shared" si="5"/>
        <v>0</v>
      </c>
      <c r="V16" s="49">
        <f t="shared" si="6"/>
        <v>8.5758390029157857E-5</v>
      </c>
      <c r="W16" s="49">
        <f t="shared" si="7"/>
        <v>1.1871733660236144E-2</v>
      </c>
      <c r="X16" s="49">
        <f t="shared" si="8"/>
        <v>1.2043727997035391E-3</v>
      </c>
      <c r="Y16" s="49">
        <f t="shared" si="9"/>
        <v>1.4090547080806224E-3</v>
      </c>
      <c r="Z16" s="50">
        <f t="shared" si="10"/>
        <v>4.3809916503453252E-3</v>
      </c>
      <c r="AB16" s="54" t="s">
        <v>23</v>
      </c>
      <c r="AC16" s="48">
        <f t="shared" si="12"/>
        <v>1</v>
      </c>
      <c r="AD16" s="49">
        <f t="shared" si="13"/>
        <v>0</v>
      </c>
      <c r="AE16" s="49">
        <f t="shared" si="14"/>
        <v>3.8235294117647062E-2</v>
      </c>
      <c r="AF16" s="49">
        <f t="shared" si="15"/>
        <v>2.0588235294117647E-2</v>
      </c>
      <c r="AG16" s="49">
        <f t="shared" si="16"/>
        <v>3.5294117647058823E-2</v>
      </c>
      <c r="AH16" s="49">
        <f t="shared" si="17"/>
        <v>0</v>
      </c>
      <c r="AI16" s="49">
        <f t="shared" si="18"/>
        <v>8.8235294117647058E-3</v>
      </c>
      <c r="AJ16" s="49">
        <f t="shared" si="19"/>
        <v>0.54117647058823526</v>
      </c>
      <c r="AK16" s="49">
        <f t="shared" si="20"/>
        <v>3.8235294117647062E-2</v>
      </c>
      <c r="AL16" s="49">
        <f t="shared" si="21"/>
        <v>6.7647058823529407E-2</v>
      </c>
      <c r="AM16" s="50">
        <f t="shared" si="22"/>
        <v>0.25</v>
      </c>
    </row>
    <row r="17" spans="2:39">
      <c r="B17" s="54" t="s">
        <v>13</v>
      </c>
      <c r="C17" s="104">
        <v>609</v>
      </c>
      <c r="D17" s="52">
        <v>367</v>
      </c>
      <c r="E17" s="52">
        <v>110</v>
      </c>
      <c r="F17" s="52">
        <v>24</v>
      </c>
      <c r="G17" s="52">
        <v>21</v>
      </c>
      <c r="H17" s="52">
        <v>6</v>
      </c>
      <c r="I17" s="52">
        <v>28</v>
      </c>
      <c r="J17" s="52">
        <v>24</v>
      </c>
      <c r="K17" s="52">
        <v>20</v>
      </c>
      <c r="L17" s="52">
        <v>8</v>
      </c>
      <c r="M17" s="53">
        <v>1</v>
      </c>
      <c r="O17" s="54" t="s">
        <v>13</v>
      </c>
      <c r="P17" s="48">
        <f t="shared" si="0"/>
        <v>1.2136647893723619E-3</v>
      </c>
      <c r="Q17" s="49">
        <f t="shared" si="1"/>
        <v>1.3389273987595767E-3</v>
      </c>
      <c r="R17" s="49">
        <f t="shared" si="2"/>
        <v>1.6679302501895375E-3</v>
      </c>
      <c r="S17" s="49">
        <f t="shared" si="3"/>
        <v>8.1721601743394172E-4</v>
      </c>
      <c r="T17" s="49">
        <f t="shared" si="4"/>
        <v>2.1893244370308589E-3</v>
      </c>
      <c r="U17" s="49">
        <f t="shared" si="5"/>
        <v>2.3277467411545624E-4</v>
      </c>
      <c r="V17" s="49">
        <f t="shared" si="6"/>
        <v>8.0041164027214E-4</v>
      </c>
      <c r="W17" s="49">
        <f t="shared" si="7"/>
        <v>1.5484869991612361E-3</v>
      </c>
      <c r="X17" s="49">
        <f t="shared" si="8"/>
        <v>1.8528812303131369E-3</v>
      </c>
      <c r="Y17" s="49">
        <f t="shared" si="9"/>
        <v>4.9010598541934694E-4</v>
      </c>
      <c r="Z17" s="50">
        <f t="shared" si="10"/>
        <v>5.1541078239356766E-5</v>
      </c>
      <c r="AB17" s="54" t="s">
        <v>13</v>
      </c>
      <c r="AC17" s="48">
        <f t="shared" si="12"/>
        <v>1</v>
      </c>
      <c r="AD17" s="49">
        <f t="shared" si="13"/>
        <v>0.60262725779967163</v>
      </c>
      <c r="AE17" s="49">
        <f t="shared" si="14"/>
        <v>0.180623973727422</v>
      </c>
      <c r="AF17" s="49">
        <f t="shared" si="15"/>
        <v>3.9408866995073892E-2</v>
      </c>
      <c r="AG17" s="49">
        <f t="shared" si="16"/>
        <v>3.4482758620689655E-2</v>
      </c>
      <c r="AH17" s="49">
        <f t="shared" si="17"/>
        <v>9.852216748768473E-3</v>
      </c>
      <c r="AI17" s="49">
        <f t="shared" si="18"/>
        <v>4.5977011494252873E-2</v>
      </c>
      <c r="AJ17" s="49">
        <f t="shared" si="19"/>
        <v>3.9408866995073892E-2</v>
      </c>
      <c r="AK17" s="49">
        <f t="shared" si="20"/>
        <v>3.2840722495894911E-2</v>
      </c>
      <c r="AL17" s="49">
        <f t="shared" si="21"/>
        <v>1.3136288998357963E-2</v>
      </c>
      <c r="AM17" s="50">
        <f t="shared" si="22"/>
        <v>1.6420361247947454E-3</v>
      </c>
    </row>
    <row r="18" spans="2:39">
      <c r="B18" s="54" t="s">
        <v>22</v>
      </c>
      <c r="C18" s="104">
        <v>137</v>
      </c>
      <c r="D18" s="52">
        <v>25</v>
      </c>
      <c r="E18" s="52">
        <v>25</v>
      </c>
      <c r="F18" s="52">
        <v>1</v>
      </c>
      <c r="G18" s="52">
        <v>3</v>
      </c>
      <c r="H18" s="52">
        <v>19</v>
      </c>
      <c r="I18" s="52">
        <v>6</v>
      </c>
      <c r="J18" s="52">
        <v>3</v>
      </c>
      <c r="K18" s="52">
        <v>33</v>
      </c>
      <c r="L18" s="52">
        <v>20</v>
      </c>
      <c r="M18" s="53">
        <v>2</v>
      </c>
      <c r="O18" s="54" t="s">
        <v>22</v>
      </c>
      <c r="P18" s="48">
        <f t="shared" si="0"/>
        <v>2.7302475557309294E-4</v>
      </c>
      <c r="Q18" s="49">
        <f t="shared" si="1"/>
        <v>9.1207588471360816E-5</v>
      </c>
      <c r="R18" s="49">
        <f t="shared" si="2"/>
        <v>3.7907505686125853E-4</v>
      </c>
      <c r="S18" s="49">
        <f t="shared" si="3"/>
        <v>3.4050667393080905E-5</v>
      </c>
      <c r="T18" s="49">
        <f t="shared" si="4"/>
        <v>3.1276063386155128E-4</v>
      </c>
      <c r="U18" s="49">
        <f t="shared" si="5"/>
        <v>7.371198013656114E-4</v>
      </c>
      <c r="V18" s="49">
        <f t="shared" si="6"/>
        <v>1.7151678005831571E-4</v>
      </c>
      <c r="W18" s="49">
        <f t="shared" si="7"/>
        <v>1.9356087489515452E-4</v>
      </c>
      <c r="X18" s="49">
        <f t="shared" si="8"/>
        <v>3.0572540300166759E-3</v>
      </c>
      <c r="Y18" s="49">
        <f t="shared" si="9"/>
        <v>1.2252649635483674E-3</v>
      </c>
      <c r="Z18" s="50">
        <f t="shared" si="10"/>
        <v>1.0308215647871353E-4</v>
      </c>
      <c r="AB18" s="54" t="s">
        <v>22</v>
      </c>
      <c r="AC18" s="48">
        <f t="shared" si="12"/>
        <v>1</v>
      </c>
      <c r="AD18" s="49">
        <f t="shared" si="13"/>
        <v>0.18248175182481752</v>
      </c>
      <c r="AE18" s="49">
        <f t="shared" si="14"/>
        <v>0.18248175182481752</v>
      </c>
      <c r="AF18" s="49">
        <f t="shared" si="15"/>
        <v>7.2992700729927005E-3</v>
      </c>
      <c r="AG18" s="49">
        <f t="shared" si="16"/>
        <v>2.1897810218978103E-2</v>
      </c>
      <c r="AH18" s="49">
        <f t="shared" si="17"/>
        <v>0.13868613138686131</v>
      </c>
      <c r="AI18" s="49">
        <f t="shared" si="18"/>
        <v>4.3795620437956206E-2</v>
      </c>
      <c r="AJ18" s="49">
        <f t="shared" si="19"/>
        <v>2.1897810218978103E-2</v>
      </c>
      <c r="AK18" s="49">
        <f t="shared" si="20"/>
        <v>0.24087591240875914</v>
      </c>
      <c r="AL18" s="49">
        <f t="shared" si="21"/>
        <v>0.145985401459854</v>
      </c>
      <c r="AM18" s="50">
        <f t="shared" si="22"/>
        <v>1.4598540145985401E-2</v>
      </c>
    </row>
    <row r="19" spans="2:39">
      <c r="B19" s="54" t="s">
        <v>14</v>
      </c>
      <c r="C19" s="104">
        <v>99404</v>
      </c>
      <c r="D19" s="52">
        <v>68839</v>
      </c>
      <c r="E19" s="52">
        <v>8948</v>
      </c>
      <c r="F19" s="52">
        <v>5464</v>
      </c>
      <c r="G19" s="52">
        <v>1138</v>
      </c>
      <c r="H19" s="52">
        <v>2601</v>
      </c>
      <c r="I19" s="52">
        <v>5324</v>
      </c>
      <c r="J19" s="52">
        <v>466</v>
      </c>
      <c r="K19" s="52">
        <v>1552</v>
      </c>
      <c r="L19" s="52">
        <v>1701</v>
      </c>
      <c r="M19" s="53">
        <v>3371</v>
      </c>
      <c r="O19" s="54" t="s">
        <v>14</v>
      </c>
      <c r="P19" s="48">
        <f t="shared" si="0"/>
        <v>0.19810038542326808</v>
      </c>
      <c r="Q19" s="49">
        <f t="shared" si="1"/>
        <v>0.2511455673112003</v>
      </c>
      <c r="R19" s="49">
        <f t="shared" si="2"/>
        <v>0.13567854435178164</v>
      </c>
      <c r="S19" s="49">
        <f t="shared" si="3"/>
        <v>0.18605284663579405</v>
      </c>
      <c r="T19" s="49">
        <f t="shared" si="4"/>
        <v>0.11864053377814845</v>
      </c>
      <c r="U19" s="49">
        <f t="shared" si="5"/>
        <v>0.10090782122905027</v>
      </c>
      <c r="V19" s="49">
        <f t="shared" si="6"/>
        <v>0.15219255617174546</v>
      </c>
      <c r="W19" s="49">
        <f t="shared" si="7"/>
        <v>3.0066455900380668E-2</v>
      </c>
      <c r="X19" s="49">
        <f t="shared" si="8"/>
        <v>0.14378358347229941</v>
      </c>
      <c r="Y19" s="49">
        <f t="shared" si="9"/>
        <v>0.10420878514978864</v>
      </c>
      <c r="Z19" s="50">
        <f t="shared" si="10"/>
        <v>0.17374497474487166</v>
      </c>
      <c r="AB19" s="54" t="s">
        <v>14</v>
      </c>
      <c r="AC19" s="48">
        <f t="shared" si="12"/>
        <v>1</v>
      </c>
      <c r="AD19" s="49">
        <f t="shared" si="13"/>
        <v>0.69251740372620818</v>
      </c>
      <c r="AE19" s="49">
        <f t="shared" si="14"/>
        <v>9.0016498330047087E-2</v>
      </c>
      <c r="AF19" s="49">
        <f t="shared" si="15"/>
        <v>5.4967606937346584E-2</v>
      </c>
      <c r="AG19" s="49">
        <f t="shared" si="16"/>
        <v>1.1448231459498612E-2</v>
      </c>
      <c r="AH19" s="49">
        <f t="shared" si="17"/>
        <v>2.6165949056376002E-2</v>
      </c>
      <c r="AI19" s="49">
        <f t="shared" si="18"/>
        <v>5.3559212908937268E-2</v>
      </c>
      <c r="AJ19" s="49">
        <f t="shared" si="19"/>
        <v>4.6879401231338779E-3</v>
      </c>
      <c r="AK19" s="49">
        <f t="shared" si="20"/>
        <v>1.5613053800651885E-2</v>
      </c>
      <c r="AL19" s="49">
        <f t="shared" si="21"/>
        <v>1.7111987445173234E-2</v>
      </c>
      <c r="AM19" s="50">
        <f t="shared" si="22"/>
        <v>3.3912116212627255E-2</v>
      </c>
    </row>
    <row r="20" spans="2:39">
      <c r="B20" s="54" t="s">
        <v>15</v>
      </c>
      <c r="C20" s="104">
        <v>20703</v>
      </c>
      <c r="D20" s="52">
        <v>14260</v>
      </c>
      <c r="E20" s="52">
        <v>2074</v>
      </c>
      <c r="F20" s="52">
        <v>657</v>
      </c>
      <c r="G20" s="52">
        <v>321</v>
      </c>
      <c r="H20" s="52">
        <v>1223</v>
      </c>
      <c r="I20" s="52">
        <v>849</v>
      </c>
      <c r="J20" s="52">
        <v>189</v>
      </c>
      <c r="K20" s="52">
        <v>313</v>
      </c>
      <c r="L20" s="52">
        <v>455</v>
      </c>
      <c r="M20" s="53">
        <v>362</v>
      </c>
      <c r="O20" s="54" t="s">
        <v>15</v>
      </c>
      <c r="P20" s="48">
        <f t="shared" si="0"/>
        <v>4.1258624194377681E-2</v>
      </c>
      <c r="Q20" s="49">
        <f t="shared" si="1"/>
        <v>5.2024808464064209E-2</v>
      </c>
      <c r="R20" s="49">
        <f t="shared" si="2"/>
        <v>3.144806671721001E-2</v>
      </c>
      <c r="S20" s="49">
        <f t="shared" si="3"/>
        <v>2.2371288477254152E-2</v>
      </c>
      <c r="T20" s="49">
        <f t="shared" si="4"/>
        <v>3.3465387823185991E-2</v>
      </c>
      <c r="U20" s="49">
        <f t="shared" si="5"/>
        <v>4.7447237740533832E-2</v>
      </c>
      <c r="V20" s="49">
        <f t="shared" si="6"/>
        <v>2.4269624378251673E-2</v>
      </c>
      <c r="W20" s="49">
        <f t="shared" si="7"/>
        <v>1.2194335118394736E-2</v>
      </c>
      <c r="X20" s="49">
        <f t="shared" si="8"/>
        <v>2.8997591254400594E-2</v>
      </c>
      <c r="Y20" s="49">
        <f t="shared" si="9"/>
        <v>2.7874777920725357E-2</v>
      </c>
      <c r="Z20" s="50">
        <f t="shared" si="10"/>
        <v>1.8657870322647149E-2</v>
      </c>
      <c r="AB20" s="54" t="s">
        <v>15</v>
      </c>
      <c r="AC20" s="48">
        <f t="shared" si="12"/>
        <v>1</v>
      </c>
      <c r="AD20" s="49">
        <f t="shared" si="13"/>
        <v>0.68878906438680387</v>
      </c>
      <c r="AE20" s="49">
        <f t="shared" si="14"/>
        <v>0.10017871806018451</v>
      </c>
      <c r="AF20" s="49">
        <f t="shared" si="15"/>
        <v>3.1734531227358351E-2</v>
      </c>
      <c r="AG20" s="49">
        <f t="shared" si="16"/>
        <v>1.5504999275467323E-2</v>
      </c>
      <c r="AH20" s="49">
        <f t="shared" si="17"/>
        <v>5.9073564217746219E-2</v>
      </c>
      <c r="AI20" s="49">
        <f t="shared" si="18"/>
        <v>4.1008549485581802E-2</v>
      </c>
      <c r="AJ20" s="49">
        <f t="shared" si="19"/>
        <v>9.1291117229387042E-3</v>
      </c>
      <c r="AK20" s="49">
        <f t="shared" si="20"/>
        <v>1.5118581848041346E-2</v>
      </c>
      <c r="AL20" s="49">
        <f t="shared" si="21"/>
        <v>2.1977491184852437E-2</v>
      </c>
      <c r="AM20" s="50">
        <f t="shared" si="22"/>
        <v>1.7485388591025455E-2</v>
      </c>
    </row>
    <row r="21" spans="2:39">
      <c r="B21" s="54" t="s">
        <v>16</v>
      </c>
      <c r="C21" s="104">
        <v>20702</v>
      </c>
      <c r="D21" s="52">
        <v>8269</v>
      </c>
      <c r="E21" s="52">
        <v>2904</v>
      </c>
      <c r="F21" s="52">
        <v>1756</v>
      </c>
      <c r="G21" s="52">
        <v>956</v>
      </c>
      <c r="H21" s="52">
        <v>3633</v>
      </c>
      <c r="I21" s="52">
        <v>574</v>
      </c>
      <c r="J21" s="52">
        <v>486</v>
      </c>
      <c r="K21" s="52">
        <v>590</v>
      </c>
      <c r="L21" s="52">
        <v>866</v>
      </c>
      <c r="M21" s="53">
        <v>668</v>
      </c>
      <c r="O21" s="54" t="s">
        <v>16</v>
      </c>
      <c r="P21" s="48">
        <f t="shared" si="0"/>
        <v>4.125663131295014E-2</v>
      </c>
      <c r="Q21" s="49">
        <f t="shared" si="1"/>
        <v>3.0167821962787302E-2</v>
      </c>
      <c r="R21" s="49">
        <f t="shared" si="2"/>
        <v>4.4033358605003792E-2</v>
      </c>
      <c r="S21" s="49">
        <f t="shared" si="3"/>
        <v>5.979297194225007E-2</v>
      </c>
      <c r="T21" s="49">
        <f t="shared" si="4"/>
        <v>9.9666388657214347E-2</v>
      </c>
      <c r="U21" s="49">
        <f t="shared" si="5"/>
        <v>0.14094506517690875</v>
      </c>
      <c r="V21" s="49">
        <f t="shared" si="6"/>
        <v>1.6408438625578871E-2</v>
      </c>
      <c r="W21" s="49">
        <f t="shared" si="7"/>
        <v>3.135686173301503E-2</v>
      </c>
      <c r="X21" s="49">
        <f t="shared" si="8"/>
        <v>5.4659996294237539E-2</v>
      </c>
      <c r="Y21" s="49">
        <f t="shared" si="9"/>
        <v>5.3053972921644307E-2</v>
      </c>
      <c r="Z21" s="50">
        <f t="shared" si="10"/>
        <v>3.4429440263890318E-2</v>
      </c>
      <c r="AB21" s="54" t="s">
        <v>16</v>
      </c>
      <c r="AC21" s="48">
        <f t="shared" si="12"/>
        <v>1</v>
      </c>
      <c r="AD21" s="49">
        <f t="shared" si="13"/>
        <v>0.39943000676263163</v>
      </c>
      <c r="AE21" s="49">
        <f t="shared" si="14"/>
        <v>0.14027630180658873</v>
      </c>
      <c r="AF21" s="49">
        <f t="shared" si="15"/>
        <v>8.4822722442276108E-2</v>
      </c>
      <c r="AG21" s="49">
        <f t="shared" si="16"/>
        <v>4.6179113129166262E-2</v>
      </c>
      <c r="AH21" s="49">
        <f t="shared" si="17"/>
        <v>0.17549029079316009</v>
      </c>
      <c r="AI21" s="49">
        <f t="shared" si="18"/>
        <v>2.7726789682156312E-2</v>
      </c>
      <c r="AJ21" s="49">
        <f t="shared" si="19"/>
        <v>2.3475992657714231E-2</v>
      </c>
      <c r="AK21" s="49">
        <f t="shared" si="20"/>
        <v>2.849966186841851E-2</v>
      </c>
      <c r="AL21" s="49">
        <f t="shared" si="21"/>
        <v>4.1831707081441405E-2</v>
      </c>
      <c r="AM21" s="50">
        <f t="shared" si="22"/>
        <v>3.2267413776446721E-2</v>
      </c>
    </row>
    <row r="22" spans="2:39">
      <c r="B22" s="54" t="s">
        <v>17</v>
      </c>
      <c r="C22" s="104">
        <v>10011</v>
      </c>
      <c r="D22" s="52">
        <v>2709</v>
      </c>
      <c r="E22" s="52">
        <v>1260</v>
      </c>
      <c r="F22" s="52">
        <v>1423</v>
      </c>
      <c r="G22" s="52">
        <v>663</v>
      </c>
      <c r="H22" s="52">
        <v>1246</v>
      </c>
      <c r="I22" s="52">
        <v>200</v>
      </c>
      <c r="J22" s="52">
        <v>249</v>
      </c>
      <c r="K22" s="52">
        <v>483</v>
      </c>
      <c r="L22" s="52">
        <v>402</v>
      </c>
      <c r="M22" s="53">
        <v>1376</v>
      </c>
      <c r="O22" s="54" t="s">
        <v>17</v>
      </c>
      <c r="P22" s="48">
        <f t="shared" si="0"/>
        <v>1.9950735971111192E-2</v>
      </c>
      <c r="Q22" s="49">
        <f t="shared" si="1"/>
        <v>9.8832542867566577E-3</v>
      </c>
      <c r="R22" s="49">
        <f t="shared" si="2"/>
        <v>1.910538286580743E-2</v>
      </c>
      <c r="S22" s="49">
        <f t="shared" si="3"/>
        <v>4.8454099700354129E-2</v>
      </c>
      <c r="T22" s="49">
        <f t="shared" si="4"/>
        <v>6.912010008340283E-2</v>
      </c>
      <c r="U22" s="49">
        <f t="shared" si="5"/>
        <v>4.833954065797641E-2</v>
      </c>
      <c r="V22" s="49">
        <f t="shared" si="6"/>
        <v>5.7172260019438571E-3</v>
      </c>
      <c r="W22" s="49">
        <f t="shared" si="7"/>
        <v>1.6065552616297826E-2</v>
      </c>
      <c r="X22" s="49">
        <f t="shared" si="8"/>
        <v>4.4747081712062257E-2</v>
      </c>
      <c r="Y22" s="49">
        <f t="shared" si="9"/>
        <v>2.4627825767322184E-2</v>
      </c>
      <c r="Z22" s="50">
        <f t="shared" si="10"/>
        <v>7.0920523657354906E-2</v>
      </c>
      <c r="AB22" s="54" t="s">
        <v>17</v>
      </c>
      <c r="AC22" s="48">
        <f t="shared" si="12"/>
        <v>1</v>
      </c>
      <c r="AD22" s="49">
        <f t="shared" si="13"/>
        <v>0.27060233742882828</v>
      </c>
      <c r="AE22" s="49">
        <f t="shared" si="14"/>
        <v>0.12586155229247828</v>
      </c>
      <c r="AF22" s="49">
        <f t="shared" si="15"/>
        <v>0.1421436419938068</v>
      </c>
      <c r="AG22" s="49">
        <f t="shared" si="16"/>
        <v>6.622715013485167E-2</v>
      </c>
      <c r="AH22" s="49">
        <f t="shared" si="17"/>
        <v>0.12446309060033962</v>
      </c>
      <c r="AI22" s="49">
        <f t="shared" si="18"/>
        <v>1.9978024173409249E-2</v>
      </c>
      <c r="AJ22" s="49">
        <f t="shared" si="19"/>
        <v>2.4872640095894516E-2</v>
      </c>
      <c r="AK22" s="49">
        <f t="shared" si="20"/>
        <v>4.8246928378783339E-2</v>
      </c>
      <c r="AL22" s="49">
        <f t="shared" si="21"/>
        <v>4.0155828588552593E-2</v>
      </c>
      <c r="AM22" s="50">
        <f t="shared" si="22"/>
        <v>0.13744880631305564</v>
      </c>
    </row>
    <row r="23" spans="2:39">
      <c r="B23" s="54" t="s">
        <v>18</v>
      </c>
      <c r="C23" s="104">
        <v>28373</v>
      </c>
      <c r="D23" s="52">
        <v>12387</v>
      </c>
      <c r="E23" s="52">
        <v>4540</v>
      </c>
      <c r="F23" s="52">
        <v>1356</v>
      </c>
      <c r="G23" s="52">
        <v>501</v>
      </c>
      <c r="H23" s="52">
        <v>589</v>
      </c>
      <c r="I23" s="52">
        <v>4894</v>
      </c>
      <c r="J23" s="52">
        <v>624</v>
      </c>
      <c r="K23" s="52">
        <v>1127</v>
      </c>
      <c r="L23" s="52">
        <v>1622</v>
      </c>
      <c r="M23" s="53">
        <v>733</v>
      </c>
      <c r="O23" s="54" t="s">
        <v>18</v>
      </c>
      <c r="P23" s="48">
        <f t="shared" si="0"/>
        <v>5.6544024743615806E-2</v>
      </c>
      <c r="Q23" s="49">
        <f t="shared" si="1"/>
        <v>4.519153593578986E-2</v>
      </c>
      <c r="R23" s="49">
        <f t="shared" si="2"/>
        <v>6.8840030326004553E-2</v>
      </c>
      <c r="S23" s="49">
        <f t="shared" si="3"/>
        <v>4.6172704985017708E-2</v>
      </c>
      <c r="T23" s="49">
        <f t="shared" si="4"/>
        <v>5.2231025854879064E-2</v>
      </c>
      <c r="U23" s="49">
        <f t="shared" si="5"/>
        <v>2.2850713842333954E-2</v>
      </c>
      <c r="V23" s="49">
        <f t="shared" si="6"/>
        <v>0.13990052026756616</v>
      </c>
      <c r="W23" s="49">
        <f t="shared" si="7"/>
        <v>4.0260661978192142E-2</v>
      </c>
      <c r="X23" s="49">
        <f t="shared" si="8"/>
        <v>0.10440985732814527</v>
      </c>
      <c r="Y23" s="49">
        <f t="shared" si="9"/>
        <v>9.9368988543772588E-2</v>
      </c>
      <c r="Z23" s="50">
        <f t="shared" si="10"/>
        <v>3.777961034944851E-2</v>
      </c>
      <c r="AB23" s="54" t="s">
        <v>18</v>
      </c>
      <c r="AC23" s="48">
        <f t="shared" si="12"/>
        <v>1</v>
      </c>
      <c r="AD23" s="49">
        <f t="shared" si="13"/>
        <v>0.43657702745567972</v>
      </c>
      <c r="AE23" s="49">
        <f t="shared" si="14"/>
        <v>0.16001127832798787</v>
      </c>
      <c r="AF23" s="49">
        <f t="shared" si="15"/>
        <v>4.779191484862369E-2</v>
      </c>
      <c r="AG23" s="49">
        <f t="shared" si="16"/>
        <v>1.7657632256018047E-2</v>
      </c>
      <c r="AH23" s="49">
        <f t="shared" si="17"/>
        <v>2.075917245268389E-2</v>
      </c>
      <c r="AI23" s="49">
        <f t="shared" si="18"/>
        <v>0.17248792866457549</v>
      </c>
      <c r="AJ23" s="49">
        <f t="shared" si="19"/>
        <v>2.1992739576357806E-2</v>
      </c>
      <c r="AK23" s="49">
        <f t="shared" si="20"/>
        <v>3.9720861382300077E-2</v>
      </c>
      <c r="AL23" s="49">
        <f t="shared" si="21"/>
        <v>5.7167024988545451E-2</v>
      </c>
      <c r="AM23" s="50">
        <f t="shared" si="22"/>
        <v>2.5834420047228E-2</v>
      </c>
    </row>
    <row r="24" spans="2:39">
      <c r="B24" s="54" t="s">
        <v>19</v>
      </c>
      <c r="C24" s="104">
        <v>13789</v>
      </c>
      <c r="D24" s="52">
        <v>2388</v>
      </c>
      <c r="E24" s="52">
        <v>4808</v>
      </c>
      <c r="F24" s="52">
        <v>672</v>
      </c>
      <c r="G24" s="52">
        <v>113</v>
      </c>
      <c r="H24" s="52">
        <v>4056</v>
      </c>
      <c r="I24" s="52">
        <v>307</v>
      </c>
      <c r="J24" s="52">
        <v>156</v>
      </c>
      <c r="K24" s="52">
        <v>221</v>
      </c>
      <c r="L24" s="52">
        <v>121</v>
      </c>
      <c r="M24" s="53">
        <v>947</v>
      </c>
      <c r="O24" s="54" t="s">
        <v>19</v>
      </c>
      <c r="P24" s="48">
        <f t="shared" si="0"/>
        <v>2.7479842004360426E-2</v>
      </c>
      <c r="Q24" s="49">
        <f t="shared" si="1"/>
        <v>8.7121488507843851E-3</v>
      </c>
      <c r="R24" s="49">
        <f t="shared" si="2"/>
        <v>7.2903714935557237E-2</v>
      </c>
      <c r="S24" s="49">
        <f t="shared" si="3"/>
        <v>2.2882048488150369E-2</v>
      </c>
      <c r="T24" s="49">
        <f t="shared" si="4"/>
        <v>1.1780650542118432E-2</v>
      </c>
      <c r="U24" s="49">
        <f t="shared" si="5"/>
        <v>0.15735567970204842</v>
      </c>
      <c r="V24" s="49">
        <f t="shared" si="6"/>
        <v>8.7759419129838194E-3</v>
      </c>
      <c r="W24" s="49">
        <f t="shared" si="7"/>
        <v>1.0065165494548035E-2</v>
      </c>
      <c r="X24" s="49">
        <f t="shared" si="8"/>
        <v>2.0474337594960163E-2</v>
      </c>
      <c r="Y24" s="49">
        <f t="shared" si="9"/>
        <v>7.4128530294676224E-3</v>
      </c>
      <c r="Z24" s="50">
        <f t="shared" si="10"/>
        <v>4.8809401092670859E-2</v>
      </c>
      <c r="AB24" s="54" t="s">
        <v>19</v>
      </c>
      <c r="AC24" s="48">
        <f t="shared" si="12"/>
        <v>1</v>
      </c>
      <c r="AD24" s="49">
        <f t="shared" si="13"/>
        <v>0.17318152150264704</v>
      </c>
      <c r="AE24" s="49">
        <f t="shared" si="14"/>
        <v>0.3486837334106897</v>
      </c>
      <c r="AF24" s="49">
        <f t="shared" si="15"/>
        <v>4.873449851330771E-2</v>
      </c>
      <c r="AG24" s="49">
        <f t="shared" si="16"/>
        <v>8.1949379940532315E-3</v>
      </c>
      <c r="AH24" s="49">
        <f t="shared" si="17"/>
        <v>0.29414750888389296</v>
      </c>
      <c r="AI24" s="49">
        <f t="shared" si="18"/>
        <v>2.2264123576764088E-2</v>
      </c>
      <c r="AJ24" s="49">
        <f t="shared" si="19"/>
        <v>1.1313365726303575E-2</v>
      </c>
      <c r="AK24" s="49">
        <f t="shared" si="20"/>
        <v>1.6027268112263397E-2</v>
      </c>
      <c r="AL24" s="49">
        <f t="shared" si="21"/>
        <v>8.7751105954021313E-3</v>
      </c>
      <c r="AM24" s="50">
        <f t="shared" si="22"/>
        <v>6.8677931684676188E-2</v>
      </c>
    </row>
    <row r="25" spans="2:39">
      <c r="B25" s="109" t="s">
        <v>20</v>
      </c>
      <c r="C25" s="110">
        <v>4596</v>
      </c>
      <c r="D25" s="111">
        <v>3702</v>
      </c>
      <c r="E25" s="111">
        <v>716</v>
      </c>
      <c r="F25" s="111">
        <v>6</v>
      </c>
      <c r="G25" s="111">
        <v>4</v>
      </c>
      <c r="H25" s="111">
        <v>149</v>
      </c>
      <c r="I25" s="111">
        <v>12</v>
      </c>
      <c r="J25" s="111">
        <v>0</v>
      </c>
      <c r="K25" s="111">
        <v>7</v>
      </c>
      <c r="L25" s="111">
        <v>0</v>
      </c>
      <c r="M25" s="112">
        <v>0</v>
      </c>
      <c r="O25" s="109" t="s">
        <v>20</v>
      </c>
      <c r="P25" s="72">
        <f t="shared" si="0"/>
        <v>9.1592830409776282E-3</v>
      </c>
      <c r="Q25" s="73">
        <f t="shared" si="1"/>
        <v>1.350601970083911E-2</v>
      </c>
      <c r="R25" s="73">
        <f t="shared" si="2"/>
        <v>1.0856709628506444E-2</v>
      </c>
      <c r="S25" s="73">
        <f t="shared" si="3"/>
        <v>2.0430400435848543E-4</v>
      </c>
      <c r="T25" s="73">
        <f t="shared" si="4"/>
        <v>4.1701417848206837E-4</v>
      </c>
      <c r="U25" s="73">
        <f t="shared" si="5"/>
        <v>5.7805710738671632E-3</v>
      </c>
      <c r="V25" s="73">
        <f t="shared" si="6"/>
        <v>3.4303356011663143E-4</v>
      </c>
      <c r="W25" s="73">
        <f t="shared" si="7"/>
        <v>0</v>
      </c>
      <c r="X25" s="73">
        <f t="shared" si="8"/>
        <v>6.485084306095979E-4</v>
      </c>
      <c r="Y25" s="73">
        <f t="shared" si="9"/>
        <v>0</v>
      </c>
      <c r="Z25" s="74">
        <f t="shared" si="10"/>
        <v>0</v>
      </c>
      <c r="AB25" s="109" t="s">
        <v>20</v>
      </c>
      <c r="AC25" s="72">
        <f t="shared" si="12"/>
        <v>1</v>
      </c>
      <c r="AD25" s="73">
        <f t="shared" si="13"/>
        <v>0.8054830287206266</v>
      </c>
      <c r="AE25" s="73">
        <f t="shared" si="14"/>
        <v>0.15578764142732812</v>
      </c>
      <c r="AF25" s="73">
        <f t="shared" si="15"/>
        <v>1.3054830287206266E-3</v>
      </c>
      <c r="AG25" s="73">
        <f t="shared" si="16"/>
        <v>8.703220191470844E-4</v>
      </c>
      <c r="AH25" s="73">
        <f t="shared" si="17"/>
        <v>3.2419495213228892E-2</v>
      </c>
      <c r="AI25" s="73">
        <f t="shared" si="18"/>
        <v>2.6109660574412533E-3</v>
      </c>
      <c r="AJ25" s="73">
        <f t="shared" si="19"/>
        <v>0</v>
      </c>
      <c r="AK25" s="73">
        <f t="shared" si="20"/>
        <v>1.5230635335073978E-3</v>
      </c>
      <c r="AL25" s="73">
        <f t="shared" si="21"/>
        <v>0</v>
      </c>
      <c r="AM25" s="74">
        <f t="shared" si="22"/>
        <v>0</v>
      </c>
    </row>
    <row r="26" spans="2:39">
      <c r="B26" s="113" t="s">
        <v>21</v>
      </c>
      <c r="C26" s="114">
        <f t="shared" ref="C26:M26" si="23">SUM(C4:C25)</f>
        <v>501786</v>
      </c>
      <c r="D26" s="115">
        <f t="shared" si="23"/>
        <v>274100</v>
      </c>
      <c r="E26" s="115">
        <f t="shared" si="23"/>
        <v>65950</v>
      </c>
      <c r="F26" s="115">
        <f t="shared" si="23"/>
        <v>29368</v>
      </c>
      <c r="G26" s="115">
        <f t="shared" si="23"/>
        <v>9592</v>
      </c>
      <c r="H26" s="115">
        <f t="shared" si="23"/>
        <v>25776</v>
      </c>
      <c r="I26" s="115">
        <f t="shared" si="23"/>
        <v>34982</v>
      </c>
      <c r="J26" s="115">
        <f t="shared" si="23"/>
        <v>15499</v>
      </c>
      <c r="K26" s="115">
        <f t="shared" si="23"/>
        <v>10794</v>
      </c>
      <c r="L26" s="115">
        <f t="shared" si="23"/>
        <v>16323</v>
      </c>
      <c r="M26" s="116">
        <f t="shared" si="23"/>
        <v>19402</v>
      </c>
      <c r="O26" s="117" t="s">
        <v>21</v>
      </c>
      <c r="P26" s="118">
        <f t="shared" si="0"/>
        <v>1</v>
      </c>
      <c r="Q26" s="119">
        <f t="shared" si="1"/>
        <v>1</v>
      </c>
      <c r="R26" s="119">
        <f t="shared" si="2"/>
        <v>1</v>
      </c>
      <c r="S26" s="119">
        <f t="shared" si="3"/>
        <v>1</v>
      </c>
      <c r="T26" s="119">
        <f t="shared" si="4"/>
        <v>1</v>
      </c>
      <c r="U26" s="119">
        <f t="shared" si="5"/>
        <v>1</v>
      </c>
      <c r="V26" s="119">
        <f t="shared" si="6"/>
        <v>1</v>
      </c>
      <c r="W26" s="119">
        <f t="shared" si="7"/>
        <v>1</v>
      </c>
      <c r="X26" s="119">
        <f t="shared" si="8"/>
        <v>1</v>
      </c>
      <c r="Y26" s="119">
        <f t="shared" si="9"/>
        <v>1</v>
      </c>
      <c r="Z26" s="120">
        <f t="shared" si="10"/>
        <v>1</v>
      </c>
      <c r="AB26" s="117" t="s">
        <v>21</v>
      </c>
      <c r="AC26" s="118">
        <f t="shared" si="12"/>
        <v>1</v>
      </c>
      <c r="AD26" s="119">
        <f t="shared" si="13"/>
        <v>0.54624879928893988</v>
      </c>
      <c r="AE26" s="119">
        <f t="shared" si="14"/>
        <v>0.13143053014631736</v>
      </c>
      <c r="AF26" s="119">
        <f t="shared" si="15"/>
        <v>5.8526941764018924E-2</v>
      </c>
      <c r="AG26" s="119">
        <f t="shared" si="16"/>
        <v>1.9115718652971587E-2</v>
      </c>
      <c r="AH26" s="119">
        <f t="shared" si="17"/>
        <v>5.1368511676292285E-2</v>
      </c>
      <c r="AI26" s="119">
        <f t="shared" si="18"/>
        <v>6.9714978098233113E-2</v>
      </c>
      <c r="AJ26" s="119">
        <f t="shared" si="19"/>
        <v>3.0887669245455236E-2</v>
      </c>
      <c r="AK26" s="119">
        <f t="shared" si="20"/>
        <v>2.1511162128875657E-2</v>
      </c>
      <c r="AL26" s="119">
        <f t="shared" si="21"/>
        <v>3.2529803541748871E-2</v>
      </c>
      <c r="AM26" s="120">
        <f t="shared" si="22"/>
        <v>3.8665885457147067E-2</v>
      </c>
    </row>
    <row r="27" spans="2:39">
      <c r="C27" s="97">
        <f>C19+C10+C11</f>
        <v>162253</v>
      </c>
    </row>
    <row r="28" spans="2:39">
      <c r="C28" s="98">
        <f>C27/C26</f>
        <v>0.32335099026278136</v>
      </c>
      <c r="M28" s="424" t="s">
        <v>324</v>
      </c>
      <c r="Z28" s="424" t="s">
        <v>324</v>
      </c>
      <c r="AM28" s="424" t="s">
        <v>324</v>
      </c>
    </row>
    <row r="29" spans="2:39" ht="15">
      <c r="B29" s="2" t="s">
        <v>121</v>
      </c>
      <c r="O29" s="5" t="s">
        <v>125</v>
      </c>
      <c r="AB29" s="5" t="s">
        <v>132</v>
      </c>
    </row>
    <row r="30" spans="2:39" s="18" customFormat="1" ht="57">
      <c r="B30" s="6" t="s">
        <v>92</v>
      </c>
      <c r="C30" s="19" t="s">
        <v>38</v>
      </c>
      <c r="D30" s="20" t="s">
        <v>45</v>
      </c>
      <c r="E30" s="21" t="s">
        <v>46</v>
      </c>
      <c r="F30" s="22" t="s">
        <v>47</v>
      </c>
      <c r="G30" s="23" t="s">
        <v>39</v>
      </c>
      <c r="H30" s="24" t="s">
        <v>48</v>
      </c>
      <c r="I30" s="25" t="s">
        <v>40</v>
      </c>
      <c r="J30" s="26" t="s">
        <v>41</v>
      </c>
      <c r="K30" s="27" t="s">
        <v>49</v>
      </c>
      <c r="L30" s="28" t="s">
        <v>42</v>
      </c>
      <c r="M30" s="29" t="s">
        <v>43</v>
      </c>
      <c r="O30" s="6" t="s">
        <v>92</v>
      </c>
      <c r="P30" s="30" t="s">
        <v>38</v>
      </c>
      <c r="Q30" s="20" t="s">
        <v>45</v>
      </c>
      <c r="R30" s="21" t="s">
        <v>46</v>
      </c>
      <c r="S30" s="22" t="s">
        <v>47</v>
      </c>
      <c r="T30" s="23" t="s">
        <v>39</v>
      </c>
      <c r="U30" s="24" t="s">
        <v>48</v>
      </c>
      <c r="V30" s="25" t="s">
        <v>40</v>
      </c>
      <c r="W30" s="26" t="s">
        <v>41</v>
      </c>
      <c r="X30" s="27" t="s">
        <v>49</v>
      </c>
      <c r="Y30" s="28" t="s">
        <v>42</v>
      </c>
      <c r="Z30" s="29" t="s">
        <v>43</v>
      </c>
      <c r="AB30" s="6" t="s">
        <v>92</v>
      </c>
      <c r="AC30" s="30" t="s">
        <v>38</v>
      </c>
      <c r="AD30" s="20" t="s">
        <v>45</v>
      </c>
      <c r="AE30" s="21" t="s">
        <v>46</v>
      </c>
      <c r="AF30" s="22" t="s">
        <v>47</v>
      </c>
      <c r="AG30" s="23" t="s">
        <v>39</v>
      </c>
      <c r="AH30" s="24" t="s">
        <v>48</v>
      </c>
      <c r="AI30" s="25" t="s">
        <v>40</v>
      </c>
      <c r="AJ30" s="26" t="s">
        <v>41</v>
      </c>
      <c r="AK30" s="27" t="s">
        <v>49</v>
      </c>
      <c r="AL30" s="28" t="s">
        <v>42</v>
      </c>
      <c r="AM30" s="29" t="s">
        <v>43</v>
      </c>
    </row>
    <row r="31" spans="2:39">
      <c r="B31" s="31" t="s">
        <v>2</v>
      </c>
      <c r="C31" s="43">
        <v>5764</v>
      </c>
      <c r="D31" s="99">
        <v>553</v>
      </c>
      <c r="E31" s="99">
        <v>1214</v>
      </c>
      <c r="F31" s="99">
        <v>1056</v>
      </c>
      <c r="G31" s="99">
        <v>521</v>
      </c>
      <c r="H31" s="99">
        <v>241</v>
      </c>
      <c r="I31" s="99">
        <v>134</v>
      </c>
      <c r="J31" s="99">
        <v>212</v>
      </c>
      <c r="K31" s="99">
        <v>413</v>
      </c>
      <c r="L31" s="99">
        <v>593</v>
      </c>
      <c r="M31" s="100">
        <v>827</v>
      </c>
      <c r="O31" s="31" t="s">
        <v>2</v>
      </c>
      <c r="P31" s="101">
        <f t="shared" ref="P31:P53" si="24">C31/C$53</f>
        <v>1.3227191470710399E-2</v>
      </c>
      <c r="Q31" s="102">
        <f t="shared" ref="Q31:Q53" si="25">D31/D$53</f>
        <v>2.4364560799051854E-3</v>
      </c>
      <c r="R31" s="102">
        <f t="shared" ref="R31:R53" si="26">E31/E$53</f>
        <v>2.0518887855995944E-2</v>
      </c>
      <c r="S31" s="102">
        <f t="shared" ref="S31:S53" si="27">F31/F$53</f>
        <v>4.6380885453267746E-2</v>
      </c>
      <c r="T31" s="102">
        <f t="shared" ref="T31:T53" si="28">G31/G$53</f>
        <v>5.183048149621966E-2</v>
      </c>
      <c r="U31" s="102">
        <f t="shared" ref="U31:U53" si="29">H31/H$53</f>
        <v>8.6228487602418684E-3</v>
      </c>
      <c r="V31" s="102">
        <f t="shared" ref="V31:V53" si="30">I31/I$53</f>
        <v>4.6190968631506374E-3</v>
      </c>
      <c r="W31" s="102">
        <f t="shared" ref="W31:W53" si="31">J31/J$53</f>
        <v>1.3000551910222603E-2</v>
      </c>
      <c r="X31" s="102">
        <f t="shared" ref="X31:X53" si="32">K31/K$53</f>
        <v>4.3423404479024284E-2</v>
      </c>
      <c r="Y31" s="102">
        <f t="shared" ref="Y31:Y53" si="33">L31/L$53</f>
        <v>3.3973073617874536E-2</v>
      </c>
      <c r="Z31" s="103">
        <f t="shared" ref="Z31:Z53" si="34">M31/M$53</f>
        <v>4.9870349152746789E-2</v>
      </c>
      <c r="AB31" s="31" t="s">
        <v>2</v>
      </c>
      <c r="AC31" s="101">
        <f>C31/$C31</f>
        <v>1</v>
      </c>
      <c r="AD31" s="102">
        <f t="shared" ref="AD31:AM31" si="35">D31/$C31</f>
        <v>9.5940319222761972E-2</v>
      </c>
      <c r="AE31" s="102">
        <f t="shared" si="35"/>
        <v>0.210617626648161</v>
      </c>
      <c r="AF31" s="102">
        <f t="shared" si="35"/>
        <v>0.18320610687022901</v>
      </c>
      <c r="AG31" s="102">
        <f t="shared" si="35"/>
        <v>9.0388619014573207E-2</v>
      </c>
      <c r="AH31" s="102">
        <f t="shared" si="35"/>
        <v>4.181124219292158E-2</v>
      </c>
      <c r="AI31" s="102">
        <f t="shared" si="35"/>
        <v>2.3247744621790422E-2</v>
      </c>
      <c r="AJ31" s="102">
        <f t="shared" si="35"/>
        <v>3.678001387925052E-2</v>
      </c>
      <c r="AK31" s="102">
        <f t="shared" si="35"/>
        <v>7.1651630811936151E-2</v>
      </c>
      <c r="AL31" s="102">
        <f t="shared" si="35"/>
        <v>0.10287994448299792</v>
      </c>
      <c r="AM31" s="103">
        <f t="shared" si="35"/>
        <v>0.1434767522553782</v>
      </c>
    </row>
    <row r="32" spans="2:39">
      <c r="B32" s="54" t="s">
        <v>3</v>
      </c>
      <c r="C32" s="104">
        <v>35017</v>
      </c>
      <c r="D32" s="52">
        <v>10281</v>
      </c>
      <c r="E32" s="52">
        <v>2383</v>
      </c>
      <c r="F32" s="52">
        <v>5364</v>
      </c>
      <c r="G32" s="52">
        <v>1348</v>
      </c>
      <c r="H32" s="52">
        <v>2715</v>
      </c>
      <c r="I32" s="52">
        <v>6303</v>
      </c>
      <c r="J32" s="52">
        <v>691</v>
      </c>
      <c r="K32" s="52">
        <v>726</v>
      </c>
      <c r="L32" s="52">
        <v>2710</v>
      </c>
      <c r="M32" s="53">
        <v>2496</v>
      </c>
      <c r="O32" s="54" t="s">
        <v>3</v>
      </c>
      <c r="P32" s="48">
        <f t="shared" si="24"/>
        <v>8.0356794540226595E-2</v>
      </c>
      <c r="Q32" s="49">
        <f t="shared" si="25"/>
        <v>4.5296934823698391E-2</v>
      </c>
      <c r="R32" s="49">
        <f t="shared" si="26"/>
        <v>4.0277190906786109E-2</v>
      </c>
      <c r="S32" s="49">
        <f t="shared" si="27"/>
        <v>0.23559381588193956</v>
      </c>
      <c r="T32" s="49">
        <f t="shared" si="28"/>
        <v>0.13410266613609231</v>
      </c>
      <c r="U32" s="49">
        <f t="shared" si="29"/>
        <v>9.7141221510608611E-2</v>
      </c>
      <c r="V32" s="49">
        <f t="shared" si="30"/>
        <v>0.21726990692864528</v>
      </c>
      <c r="W32" s="49">
        <f t="shared" si="31"/>
        <v>4.2374440424357639E-2</v>
      </c>
      <c r="X32" s="49">
        <f t="shared" si="32"/>
        <v>7.6332667437703713E-2</v>
      </c>
      <c r="Y32" s="49">
        <f t="shared" si="33"/>
        <v>0.15525637353193927</v>
      </c>
      <c r="Z32" s="50">
        <f t="shared" si="34"/>
        <v>0.15051558825303021</v>
      </c>
      <c r="AB32" s="54" t="s">
        <v>3</v>
      </c>
      <c r="AC32" s="48">
        <f t="shared" ref="AC32:AC53" si="36">C32/$C32</f>
        <v>1</v>
      </c>
      <c r="AD32" s="49">
        <f t="shared" ref="AD32:AD53" si="37">D32/$C32</f>
        <v>0.29360025130650824</v>
      </c>
      <c r="AE32" s="49">
        <f t="shared" ref="AE32:AE53" si="38">E32/$C32</f>
        <v>6.8052660136505128E-2</v>
      </c>
      <c r="AF32" s="49">
        <f t="shared" ref="AF32:AF53" si="39">F32/$C32</f>
        <v>0.15318273981209127</v>
      </c>
      <c r="AG32" s="49">
        <f t="shared" ref="AG32:AG53" si="40">G32/$C32</f>
        <v>3.8495587857326444E-2</v>
      </c>
      <c r="AH32" s="49">
        <f t="shared" ref="AH32:AH53" si="41">H32/$C32</f>
        <v>7.7533769312048431E-2</v>
      </c>
      <c r="AI32" s="49">
        <f t="shared" ref="AI32:AI53" si="42">I32/$C32</f>
        <v>0.17999828654653455</v>
      </c>
      <c r="AJ32" s="49">
        <f t="shared" ref="AJ32:AJ53" si="43">J32/$C32</f>
        <v>1.973327241054345E-2</v>
      </c>
      <c r="AK32" s="49">
        <f t="shared" ref="AK32:AK53" si="44">K32/$C32</f>
        <v>2.073278693206157E-2</v>
      </c>
      <c r="AL32" s="49">
        <f t="shared" ref="AL32:AL53" si="45">L32/$C32</f>
        <v>7.7390981523260127E-2</v>
      </c>
      <c r="AM32" s="50">
        <f t="shared" ref="AM32:AM53" si="46">M32/$C32</f>
        <v>7.1279664163120773E-2</v>
      </c>
    </row>
    <row r="33" spans="2:39">
      <c r="B33" s="54" t="s">
        <v>4</v>
      </c>
      <c r="C33" s="104">
        <v>99688</v>
      </c>
      <c r="D33" s="52">
        <v>86189</v>
      </c>
      <c r="E33" s="52">
        <v>10752</v>
      </c>
      <c r="F33" s="52">
        <v>432</v>
      </c>
      <c r="G33" s="52">
        <v>379</v>
      </c>
      <c r="H33" s="52">
        <v>291</v>
      </c>
      <c r="I33" s="52">
        <v>846</v>
      </c>
      <c r="J33" s="52">
        <v>58</v>
      </c>
      <c r="K33" s="52">
        <v>198</v>
      </c>
      <c r="L33" s="52">
        <v>454</v>
      </c>
      <c r="M33" s="53">
        <v>89</v>
      </c>
      <c r="O33" s="54" t="s">
        <v>4</v>
      </c>
      <c r="P33" s="48">
        <f t="shared" si="24"/>
        <v>0.22876340446429186</v>
      </c>
      <c r="Q33" s="49">
        <f t="shared" si="25"/>
        <v>0.37973908331093675</v>
      </c>
      <c r="R33" s="49">
        <f t="shared" si="26"/>
        <v>0.18172906279050113</v>
      </c>
      <c r="S33" s="49">
        <f t="shared" si="27"/>
        <v>1.8973998594518624E-2</v>
      </c>
      <c r="T33" s="49">
        <f t="shared" si="28"/>
        <v>3.770393951452447E-2</v>
      </c>
      <c r="U33" s="49">
        <f t="shared" si="29"/>
        <v>1.0411821532076282E-2</v>
      </c>
      <c r="V33" s="49">
        <f t="shared" si="30"/>
        <v>2.9162357807652535E-2</v>
      </c>
      <c r="W33" s="49">
        <f t="shared" si="31"/>
        <v>3.5567547678910898E-3</v>
      </c>
      <c r="X33" s="49">
        <f t="shared" si="32"/>
        <v>2.0818000210282829E-2</v>
      </c>
      <c r="Y33" s="49">
        <f t="shared" si="33"/>
        <v>2.6009739329704955E-2</v>
      </c>
      <c r="Z33" s="50">
        <f t="shared" si="34"/>
        <v>5.3669420490864142E-3</v>
      </c>
      <c r="AB33" s="54" t="s">
        <v>4</v>
      </c>
      <c r="AC33" s="48">
        <f t="shared" si="36"/>
        <v>1</v>
      </c>
      <c r="AD33" s="49">
        <f t="shared" si="37"/>
        <v>0.86458751304068693</v>
      </c>
      <c r="AE33" s="49">
        <f t="shared" si="38"/>
        <v>0.10785651231843352</v>
      </c>
      <c r="AF33" s="49">
        <f t="shared" si="39"/>
        <v>4.3335205842227748E-3</v>
      </c>
      <c r="AG33" s="49">
        <f t="shared" si="40"/>
        <v>3.8018618088435921E-3</v>
      </c>
      <c r="AH33" s="49">
        <f t="shared" si="41"/>
        <v>2.9191076157611749E-3</v>
      </c>
      <c r="AI33" s="49">
        <f t="shared" si="42"/>
        <v>8.4864778107696017E-3</v>
      </c>
      <c r="AJ33" s="49">
        <f t="shared" si="43"/>
        <v>5.8181526362250226E-4</v>
      </c>
      <c r="AK33" s="49">
        <f t="shared" si="44"/>
        <v>1.9861969344354387E-3</v>
      </c>
      <c r="AL33" s="49">
        <f t="shared" si="45"/>
        <v>4.5542091324933792E-3</v>
      </c>
      <c r="AM33" s="50">
        <f t="shared" si="46"/>
        <v>8.9278549073108099E-4</v>
      </c>
    </row>
    <row r="34" spans="2:39">
      <c r="B34" s="54" t="s">
        <v>5</v>
      </c>
      <c r="C34" s="104">
        <v>27958</v>
      </c>
      <c r="D34" s="52">
        <v>9378</v>
      </c>
      <c r="E34" s="52">
        <v>5654</v>
      </c>
      <c r="F34" s="52">
        <v>2310</v>
      </c>
      <c r="G34" s="52">
        <v>1980</v>
      </c>
      <c r="H34" s="52">
        <v>1377</v>
      </c>
      <c r="I34" s="52">
        <v>2441</v>
      </c>
      <c r="J34" s="52">
        <v>1077</v>
      </c>
      <c r="K34" s="52">
        <v>1405</v>
      </c>
      <c r="L34" s="52">
        <v>1677</v>
      </c>
      <c r="M34" s="53">
        <v>659</v>
      </c>
      <c r="O34" s="54" t="s">
        <v>5</v>
      </c>
      <c r="P34" s="48">
        <f t="shared" si="24"/>
        <v>6.4157845096828828E-2</v>
      </c>
      <c r="Q34" s="49">
        <f t="shared" si="25"/>
        <v>4.1318417933726634E-2</v>
      </c>
      <c r="R34" s="49">
        <f t="shared" si="26"/>
        <v>9.5563255302966277E-2</v>
      </c>
      <c r="S34" s="49">
        <f t="shared" si="27"/>
        <v>0.10145818692902318</v>
      </c>
      <c r="T34" s="49">
        <f t="shared" si="28"/>
        <v>0.1969757262236371</v>
      </c>
      <c r="U34" s="49">
        <f t="shared" si="29"/>
        <v>4.9268310136319722E-2</v>
      </c>
      <c r="V34" s="49">
        <f t="shared" si="30"/>
        <v>8.4143398827990351E-2</v>
      </c>
      <c r="W34" s="49">
        <f t="shared" si="31"/>
        <v>6.6045256638253516E-2</v>
      </c>
      <c r="X34" s="49">
        <f t="shared" si="32"/>
        <v>0.14772368836084535</v>
      </c>
      <c r="Y34" s="49">
        <f t="shared" si="33"/>
        <v>9.6075623030650245E-2</v>
      </c>
      <c r="Z34" s="50">
        <f t="shared" si="34"/>
        <v>3.9739492251100524E-2</v>
      </c>
      <c r="AB34" s="54" t="s">
        <v>5</v>
      </c>
      <c r="AC34" s="48">
        <f t="shared" si="36"/>
        <v>1</v>
      </c>
      <c r="AD34" s="49">
        <f t="shared" si="37"/>
        <v>0.33543171900708207</v>
      </c>
      <c r="AE34" s="49">
        <f t="shared" si="38"/>
        <v>0.20223191930753273</v>
      </c>
      <c r="AF34" s="49">
        <f t="shared" si="39"/>
        <v>8.2623935903855777E-2</v>
      </c>
      <c r="AG34" s="49">
        <f t="shared" si="40"/>
        <v>7.0820516489019242E-2</v>
      </c>
      <c r="AH34" s="49">
        <f t="shared" si="41"/>
        <v>4.9252450103727016E-2</v>
      </c>
      <c r="AI34" s="49">
        <f t="shared" si="42"/>
        <v>8.730953573216968E-2</v>
      </c>
      <c r="AJ34" s="49">
        <f t="shared" si="43"/>
        <v>3.8522068817511981E-2</v>
      </c>
      <c r="AK34" s="49">
        <f t="shared" si="44"/>
        <v>5.0253952357107091E-2</v>
      </c>
      <c r="AL34" s="49">
        <f t="shared" si="45"/>
        <v>5.9982831389942058E-2</v>
      </c>
      <c r="AM34" s="50">
        <f t="shared" si="46"/>
        <v>2.3571070892052366E-2</v>
      </c>
    </row>
    <row r="35" spans="2:39">
      <c r="B35" s="54" t="s">
        <v>6</v>
      </c>
      <c r="C35" s="104">
        <v>25875</v>
      </c>
      <c r="D35" s="52">
        <v>12163</v>
      </c>
      <c r="E35" s="52">
        <v>6806</v>
      </c>
      <c r="F35" s="52">
        <v>1748</v>
      </c>
      <c r="G35" s="52">
        <v>292</v>
      </c>
      <c r="H35" s="52">
        <v>548</v>
      </c>
      <c r="I35" s="52">
        <v>81</v>
      </c>
      <c r="J35" s="52">
        <v>195</v>
      </c>
      <c r="K35" s="52">
        <v>1791</v>
      </c>
      <c r="L35" s="52">
        <v>922</v>
      </c>
      <c r="M35" s="53">
        <v>1329</v>
      </c>
      <c r="O35" s="54" t="s">
        <v>6</v>
      </c>
      <c r="P35" s="48">
        <f t="shared" si="24"/>
        <v>5.9377789608714711E-2</v>
      </c>
      <c r="Q35" s="49">
        <f t="shared" si="25"/>
        <v>5.358881609382779E-2</v>
      </c>
      <c r="R35" s="49">
        <f t="shared" si="26"/>
        <v>0.11503422631623426</v>
      </c>
      <c r="S35" s="49">
        <f t="shared" si="27"/>
        <v>7.6774420238931829E-2</v>
      </c>
      <c r="T35" s="49">
        <f t="shared" si="28"/>
        <v>2.9048945483485872E-2</v>
      </c>
      <c r="U35" s="49">
        <f t="shared" si="29"/>
        <v>1.9607141579305164E-2</v>
      </c>
      <c r="V35" s="49">
        <f t="shared" si="30"/>
        <v>2.7921406411582214E-3</v>
      </c>
      <c r="W35" s="49">
        <f t="shared" si="31"/>
        <v>1.1958054823082112E-2</v>
      </c>
      <c r="X35" s="49">
        <f t="shared" si="32"/>
        <v>0.18830827462937652</v>
      </c>
      <c r="Y35" s="49">
        <f t="shared" si="33"/>
        <v>5.2821541105700372E-2</v>
      </c>
      <c r="Z35" s="50">
        <f t="shared" si="34"/>
        <v>8.0142314418380267E-2</v>
      </c>
      <c r="AB35" s="54" t="s">
        <v>6</v>
      </c>
      <c r="AC35" s="48">
        <f t="shared" si="36"/>
        <v>1</v>
      </c>
      <c r="AD35" s="49">
        <f t="shared" si="37"/>
        <v>0.47006763285024156</v>
      </c>
      <c r="AE35" s="49">
        <f t="shared" si="38"/>
        <v>0.26303381642512075</v>
      </c>
      <c r="AF35" s="49">
        <f t="shared" si="39"/>
        <v>6.7555555555555549E-2</v>
      </c>
      <c r="AG35" s="49">
        <f t="shared" si="40"/>
        <v>1.1285024154589372E-2</v>
      </c>
      <c r="AH35" s="49">
        <f t="shared" si="41"/>
        <v>2.1178743961352657E-2</v>
      </c>
      <c r="AI35" s="49">
        <f t="shared" si="42"/>
        <v>3.1304347826086958E-3</v>
      </c>
      <c r="AJ35" s="49">
        <f t="shared" si="43"/>
        <v>7.5362318840579709E-3</v>
      </c>
      <c r="AK35" s="49">
        <f t="shared" si="44"/>
        <v>6.9217391304347828E-2</v>
      </c>
      <c r="AL35" s="49">
        <f t="shared" si="45"/>
        <v>3.5632850241545895E-2</v>
      </c>
      <c r="AM35" s="50">
        <f t="shared" si="46"/>
        <v>5.1362318840579707E-2</v>
      </c>
    </row>
    <row r="36" spans="2:39">
      <c r="B36" s="54" t="s">
        <v>7</v>
      </c>
      <c r="C36" s="104">
        <v>15046</v>
      </c>
      <c r="D36" s="52">
        <v>3524</v>
      </c>
      <c r="E36" s="52">
        <v>950</v>
      </c>
      <c r="F36" s="52">
        <v>1114</v>
      </c>
      <c r="G36" s="52">
        <v>341</v>
      </c>
      <c r="H36" s="52">
        <v>713</v>
      </c>
      <c r="I36" s="52">
        <v>166</v>
      </c>
      <c r="J36" s="52">
        <v>3441</v>
      </c>
      <c r="K36" s="52">
        <v>951</v>
      </c>
      <c r="L36" s="52">
        <v>3522</v>
      </c>
      <c r="M36" s="53">
        <v>324</v>
      </c>
      <c r="O36" s="54" t="s">
        <v>7</v>
      </c>
      <c r="P36" s="48">
        <f t="shared" si="24"/>
        <v>3.4527467534404693E-2</v>
      </c>
      <c r="Q36" s="49">
        <f t="shared" si="25"/>
        <v>1.5526349413356009E-2</v>
      </c>
      <c r="R36" s="49">
        <f t="shared" si="26"/>
        <v>1.6056790332122033E-2</v>
      </c>
      <c r="S36" s="49">
        <f t="shared" si="27"/>
        <v>4.8928320449754044E-2</v>
      </c>
      <c r="T36" s="49">
        <f t="shared" si="28"/>
        <v>3.392359729407083E-2</v>
      </c>
      <c r="U36" s="49">
        <f t="shared" si="29"/>
        <v>2.5510751726358725E-2</v>
      </c>
      <c r="V36" s="49">
        <f t="shared" si="30"/>
        <v>5.7221647707687007E-3</v>
      </c>
      <c r="W36" s="49">
        <f t="shared" si="31"/>
        <v>0.21101367510884897</v>
      </c>
      <c r="X36" s="49">
        <f t="shared" si="32"/>
        <v>9.9989485858479651E-2</v>
      </c>
      <c r="Y36" s="49">
        <f t="shared" si="33"/>
        <v>0.20177599541678601</v>
      </c>
      <c r="Z36" s="50">
        <f t="shared" si="34"/>
        <v>1.9538081167460652E-2</v>
      </c>
      <c r="AB36" s="54" t="s">
        <v>7</v>
      </c>
      <c r="AC36" s="48">
        <f t="shared" si="36"/>
        <v>1</v>
      </c>
      <c r="AD36" s="49">
        <f t="shared" si="37"/>
        <v>0.23421507377376047</v>
      </c>
      <c r="AE36" s="49">
        <f t="shared" si="38"/>
        <v>6.3139704904958127E-2</v>
      </c>
      <c r="AF36" s="49">
        <f t="shared" si="39"/>
        <v>7.4039611856971957E-2</v>
      </c>
      <c r="AG36" s="49">
        <f t="shared" si="40"/>
        <v>2.266383091851655E-2</v>
      </c>
      <c r="AH36" s="49">
        <f t="shared" si="41"/>
        <v>4.7388010102352787E-2</v>
      </c>
      <c r="AI36" s="49">
        <f t="shared" si="42"/>
        <v>1.1032832646550578E-2</v>
      </c>
      <c r="AJ36" s="49">
        <f t="shared" si="43"/>
        <v>0.22869865745048518</v>
      </c>
      <c r="AK36" s="49">
        <f t="shared" si="44"/>
        <v>6.3206167752226511E-2</v>
      </c>
      <c r="AL36" s="49">
        <f t="shared" si="45"/>
        <v>0.2340821480792237</v>
      </c>
      <c r="AM36" s="50">
        <f t="shared" si="46"/>
        <v>2.1533962514954142E-2</v>
      </c>
    </row>
    <row r="37" spans="2:39">
      <c r="B37" s="54" t="s">
        <v>8</v>
      </c>
      <c r="C37" s="104">
        <v>24538</v>
      </c>
      <c r="D37" s="52">
        <v>3735</v>
      </c>
      <c r="E37" s="52">
        <v>2957</v>
      </c>
      <c r="F37" s="52">
        <v>884</v>
      </c>
      <c r="G37" s="52">
        <v>546</v>
      </c>
      <c r="H37" s="52">
        <v>339</v>
      </c>
      <c r="I37" s="52">
        <v>5253</v>
      </c>
      <c r="J37" s="52">
        <v>5646</v>
      </c>
      <c r="K37" s="52">
        <v>7</v>
      </c>
      <c r="L37" s="52">
        <v>1768</v>
      </c>
      <c r="M37" s="53">
        <v>3403</v>
      </c>
      <c r="O37" s="54" t="s">
        <v>8</v>
      </c>
      <c r="P37" s="48">
        <f t="shared" si="24"/>
        <v>5.6309650296372617E-2</v>
      </c>
      <c r="Q37" s="49">
        <f t="shared" si="25"/>
        <v>1.6455991787424715E-2</v>
      </c>
      <c r="R37" s="49">
        <f t="shared" si="26"/>
        <v>4.9978872644299836E-2</v>
      </c>
      <c r="S37" s="49">
        <f t="shared" si="27"/>
        <v>3.8826423049894587E-2</v>
      </c>
      <c r="T37" s="49">
        <f t="shared" si="28"/>
        <v>5.4317548746518104E-2</v>
      </c>
      <c r="U37" s="49">
        <f t="shared" si="29"/>
        <v>1.2129235393037318E-2</v>
      </c>
      <c r="V37" s="49">
        <f t="shared" si="30"/>
        <v>0.18107549120992761</v>
      </c>
      <c r="W37" s="49">
        <f t="shared" si="31"/>
        <v>0.34623167964677748</v>
      </c>
      <c r="X37" s="49">
        <f t="shared" si="32"/>
        <v>7.3598990642414043E-4</v>
      </c>
      <c r="Y37" s="49">
        <f t="shared" si="33"/>
        <v>0.10128902893153824</v>
      </c>
      <c r="Z37" s="50">
        <f t="shared" si="34"/>
        <v>0.2052101549779895</v>
      </c>
      <c r="AB37" s="54" t="s">
        <v>8</v>
      </c>
      <c r="AC37" s="48">
        <f t="shared" si="36"/>
        <v>1</v>
      </c>
      <c r="AD37" s="49">
        <f t="shared" si="37"/>
        <v>0.15221289428641291</v>
      </c>
      <c r="AE37" s="49">
        <f t="shared" si="38"/>
        <v>0.12050696878311191</v>
      </c>
      <c r="AF37" s="49">
        <f t="shared" si="39"/>
        <v>3.6025755970331731E-2</v>
      </c>
      <c r="AG37" s="49">
        <f t="shared" si="40"/>
        <v>2.22512022169696E-2</v>
      </c>
      <c r="AH37" s="49">
        <f t="shared" si="41"/>
        <v>1.381530687097563E-2</v>
      </c>
      <c r="AI37" s="49">
        <f t="shared" si="42"/>
        <v>0.214076126823702</v>
      </c>
      <c r="AJ37" s="49">
        <f t="shared" si="43"/>
        <v>0.23009210204580652</v>
      </c>
      <c r="AK37" s="49">
        <f t="shared" si="44"/>
        <v>2.8527182329448204E-4</v>
      </c>
      <c r="AL37" s="49">
        <f t="shared" si="45"/>
        <v>7.2051511940663462E-2</v>
      </c>
      <c r="AM37" s="50">
        <f t="shared" si="46"/>
        <v>0.13868285923873178</v>
      </c>
    </row>
    <row r="38" spans="2:39">
      <c r="B38" s="54" t="s">
        <v>9</v>
      </c>
      <c r="C38" s="104">
        <v>26962</v>
      </c>
      <c r="D38" s="52">
        <v>10672</v>
      </c>
      <c r="E38" s="52">
        <v>5369</v>
      </c>
      <c r="F38" s="52">
        <v>1064</v>
      </c>
      <c r="G38" s="52">
        <v>622</v>
      </c>
      <c r="H38" s="52">
        <v>2887</v>
      </c>
      <c r="I38" s="52">
        <v>4219</v>
      </c>
      <c r="J38" s="52">
        <v>104</v>
      </c>
      <c r="K38" s="52">
        <v>167</v>
      </c>
      <c r="L38" s="52">
        <v>845</v>
      </c>
      <c r="M38" s="53">
        <v>1013</v>
      </c>
      <c r="O38" s="54" t="s">
        <v>9</v>
      </c>
      <c r="P38" s="48">
        <f t="shared" si="24"/>
        <v>6.1872230470731052E-2</v>
      </c>
      <c r="Q38" s="49">
        <f t="shared" si="25"/>
        <v>4.7019637042944193E-2</v>
      </c>
      <c r="R38" s="49">
        <f t="shared" si="26"/>
        <v>9.0746218203329676E-2</v>
      </c>
      <c r="S38" s="49">
        <f t="shared" si="27"/>
        <v>4.6732255797610679E-2</v>
      </c>
      <c r="T38" s="49">
        <f t="shared" si="28"/>
        <v>6.1878233187425385E-2</v>
      </c>
      <c r="U38" s="49">
        <f t="shared" si="29"/>
        <v>0.10329528784571899</v>
      </c>
      <c r="V38" s="49">
        <f t="shared" si="30"/>
        <v>0.14543260944501896</v>
      </c>
      <c r="W38" s="49">
        <f t="shared" si="31"/>
        <v>6.3776292389771264E-3</v>
      </c>
      <c r="X38" s="49">
        <f t="shared" si="32"/>
        <v>1.7558616338975923E-2</v>
      </c>
      <c r="Y38" s="49">
        <f t="shared" si="33"/>
        <v>4.8410197651102833E-2</v>
      </c>
      <c r="Z38" s="50">
        <f t="shared" si="34"/>
        <v>6.1086655008140867E-2</v>
      </c>
      <c r="AB38" s="54" t="s">
        <v>9</v>
      </c>
      <c r="AC38" s="48">
        <f t="shared" si="36"/>
        <v>1</v>
      </c>
      <c r="AD38" s="49">
        <f t="shared" si="37"/>
        <v>0.39581633409984424</v>
      </c>
      <c r="AE38" s="49">
        <f t="shared" si="38"/>
        <v>0.19913211186113791</v>
      </c>
      <c r="AF38" s="49">
        <f t="shared" si="39"/>
        <v>3.9462947852533195E-2</v>
      </c>
      <c r="AG38" s="49">
        <f t="shared" si="40"/>
        <v>2.3069505229582375E-2</v>
      </c>
      <c r="AH38" s="49">
        <f t="shared" si="41"/>
        <v>0.10707662636302945</v>
      </c>
      <c r="AI38" s="49">
        <f t="shared" si="42"/>
        <v>0.15647948965210295</v>
      </c>
      <c r="AJ38" s="49">
        <f t="shared" si="43"/>
        <v>3.8572806171648989E-3</v>
      </c>
      <c r="AK38" s="49">
        <f t="shared" si="44"/>
        <v>6.1939025294859432E-3</v>
      </c>
      <c r="AL38" s="49">
        <f t="shared" si="45"/>
        <v>3.1340405014464799E-2</v>
      </c>
      <c r="AM38" s="50">
        <f t="shared" si="46"/>
        <v>3.7571396780654256E-2</v>
      </c>
    </row>
    <row r="39" spans="2:39">
      <c r="B39" s="54" t="s">
        <v>10</v>
      </c>
      <c r="C39" s="104">
        <v>2031</v>
      </c>
      <c r="D39" s="52">
        <v>743</v>
      </c>
      <c r="E39" s="52">
        <v>205</v>
      </c>
      <c r="F39" s="52">
        <v>49</v>
      </c>
      <c r="G39" s="52">
        <v>154</v>
      </c>
      <c r="H39" s="52">
        <v>445</v>
      </c>
      <c r="I39" s="52">
        <v>271</v>
      </c>
      <c r="J39" s="52">
        <v>37</v>
      </c>
      <c r="K39" s="52">
        <v>38</v>
      </c>
      <c r="L39" s="52">
        <v>32</v>
      </c>
      <c r="M39" s="53">
        <v>57</v>
      </c>
      <c r="O39" s="54" t="s">
        <v>10</v>
      </c>
      <c r="P39" s="48">
        <f t="shared" si="24"/>
        <v>4.6607262104463604E-3</v>
      </c>
      <c r="Q39" s="49">
        <f t="shared" si="25"/>
        <v>3.2735748053698962E-3</v>
      </c>
      <c r="R39" s="49">
        <f t="shared" si="26"/>
        <v>3.4648863348263332E-3</v>
      </c>
      <c r="S39" s="49">
        <f t="shared" si="27"/>
        <v>2.152143359100492E-3</v>
      </c>
      <c r="T39" s="49">
        <f t="shared" si="28"/>
        <v>1.532033426183844E-2</v>
      </c>
      <c r="U39" s="49">
        <f t="shared" si="29"/>
        <v>1.5921857669326273E-2</v>
      </c>
      <c r="V39" s="49">
        <f t="shared" si="30"/>
        <v>9.3416063426404686E-3</v>
      </c>
      <c r="W39" s="49">
        <f t="shared" si="31"/>
        <v>2.268964248482247E-3</v>
      </c>
      <c r="X39" s="49">
        <f t="shared" si="32"/>
        <v>3.9953737777310479E-3</v>
      </c>
      <c r="Y39" s="49">
        <f t="shared" si="33"/>
        <v>1.8332855915210542E-3</v>
      </c>
      <c r="Z39" s="50">
        <f t="shared" si="34"/>
        <v>3.437255020201411E-3</v>
      </c>
      <c r="AB39" s="54" t="s">
        <v>10</v>
      </c>
      <c r="AC39" s="48">
        <f t="shared" si="36"/>
        <v>1</v>
      </c>
      <c r="AD39" s="49">
        <f t="shared" si="37"/>
        <v>0.3658296405711472</v>
      </c>
      <c r="AE39" s="49">
        <f t="shared" si="38"/>
        <v>0.10093549975381585</v>
      </c>
      <c r="AF39" s="49">
        <f t="shared" si="39"/>
        <v>2.4126046282619398E-2</v>
      </c>
      <c r="AG39" s="49">
        <f t="shared" si="40"/>
        <v>7.5824716888232405E-2</v>
      </c>
      <c r="AH39" s="49">
        <f t="shared" si="41"/>
        <v>0.2191038897095027</v>
      </c>
      <c r="AI39" s="49">
        <f t="shared" si="42"/>
        <v>0.13343180699162974</v>
      </c>
      <c r="AJ39" s="49">
        <f t="shared" si="43"/>
        <v>1.8217626784835055E-2</v>
      </c>
      <c r="AK39" s="49">
        <f t="shared" si="44"/>
        <v>1.8709995076317085E-2</v>
      </c>
      <c r="AL39" s="49">
        <f t="shared" si="45"/>
        <v>1.5755785327424915E-2</v>
      </c>
      <c r="AM39" s="50">
        <f t="shared" si="46"/>
        <v>2.8064992614475627E-2</v>
      </c>
    </row>
    <row r="40" spans="2:39">
      <c r="B40" s="54" t="s">
        <v>11</v>
      </c>
      <c r="C40" s="104">
        <v>5332</v>
      </c>
      <c r="D40" s="52">
        <v>832</v>
      </c>
      <c r="E40" s="52">
        <v>40</v>
      </c>
      <c r="F40" s="52">
        <v>112</v>
      </c>
      <c r="G40" s="52">
        <v>58</v>
      </c>
      <c r="H40" s="52">
        <v>3606</v>
      </c>
      <c r="I40" s="52">
        <v>156</v>
      </c>
      <c r="J40" s="52">
        <v>324</v>
      </c>
      <c r="K40" s="52">
        <v>0</v>
      </c>
      <c r="L40" s="52">
        <v>13</v>
      </c>
      <c r="M40" s="53">
        <v>191</v>
      </c>
      <c r="O40" s="54" t="s">
        <v>11</v>
      </c>
      <c r="P40" s="48">
        <f t="shared" si="24"/>
        <v>1.2235840548547511E-2</v>
      </c>
      <c r="Q40" s="49">
        <f t="shared" si="25"/>
        <v>3.665698839929682E-3</v>
      </c>
      <c r="R40" s="49">
        <f t="shared" si="26"/>
        <v>6.760753824051382E-4</v>
      </c>
      <c r="S40" s="49">
        <f t="shared" si="27"/>
        <v>4.9191848208011242E-3</v>
      </c>
      <c r="T40" s="49">
        <f t="shared" si="28"/>
        <v>5.7699960206923995E-3</v>
      </c>
      <c r="U40" s="49">
        <f t="shared" si="29"/>
        <v>0.12902071630469783</v>
      </c>
      <c r="V40" s="49">
        <f t="shared" si="30"/>
        <v>5.3774560496380559E-3</v>
      </c>
      <c r="W40" s="49">
        <f t="shared" si="31"/>
        <v>1.9868768013736431E-2</v>
      </c>
      <c r="X40" s="49">
        <f t="shared" si="32"/>
        <v>0</v>
      </c>
      <c r="Y40" s="49">
        <f t="shared" si="33"/>
        <v>7.447722715554282E-4</v>
      </c>
      <c r="Z40" s="50">
        <f t="shared" si="34"/>
        <v>1.151781945365736E-2</v>
      </c>
      <c r="AB40" s="54" t="s">
        <v>11</v>
      </c>
      <c r="AC40" s="48">
        <f t="shared" si="36"/>
        <v>1</v>
      </c>
      <c r="AD40" s="49">
        <f t="shared" si="37"/>
        <v>0.15603900975243812</v>
      </c>
      <c r="AE40" s="49">
        <f t="shared" si="38"/>
        <v>7.5018754688672166E-3</v>
      </c>
      <c r="AF40" s="49">
        <f t="shared" si="39"/>
        <v>2.1005251312828207E-2</v>
      </c>
      <c r="AG40" s="49">
        <f t="shared" si="40"/>
        <v>1.0877719429857465E-2</v>
      </c>
      <c r="AH40" s="49">
        <f t="shared" si="41"/>
        <v>0.67629407351837956</v>
      </c>
      <c r="AI40" s="49">
        <f t="shared" si="42"/>
        <v>2.9257314328582147E-2</v>
      </c>
      <c r="AJ40" s="49">
        <f t="shared" si="43"/>
        <v>6.0765191297824456E-2</v>
      </c>
      <c r="AK40" s="49">
        <f t="shared" si="44"/>
        <v>0</v>
      </c>
      <c r="AL40" s="49">
        <f t="shared" si="45"/>
        <v>2.4381095273818456E-3</v>
      </c>
      <c r="AM40" s="50">
        <f t="shared" si="46"/>
        <v>3.5821455363840959E-2</v>
      </c>
    </row>
    <row r="41" spans="2:39">
      <c r="B41" s="54" t="s">
        <v>12</v>
      </c>
      <c r="C41" s="104">
        <v>2740</v>
      </c>
      <c r="D41" s="52">
        <v>72</v>
      </c>
      <c r="E41" s="52">
        <v>13</v>
      </c>
      <c r="F41" s="52">
        <v>78</v>
      </c>
      <c r="G41" s="52">
        <v>244</v>
      </c>
      <c r="H41" s="52">
        <v>1825</v>
      </c>
      <c r="I41" s="52">
        <v>12</v>
      </c>
      <c r="J41" s="52">
        <v>85</v>
      </c>
      <c r="K41" s="52">
        <v>125</v>
      </c>
      <c r="L41" s="52">
        <v>160</v>
      </c>
      <c r="M41" s="53">
        <v>126</v>
      </c>
      <c r="O41" s="54" t="s">
        <v>12</v>
      </c>
      <c r="P41" s="48">
        <f t="shared" si="24"/>
        <v>6.2877350155701763E-3</v>
      </c>
      <c r="Q41" s="49">
        <f t="shared" si="25"/>
        <v>3.1722393807083785E-4</v>
      </c>
      <c r="R41" s="49">
        <f t="shared" si="26"/>
        <v>2.1972449928166991E-4</v>
      </c>
      <c r="S41" s="49">
        <f t="shared" si="27"/>
        <v>3.4258608573436403E-3</v>
      </c>
      <c r="T41" s="49">
        <f t="shared" si="28"/>
        <v>2.4273776362912853E-2</v>
      </c>
      <c r="U41" s="49">
        <f t="shared" si="29"/>
        <v>6.5297506171956066E-2</v>
      </c>
      <c r="V41" s="49">
        <f t="shared" si="30"/>
        <v>4.1365046535677351E-4</v>
      </c>
      <c r="W41" s="49">
        <f t="shared" si="31"/>
        <v>5.2124854357024587E-3</v>
      </c>
      <c r="X41" s="49">
        <f t="shared" si="32"/>
        <v>1.3142676900431079E-2</v>
      </c>
      <c r="Y41" s="49">
        <f t="shared" si="33"/>
        <v>9.1664279576052707E-3</v>
      </c>
      <c r="Z41" s="50">
        <f t="shared" si="34"/>
        <v>7.598142676234698E-3</v>
      </c>
      <c r="AB41" s="54" t="s">
        <v>12</v>
      </c>
      <c r="AC41" s="48">
        <f t="shared" si="36"/>
        <v>1</v>
      </c>
      <c r="AD41" s="49">
        <f t="shared" si="37"/>
        <v>2.6277372262773723E-2</v>
      </c>
      <c r="AE41" s="49">
        <f t="shared" si="38"/>
        <v>4.7445255474452552E-3</v>
      </c>
      <c r="AF41" s="49">
        <f t="shared" si="39"/>
        <v>2.8467153284671531E-2</v>
      </c>
      <c r="AG41" s="49">
        <f t="shared" si="40"/>
        <v>8.9051094890510954E-2</v>
      </c>
      <c r="AH41" s="49">
        <f t="shared" si="41"/>
        <v>0.66605839416058399</v>
      </c>
      <c r="AI41" s="49">
        <f t="shared" si="42"/>
        <v>4.3795620437956208E-3</v>
      </c>
      <c r="AJ41" s="49">
        <f t="shared" si="43"/>
        <v>3.1021897810218978E-2</v>
      </c>
      <c r="AK41" s="49">
        <f t="shared" si="44"/>
        <v>4.5620437956204379E-2</v>
      </c>
      <c r="AL41" s="49">
        <f t="shared" si="45"/>
        <v>5.8394160583941604E-2</v>
      </c>
      <c r="AM41" s="50">
        <f t="shared" si="46"/>
        <v>4.5985401459854011E-2</v>
      </c>
    </row>
    <row r="42" spans="2:39">
      <c r="B42" s="54" t="s">
        <v>44</v>
      </c>
      <c r="C42" s="104">
        <v>852</v>
      </c>
      <c r="D42" s="52">
        <v>848</v>
      </c>
      <c r="E42" s="52">
        <v>4</v>
      </c>
      <c r="F42" s="105">
        <v>0</v>
      </c>
      <c r="G42" s="105">
        <v>0</v>
      </c>
      <c r="H42" s="105">
        <v>0</v>
      </c>
      <c r="I42" s="52">
        <v>0</v>
      </c>
      <c r="J42" s="52">
        <v>0</v>
      </c>
      <c r="K42" s="52">
        <v>0</v>
      </c>
      <c r="L42" s="105">
        <v>0</v>
      </c>
      <c r="M42" s="106">
        <v>0</v>
      </c>
      <c r="O42" s="54" t="s">
        <v>44</v>
      </c>
      <c r="P42" s="48">
        <f t="shared" si="24"/>
        <v>1.9551643187101422E-3</v>
      </c>
      <c r="Q42" s="49">
        <f t="shared" si="25"/>
        <v>3.7361930483898681E-3</v>
      </c>
      <c r="R42" s="49">
        <f t="shared" si="26"/>
        <v>6.7607538240513823E-5</v>
      </c>
      <c r="S42" s="49">
        <f t="shared" si="27"/>
        <v>0</v>
      </c>
      <c r="T42" s="49">
        <f t="shared" si="28"/>
        <v>0</v>
      </c>
      <c r="U42" s="49">
        <f t="shared" si="29"/>
        <v>0</v>
      </c>
      <c r="V42" s="49">
        <f t="shared" si="30"/>
        <v>0</v>
      </c>
      <c r="W42" s="49">
        <f t="shared" si="31"/>
        <v>0</v>
      </c>
      <c r="X42" s="49">
        <f t="shared" si="32"/>
        <v>0</v>
      </c>
      <c r="Y42" s="49">
        <f t="shared" si="33"/>
        <v>0</v>
      </c>
      <c r="Z42" s="50">
        <f t="shared" si="34"/>
        <v>0</v>
      </c>
      <c r="AB42" s="54" t="s">
        <v>44</v>
      </c>
      <c r="AC42" s="48">
        <f t="shared" si="36"/>
        <v>1</v>
      </c>
      <c r="AD42" s="49">
        <f t="shared" si="37"/>
        <v>0.99530516431924887</v>
      </c>
      <c r="AE42" s="49">
        <f t="shared" si="38"/>
        <v>4.6948356807511738E-3</v>
      </c>
      <c r="AF42" s="49">
        <f t="shared" si="39"/>
        <v>0</v>
      </c>
      <c r="AG42" s="49">
        <f t="shared" si="40"/>
        <v>0</v>
      </c>
      <c r="AH42" s="49">
        <f t="shared" si="41"/>
        <v>0</v>
      </c>
      <c r="AI42" s="49">
        <f t="shared" si="42"/>
        <v>0</v>
      </c>
      <c r="AJ42" s="49">
        <f t="shared" si="43"/>
        <v>0</v>
      </c>
      <c r="AK42" s="49">
        <f t="shared" si="44"/>
        <v>0</v>
      </c>
      <c r="AL42" s="49">
        <f t="shared" si="45"/>
        <v>0</v>
      </c>
      <c r="AM42" s="50">
        <f t="shared" si="46"/>
        <v>0</v>
      </c>
    </row>
    <row r="43" spans="2:39">
      <c r="B43" s="54" t="s">
        <v>23</v>
      </c>
      <c r="C43" s="104">
        <v>286</v>
      </c>
      <c r="D43" s="52">
        <v>0</v>
      </c>
      <c r="E43" s="52">
        <v>5</v>
      </c>
      <c r="F43" s="52">
        <v>3</v>
      </c>
      <c r="G43" s="52">
        <v>3</v>
      </c>
      <c r="H43" s="52">
        <v>0</v>
      </c>
      <c r="I43" s="52">
        <v>1</v>
      </c>
      <c r="J43" s="52">
        <v>170</v>
      </c>
      <c r="K43" s="52">
        <v>15</v>
      </c>
      <c r="L43" s="52">
        <v>17</v>
      </c>
      <c r="M43" s="53">
        <v>72</v>
      </c>
      <c r="O43" s="54" t="s">
        <v>23</v>
      </c>
      <c r="P43" s="48">
        <f t="shared" si="24"/>
        <v>6.5631102717265337E-4</v>
      </c>
      <c r="Q43" s="49">
        <f t="shared" si="25"/>
        <v>0</v>
      </c>
      <c r="R43" s="49">
        <f t="shared" si="26"/>
        <v>8.4509422800642275E-5</v>
      </c>
      <c r="S43" s="49">
        <f t="shared" si="27"/>
        <v>1.3176387912860153E-4</v>
      </c>
      <c r="T43" s="49">
        <f t="shared" si="28"/>
        <v>2.9844807003581378E-4</v>
      </c>
      <c r="U43" s="49">
        <f t="shared" si="29"/>
        <v>0</v>
      </c>
      <c r="V43" s="49">
        <f t="shared" si="30"/>
        <v>3.4470872113064457E-5</v>
      </c>
      <c r="W43" s="49">
        <f t="shared" si="31"/>
        <v>1.0424970871404917E-2</v>
      </c>
      <c r="X43" s="49">
        <f t="shared" si="32"/>
        <v>1.5771212280517295E-3</v>
      </c>
      <c r="Y43" s="49">
        <f t="shared" si="33"/>
        <v>9.7393297049556005E-4</v>
      </c>
      <c r="Z43" s="50">
        <f t="shared" si="34"/>
        <v>4.3417958149912558E-3</v>
      </c>
      <c r="AB43" s="54" t="s">
        <v>23</v>
      </c>
      <c r="AC43" s="48">
        <f t="shared" si="36"/>
        <v>1</v>
      </c>
      <c r="AD43" s="49">
        <f t="shared" si="37"/>
        <v>0</v>
      </c>
      <c r="AE43" s="49">
        <f t="shared" si="38"/>
        <v>1.7482517482517484E-2</v>
      </c>
      <c r="AF43" s="49">
        <f t="shared" si="39"/>
        <v>1.048951048951049E-2</v>
      </c>
      <c r="AG43" s="49">
        <f t="shared" si="40"/>
        <v>1.048951048951049E-2</v>
      </c>
      <c r="AH43" s="49">
        <f t="shared" si="41"/>
        <v>0</v>
      </c>
      <c r="AI43" s="49">
        <f t="shared" si="42"/>
        <v>3.4965034965034965E-3</v>
      </c>
      <c r="AJ43" s="49">
        <f t="shared" si="43"/>
        <v>0.59440559440559437</v>
      </c>
      <c r="AK43" s="49">
        <f t="shared" si="44"/>
        <v>5.2447552447552448E-2</v>
      </c>
      <c r="AL43" s="49">
        <f t="shared" si="45"/>
        <v>5.944055944055944E-2</v>
      </c>
      <c r="AM43" s="50">
        <f t="shared" si="46"/>
        <v>0.25174825174825177</v>
      </c>
    </row>
    <row r="44" spans="2:39">
      <c r="B44" s="54" t="s">
        <v>13</v>
      </c>
      <c r="C44" s="104">
        <v>1207</v>
      </c>
      <c r="D44" s="52">
        <v>784</v>
      </c>
      <c r="E44" s="52">
        <v>245</v>
      </c>
      <c r="F44" s="52">
        <v>26</v>
      </c>
      <c r="G44" s="52">
        <v>7</v>
      </c>
      <c r="H44" s="52">
        <v>11</v>
      </c>
      <c r="I44" s="52">
        <v>10</v>
      </c>
      <c r="J44" s="52">
        <v>20</v>
      </c>
      <c r="K44" s="52">
        <v>24</v>
      </c>
      <c r="L44" s="52">
        <v>21</v>
      </c>
      <c r="M44" s="53">
        <v>59</v>
      </c>
      <c r="O44" s="54" t="s">
        <v>13</v>
      </c>
      <c r="P44" s="48">
        <f t="shared" si="24"/>
        <v>2.7698161181727017E-3</v>
      </c>
      <c r="Q44" s="49">
        <f t="shared" si="25"/>
        <v>3.4542162145491237E-3</v>
      </c>
      <c r="R44" s="49">
        <f t="shared" si="26"/>
        <v>4.1409617172314716E-3</v>
      </c>
      <c r="S44" s="49">
        <f t="shared" si="27"/>
        <v>1.1419536191145468E-3</v>
      </c>
      <c r="T44" s="49">
        <f t="shared" si="28"/>
        <v>6.9637883008356546E-4</v>
      </c>
      <c r="U44" s="49">
        <f t="shared" si="29"/>
        <v>3.9357400980357077E-4</v>
      </c>
      <c r="V44" s="49">
        <f t="shared" si="30"/>
        <v>3.4470872113064461E-4</v>
      </c>
      <c r="W44" s="49">
        <f t="shared" si="31"/>
        <v>1.226467161341755E-3</v>
      </c>
      <c r="X44" s="49">
        <f t="shared" si="32"/>
        <v>2.5233939648827675E-3</v>
      </c>
      <c r="Y44" s="49">
        <f t="shared" si="33"/>
        <v>1.2030936694356917E-3</v>
      </c>
      <c r="Z44" s="50">
        <f t="shared" si="34"/>
        <v>3.5578604595067238E-3</v>
      </c>
      <c r="AB44" s="54" t="s">
        <v>13</v>
      </c>
      <c r="AC44" s="48">
        <f t="shared" si="36"/>
        <v>1</v>
      </c>
      <c r="AD44" s="49">
        <f t="shared" si="37"/>
        <v>0.6495443247721624</v>
      </c>
      <c r="AE44" s="49">
        <f t="shared" si="38"/>
        <v>0.20298260149130073</v>
      </c>
      <c r="AF44" s="49">
        <f t="shared" si="39"/>
        <v>2.1541010770505385E-2</v>
      </c>
      <c r="AG44" s="49">
        <f t="shared" si="40"/>
        <v>5.7995028997514502E-3</v>
      </c>
      <c r="AH44" s="49">
        <f t="shared" si="41"/>
        <v>9.1135045567522777E-3</v>
      </c>
      <c r="AI44" s="49">
        <f t="shared" si="42"/>
        <v>8.2850041425020712E-3</v>
      </c>
      <c r="AJ44" s="49">
        <f t="shared" si="43"/>
        <v>1.6570008285004142E-2</v>
      </c>
      <c r="AK44" s="49">
        <f t="shared" si="44"/>
        <v>1.9884009942004972E-2</v>
      </c>
      <c r="AL44" s="49">
        <f t="shared" si="45"/>
        <v>1.7398508699254349E-2</v>
      </c>
      <c r="AM44" s="50">
        <f t="shared" si="46"/>
        <v>4.8881524440762221E-2</v>
      </c>
    </row>
    <row r="45" spans="2:39">
      <c r="B45" s="54" t="s">
        <v>22</v>
      </c>
      <c r="C45" s="104">
        <v>193</v>
      </c>
      <c r="D45" s="52">
        <v>34</v>
      </c>
      <c r="E45" s="52">
        <v>31</v>
      </c>
      <c r="F45" s="52">
        <v>1</v>
      </c>
      <c r="G45" s="52">
        <v>22</v>
      </c>
      <c r="H45" s="52">
        <v>18</v>
      </c>
      <c r="I45" s="52">
        <v>2</v>
      </c>
      <c r="J45" s="52">
        <v>6</v>
      </c>
      <c r="K45" s="52">
        <v>50</v>
      </c>
      <c r="L45" s="52">
        <v>23</v>
      </c>
      <c r="M45" s="53">
        <v>6</v>
      </c>
      <c r="O45" s="54" t="s">
        <v>22</v>
      </c>
      <c r="P45" s="48">
        <f t="shared" si="24"/>
        <v>4.428952036514759E-4</v>
      </c>
      <c r="Q45" s="49">
        <f t="shared" si="25"/>
        <v>1.4980019297789566E-4</v>
      </c>
      <c r="R45" s="49">
        <f t="shared" si="26"/>
        <v>5.2395842136398205E-4</v>
      </c>
      <c r="S45" s="49">
        <f t="shared" si="27"/>
        <v>4.3921293042867182E-5</v>
      </c>
      <c r="T45" s="49">
        <f t="shared" si="28"/>
        <v>2.1886191802626344E-3</v>
      </c>
      <c r="U45" s="49">
        <f t="shared" si="29"/>
        <v>6.4403019786038853E-4</v>
      </c>
      <c r="V45" s="49">
        <f t="shared" si="30"/>
        <v>6.8941744226128914E-5</v>
      </c>
      <c r="W45" s="49">
        <f t="shared" si="31"/>
        <v>3.6794014840252652E-4</v>
      </c>
      <c r="X45" s="49">
        <f t="shared" si="32"/>
        <v>5.2570707601724319E-3</v>
      </c>
      <c r="Y45" s="49">
        <f t="shared" si="33"/>
        <v>1.3176740189057576E-3</v>
      </c>
      <c r="Z45" s="50">
        <f t="shared" si="34"/>
        <v>3.6181631791593803E-4</v>
      </c>
      <c r="AB45" s="54" t="s">
        <v>22</v>
      </c>
      <c r="AC45" s="48">
        <f t="shared" si="36"/>
        <v>1</v>
      </c>
      <c r="AD45" s="49">
        <f t="shared" si="37"/>
        <v>0.17616580310880828</v>
      </c>
      <c r="AE45" s="49">
        <f t="shared" si="38"/>
        <v>0.16062176165803108</v>
      </c>
      <c r="AF45" s="49">
        <f t="shared" si="39"/>
        <v>5.1813471502590676E-3</v>
      </c>
      <c r="AG45" s="49">
        <f t="shared" si="40"/>
        <v>0.11398963730569948</v>
      </c>
      <c r="AH45" s="49">
        <f t="shared" si="41"/>
        <v>9.3264248704663211E-2</v>
      </c>
      <c r="AI45" s="49">
        <f t="shared" si="42"/>
        <v>1.0362694300518135E-2</v>
      </c>
      <c r="AJ45" s="49">
        <f t="shared" si="43"/>
        <v>3.1088082901554404E-2</v>
      </c>
      <c r="AK45" s="49">
        <f t="shared" si="44"/>
        <v>0.25906735751295334</v>
      </c>
      <c r="AL45" s="49">
        <f t="shared" si="45"/>
        <v>0.11917098445595854</v>
      </c>
      <c r="AM45" s="50">
        <f t="shared" si="46"/>
        <v>3.1088082901554404E-2</v>
      </c>
    </row>
    <row r="46" spans="2:39">
      <c r="B46" s="54" t="s">
        <v>14</v>
      </c>
      <c r="C46" s="104">
        <v>78122</v>
      </c>
      <c r="D46" s="52">
        <v>54246</v>
      </c>
      <c r="E46" s="52">
        <v>8269</v>
      </c>
      <c r="F46" s="52">
        <v>4027</v>
      </c>
      <c r="G46" s="52">
        <v>975</v>
      </c>
      <c r="H46" s="52">
        <v>2173</v>
      </c>
      <c r="I46" s="52">
        <v>2800</v>
      </c>
      <c r="J46" s="52">
        <v>1488</v>
      </c>
      <c r="K46" s="52">
        <v>852</v>
      </c>
      <c r="L46" s="52">
        <v>1387</v>
      </c>
      <c r="M46" s="53">
        <v>1905</v>
      </c>
      <c r="O46" s="54" t="s">
        <v>14</v>
      </c>
      <c r="P46" s="48">
        <f t="shared" si="24"/>
        <v>0.17927388134539171</v>
      </c>
      <c r="Q46" s="49">
        <f t="shared" si="25"/>
        <v>0.23900180200820376</v>
      </c>
      <c r="R46" s="49">
        <f t="shared" si="26"/>
        <v>0.13976168342770218</v>
      </c>
      <c r="S46" s="49">
        <f t="shared" si="27"/>
        <v>0.17687104708362614</v>
      </c>
      <c r="T46" s="49">
        <f t="shared" si="28"/>
        <v>9.6995622761639477E-2</v>
      </c>
      <c r="U46" s="49">
        <f t="shared" si="29"/>
        <v>7.7748756663923571E-2</v>
      </c>
      <c r="V46" s="49">
        <f t="shared" si="30"/>
        <v>9.6518441916580489E-2</v>
      </c>
      <c r="W46" s="49">
        <f t="shared" si="31"/>
        <v>9.1249156803826573E-2</v>
      </c>
      <c r="X46" s="49">
        <f t="shared" si="32"/>
        <v>8.958048575333824E-2</v>
      </c>
      <c r="Y46" s="49">
        <f t="shared" si="33"/>
        <v>7.9461472357490695E-2</v>
      </c>
      <c r="Z46" s="50">
        <f t="shared" si="34"/>
        <v>0.11487668093831031</v>
      </c>
      <c r="AB46" s="54" t="s">
        <v>14</v>
      </c>
      <c r="AC46" s="48">
        <f t="shared" si="36"/>
        <v>1</v>
      </c>
      <c r="AD46" s="49">
        <f t="shared" si="37"/>
        <v>0.69437546401781824</v>
      </c>
      <c r="AE46" s="49">
        <f t="shared" si="38"/>
        <v>0.10584726453495814</v>
      </c>
      <c r="AF46" s="49">
        <f t="shared" si="39"/>
        <v>5.1547579427049996E-2</v>
      </c>
      <c r="AG46" s="49">
        <f t="shared" si="40"/>
        <v>1.2480479250403215E-2</v>
      </c>
      <c r="AH46" s="49">
        <f t="shared" si="41"/>
        <v>2.7815468113975575E-2</v>
      </c>
      <c r="AI46" s="49">
        <f t="shared" si="42"/>
        <v>3.5841376308850259E-2</v>
      </c>
      <c r="AJ46" s="49">
        <f t="shared" si="43"/>
        <v>1.9047131409846138E-2</v>
      </c>
      <c r="AK46" s="49">
        <f t="shared" si="44"/>
        <v>1.090601879112158E-2</v>
      </c>
      <c r="AL46" s="49">
        <f t="shared" si="45"/>
        <v>1.7754281764419753E-2</v>
      </c>
      <c r="AM46" s="50">
        <f t="shared" si="46"/>
        <v>2.4384936381557053E-2</v>
      </c>
    </row>
    <row r="47" spans="2:39">
      <c r="B47" s="54" t="s">
        <v>15</v>
      </c>
      <c r="C47" s="104">
        <v>9298</v>
      </c>
      <c r="D47" s="52">
        <v>5631</v>
      </c>
      <c r="E47" s="52">
        <v>857</v>
      </c>
      <c r="F47" s="52">
        <v>322</v>
      </c>
      <c r="G47" s="52">
        <v>312</v>
      </c>
      <c r="H47" s="52">
        <v>841</v>
      </c>
      <c r="I47" s="52">
        <v>527</v>
      </c>
      <c r="J47" s="52">
        <v>211</v>
      </c>
      <c r="K47" s="52">
        <v>162</v>
      </c>
      <c r="L47" s="52">
        <v>268</v>
      </c>
      <c r="M47" s="53">
        <v>167</v>
      </c>
      <c r="O47" s="54" t="s">
        <v>15</v>
      </c>
      <c r="P47" s="48">
        <f t="shared" si="24"/>
        <v>2.1336992764515145E-2</v>
      </c>
      <c r="Q47" s="49">
        <f t="shared" si="25"/>
        <v>2.4809555489956777E-2</v>
      </c>
      <c r="R47" s="49">
        <f t="shared" si="26"/>
        <v>1.4484915068030086E-2</v>
      </c>
      <c r="S47" s="49">
        <f t="shared" si="27"/>
        <v>1.4142656359803232E-2</v>
      </c>
      <c r="T47" s="49">
        <f t="shared" si="28"/>
        <v>3.1038599283724631E-2</v>
      </c>
      <c r="U47" s="49">
        <f t="shared" si="29"/>
        <v>3.0090522022254821E-2</v>
      </c>
      <c r="V47" s="49">
        <f t="shared" si="30"/>
        <v>1.816614960358497E-2</v>
      </c>
      <c r="W47" s="49">
        <f t="shared" si="31"/>
        <v>1.2939228552155516E-2</v>
      </c>
      <c r="X47" s="49">
        <f t="shared" si="32"/>
        <v>1.7032909262958678E-2</v>
      </c>
      <c r="Y47" s="49">
        <f t="shared" si="33"/>
        <v>1.5353766828988829E-2</v>
      </c>
      <c r="Z47" s="50">
        <f t="shared" si="34"/>
        <v>1.0070554181993608E-2</v>
      </c>
      <c r="AB47" s="54" t="s">
        <v>15</v>
      </c>
      <c r="AC47" s="48">
        <f t="shared" si="36"/>
        <v>1</v>
      </c>
      <c r="AD47" s="49">
        <f t="shared" si="37"/>
        <v>0.60561411056141101</v>
      </c>
      <c r="AE47" s="49">
        <f t="shared" si="38"/>
        <v>9.2170359217035924E-2</v>
      </c>
      <c r="AF47" s="49">
        <f t="shared" si="39"/>
        <v>3.4631103463110345E-2</v>
      </c>
      <c r="AG47" s="49">
        <f t="shared" si="40"/>
        <v>3.3555603355560334E-2</v>
      </c>
      <c r="AH47" s="49">
        <f t="shared" si="41"/>
        <v>9.0449559044955899E-2</v>
      </c>
      <c r="AI47" s="49">
        <f t="shared" si="42"/>
        <v>5.6678855667885567E-2</v>
      </c>
      <c r="AJ47" s="49">
        <f t="shared" si="43"/>
        <v>2.2693052269305226E-2</v>
      </c>
      <c r="AK47" s="49">
        <f t="shared" si="44"/>
        <v>1.7423101742310175E-2</v>
      </c>
      <c r="AL47" s="49">
        <f t="shared" si="45"/>
        <v>2.8823402882340289E-2</v>
      </c>
      <c r="AM47" s="50">
        <f t="shared" si="46"/>
        <v>1.796085179608518E-2</v>
      </c>
    </row>
    <row r="48" spans="2:39">
      <c r="B48" s="54" t="s">
        <v>16</v>
      </c>
      <c r="C48" s="104">
        <v>21368</v>
      </c>
      <c r="D48" s="52">
        <v>8926</v>
      </c>
      <c r="E48" s="52">
        <v>4117</v>
      </c>
      <c r="F48" s="52">
        <v>1233</v>
      </c>
      <c r="G48" s="52">
        <v>1204</v>
      </c>
      <c r="H48" s="52">
        <v>2783</v>
      </c>
      <c r="I48" s="52">
        <v>485</v>
      </c>
      <c r="J48" s="52">
        <v>781</v>
      </c>
      <c r="K48" s="52">
        <v>519</v>
      </c>
      <c r="L48" s="52">
        <v>890</v>
      </c>
      <c r="M48" s="53">
        <v>430</v>
      </c>
      <c r="O48" s="54" t="s">
        <v>16</v>
      </c>
      <c r="P48" s="48">
        <f t="shared" si="24"/>
        <v>4.9035153946242159E-2</v>
      </c>
      <c r="Q48" s="49">
        <f t="shared" si="25"/>
        <v>3.9326956544726371E-2</v>
      </c>
      <c r="R48" s="49">
        <f t="shared" si="26"/>
        <v>6.9585058734048841E-2</v>
      </c>
      <c r="S48" s="49">
        <f t="shared" si="27"/>
        <v>5.4154954321855235E-2</v>
      </c>
      <c r="T48" s="49">
        <f t="shared" si="28"/>
        <v>0.11977715877437325</v>
      </c>
      <c r="U48" s="49">
        <f t="shared" si="29"/>
        <v>9.9574224480303411E-2</v>
      </c>
      <c r="V48" s="49">
        <f t="shared" si="30"/>
        <v>1.6718372974836263E-2</v>
      </c>
      <c r="W48" s="49">
        <f t="shared" si="31"/>
        <v>4.7893542650395533E-2</v>
      </c>
      <c r="X48" s="49">
        <f t="shared" si="32"/>
        <v>5.4568394490589846E-2</v>
      </c>
      <c r="Y48" s="49">
        <f t="shared" si="33"/>
        <v>5.098825551417932E-2</v>
      </c>
      <c r="Z48" s="50">
        <f t="shared" si="34"/>
        <v>2.5930169450642224E-2</v>
      </c>
      <c r="AB48" s="54" t="s">
        <v>16</v>
      </c>
      <c r="AC48" s="48">
        <f t="shared" si="36"/>
        <v>1</v>
      </c>
      <c r="AD48" s="49">
        <f t="shared" si="37"/>
        <v>0.41772744290527891</v>
      </c>
      <c r="AE48" s="49">
        <f t="shared" si="38"/>
        <v>0.19267128416323476</v>
      </c>
      <c r="AF48" s="49">
        <f t="shared" si="39"/>
        <v>5.7703107450393108E-2</v>
      </c>
      <c r="AG48" s="49">
        <f t="shared" si="40"/>
        <v>5.6345937850992137E-2</v>
      </c>
      <c r="AH48" s="49">
        <f t="shared" si="41"/>
        <v>0.13024148259078996</v>
      </c>
      <c r="AI48" s="49">
        <f t="shared" si="42"/>
        <v>2.2697491576188694E-2</v>
      </c>
      <c r="AJ48" s="49">
        <f t="shared" si="43"/>
        <v>3.6549981280419322E-2</v>
      </c>
      <c r="AK48" s="49">
        <f t="shared" si="44"/>
        <v>2.4288655934107076E-2</v>
      </c>
      <c r="AL48" s="49">
        <f t="shared" si="45"/>
        <v>4.1651067016098837E-2</v>
      </c>
      <c r="AM48" s="50">
        <f t="shared" si="46"/>
        <v>2.0123549232497193E-2</v>
      </c>
    </row>
    <row r="49" spans="2:39">
      <c r="B49" s="54" t="s">
        <v>17</v>
      </c>
      <c r="C49" s="104">
        <v>8163</v>
      </c>
      <c r="D49" s="52">
        <v>2492</v>
      </c>
      <c r="E49" s="52">
        <v>1366</v>
      </c>
      <c r="F49" s="52">
        <v>1204</v>
      </c>
      <c r="G49" s="52">
        <v>549</v>
      </c>
      <c r="H49" s="52">
        <v>514</v>
      </c>
      <c r="I49" s="52">
        <v>269</v>
      </c>
      <c r="J49" s="52">
        <v>361</v>
      </c>
      <c r="K49" s="52">
        <v>293</v>
      </c>
      <c r="L49" s="52">
        <v>369</v>
      </c>
      <c r="M49" s="53">
        <v>746</v>
      </c>
      <c r="O49" s="54" t="s">
        <v>17</v>
      </c>
      <c r="P49" s="48">
        <f t="shared" si="24"/>
        <v>1.8732401800036259E-2</v>
      </c>
      <c r="Q49" s="49">
        <f t="shared" si="25"/>
        <v>1.0979472967673999E-2</v>
      </c>
      <c r="R49" s="49">
        <f t="shared" si="26"/>
        <v>2.3087974309135468E-2</v>
      </c>
      <c r="S49" s="49">
        <f t="shared" si="27"/>
        <v>5.2881236823612086E-2</v>
      </c>
      <c r="T49" s="49">
        <f t="shared" si="28"/>
        <v>5.4615996816553922E-2</v>
      </c>
      <c r="U49" s="49">
        <f t="shared" si="29"/>
        <v>1.8390640094457761E-2</v>
      </c>
      <c r="V49" s="49">
        <f t="shared" si="30"/>
        <v>9.2726645984143406E-3</v>
      </c>
      <c r="W49" s="49">
        <f t="shared" si="31"/>
        <v>2.2137732262218678E-2</v>
      </c>
      <c r="X49" s="49">
        <f t="shared" si="32"/>
        <v>3.080643465461045E-2</v>
      </c>
      <c r="Y49" s="49">
        <f t="shared" si="33"/>
        <v>2.1140074477227155E-2</v>
      </c>
      <c r="Z49" s="50">
        <f t="shared" si="34"/>
        <v>4.4985828860881628E-2</v>
      </c>
      <c r="AB49" s="54" t="s">
        <v>17</v>
      </c>
      <c r="AC49" s="48">
        <f t="shared" si="36"/>
        <v>1</v>
      </c>
      <c r="AD49" s="49">
        <f t="shared" si="37"/>
        <v>0.30527992159745193</v>
      </c>
      <c r="AE49" s="49">
        <f t="shared" si="38"/>
        <v>0.16734043856425335</v>
      </c>
      <c r="AF49" s="49">
        <f t="shared" si="39"/>
        <v>0.14749479358079137</v>
      </c>
      <c r="AG49" s="49">
        <f t="shared" si="40"/>
        <v>6.7254685777287757E-2</v>
      </c>
      <c r="AH49" s="49">
        <f t="shared" si="41"/>
        <v>6.2967046429008938E-2</v>
      </c>
      <c r="AI49" s="49">
        <f t="shared" si="42"/>
        <v>3.295357099105721E-2</v>
      </c>
      <c r="AJ49" s="49">
        <f t="shared" si="43"/>
        <v>4.4223937277961534E-2</v>
      </c>
      <c r="AK49" s="49">
        <f t="shared" si="44"/>
        <v>3.5893666544162685E-2</v>
      </c>
      <c r="AL49" s="49">
        <f t="shared" si="45"/>
        <v>4.5203969128996692E-2</v>
      </c>
      <c r="AM49" s="50">
        <f t="shared" si="46"/>
        <v>9.1387970109028549E-2</v>
      </c>
    </row>
    <row r="50" spans="2:39">
      <c r="B50" s="54" t="s">
        <v>18</v>
      </c>
      <c r="C50" s="104">
        <v>26278</v>
      </c>
      <c r="D50" s="52">
        <v>11713</v>
      </c>
      <c r="E50" s="52">
        <v>3678</v>
      </c>
      <c r="F50" s="52">
        <v>903</v>
      </c>
      <c r="G50" s="52">
        <v>393</v>
      </c>
      <c r="H50" s="52">
        <v>333</v>
      </c>
      <c r="I50" s="52">
        <v>4533</v>
      </c>
      <c r="J50" s="52">
        <v>721</v>
      </c>
      <c r="K50" s="52">
        <v>1542</v>
      </c>
      <c r="L50" s="52">
        <v>1593</v>
      </c>
      <c r="M50" s="53">
        <v>869</v>
      </c>
      <c r="O50" s="54" t="s">
        <v>18</v>
      </c>
      <c r="P50" s="48">
        <f t="shared" si="24"/>
        <v>6.0302591510639811E-2</v>
      </c>
      <c r="Q50" s="49">
        <f t="shared" si="25"/>
        <v>5.1606166480885056E-2</v>
      </c>
      <c r="R50" s="49">
        <f t="shared" si="26"/>
        <v>6.2165131412152456E-2</v>
      </c>
      <c r="S50" s="49">
        <f t="shared" si="27"/>
        <v>3.9660927617709063E-2</v>
      </c>
      <c r="T50" s="49">
        <f t="shared" si="28"/>
        <v>3.9096697174691601E-2</v>
      </c>
      <c r="U50" s="49">
        <f t="shared" si="29"/>
        <v>1.1914558660417188E-2</v>
      </c>
      <c r="V50" s="49">
        <f t="shared" si="30"/>
        <v>0.15625646328852119</v>
      </c>
      <c r="W50" s="49">
        <f t="shared" si="31"/>
        <v>4.421414116637027E-2</v>
      </c>
      <c r="X50" s="49">
        <f t="shared" si="32"/>
        <v>0.16212806224371781</v>
      </c>
      <c r="Y50" s="49">
        <f t="shared" si="33"/>
        <v>9.1263248352907472E-2</v>
      </c>
      <c r="Z50" s="50">
        <f t="shared" si="34"/>
        <v>5.2403063378158352E-2</v>
      </c>
      <c r="AB50" s="54" t="s">
        <v>18</v>
      </c>
      <c r="AC50" s="48">
        <f t="shared" si="36"/>
        <v>1</v>
      </c>
      <c r="AD50" s="49">
        <f t="shared" si="37"/>
        <v>0.44573407413045135</v>
      </c>
      <c r="AE50" s="49">
        <f t="shared" si="38"/>
        <v>0.13996498972524546</v>
      </c>
      <c r="AF50" s="49">
        <f t="shared" si="39"/>
        <v>3.4363345764517848E-2</v>
      </c>
      <c r="AG50" s="49">
        <f t="shared" si="40"/>
        <v>1.495547606362737E-2</v>
      </c>
      <c r="AH50" s="49">
        <f t="shared" si="41"/>
        <v>1.2672197275287313E-2</v>
      </c>
      <c r="AI50" s="49">
        <f t="shared" si="42"/>
        <v>0.17250171245909127</v>
      </c>
      <c r="AJ50" s="49">
        <f t="shared" si="43"/>
        <v>2.743740010655301E-2</v>
      </c>
      <c r="AK50" s="49">
        <f t="shared" si="44"/>
        <v>5.8680264860339448E-2</v>
      </c>
      <c r="AL50" s="49">
        <f t="shared" si="45"/>
        <v>6.0621051830428492E-2</v>
      </c>
      <c r="AM50" s="50">
        <f t="shared" si="46"/>
        <v>3.3069487784458479E-2</v>
      </c>
    </row>
    <row r="51" spans="2:39">
      <c r="B51" s="54" t="s">
        <v>19</v>
      </c>
      <c r="C51" s="104">
        <v>16731</v>
      </c>
      <c r="D51" s="52">
        <v>2492</v>
      </c>
      <c r="E51" s="52">
        <v>3824</v>
      </c>
      <c r="F51" s="52">
        <v>838</v>
      </c>
      <c r="G51" s="52">
        <v>94</v>
      </c>
      <c r="H51" s="52">
        <v>6113</v>
      </c>
      <c r="I51" s="52">
        <v>474</v>
      </c>
      <c r="J51" s="52">
        <v>670</v>
      </c>
      <c r="K51" s="52">
        <v>233</v>
      </c>
      <c r="L51" s="52">
        <v>181</v>
      </c>
      <c r="M51" s="53">
        <v>1812</v>
      </c>
      <c r="O51" s="54" t="s">
        <v>19</v>
      </c>
      <c r="P51" s="48">
        <f t="shared" si="24"/>
        <v>3.8394195089600222E-2</v>
      </c>
      <c r="Q51" s="49">
        <f t="shared" si="25"/>
        <v>1.0979472967673999E-2</v>
      </c>
      <c r="R51" s="49">
        <f t="shared" si="26"/>
        <v>6.4632806557931216E-2</v>
      </c>
      <c r="S51" s="49">
        <f t="shared" si="27"/>
        <v>3.6806043569922696E-2</v>
      </c>
      <c r="T51" s="49">
        <f t="shared" si="28"/>
        <v>9.3513728611221651E-3</v>
      </c>
      <c r="U51" s="49">
        <f t="shared" si="29"/>
        <v>0.2187198110844753</v>
      </c>
      <c r="V51" s="49">
        <f t="shared" si="30"/>
        <v>1.6339193381592555E-2</v>
      </c>
      <c r="W51" s="49">
        <f t="shared" si="31"/>
        <v>4.1086649904948792E-2</v>
      </c>
      <c r="X51" s="49">
        <f t="shared" si="32"/>
        <v>2.4497949742403533E-2</v>
      </c>
      <c r="Y51" s="49">
        <f t="shared" si="33"/>
        <v>1.0369521627040962E-2</v>
      </c>
      <c r="Z51" s="50">
        <f t="shared" si="34"/>
        <v>0.10926852801061328</v>
      </c>
      <c r="AB51" s="54" t="s">
        <v>19</v>
      </c>
      <c r="AC51" s="48">
        <f t="shared" si="36"/>
        <v>1</v>
      </c>
      <c r="AD51" s="49">
        <f t="shared" si="37"/>
        <v>0.14894507202199511</v>
      </c>
      <c r="AE51" s="49">
        <f t="shared" si="38"/>
        <v>0.22855776701930547</v>
      </c>
      <c r="AF51" s="49">
        <f t="shared" si="39"/>
        <v>5.0086665471280857E-2</v>
      </c>
      <c r="AG51" s="49">
        <f t="shared" si="40"/>
        <v>5.6183133106210027E-3</v>
      </c>
      <c r="AH51" s="49">
        <f t="shared" si="41"/>
        <v>0.36536967306198076</v>
      </c>
      <c r="AI51" s="49">
        <f t="shared" si="42"/>
        <v>2.8330643715259101E-2</v>
      </c>
      <c r="AJ51" s="49">
        <f t="shared" si="43"/>
        <v>4.0045424660809278E-2</v>
      </c>
      <c r="AK51" s="49">
        <f t="shared" si="44"/>
        <v>1.3926244695475464E-2</v>
      </c>
      <c r="AL51" s="49">
        <f t="shared" si="45"/>
        <v>1.0818241587472356E-2</v>
      </c>
      <c r="AM51" s="50">
        <f t="shared" si="46"/>
        <v>0.10830195445580061</v>
      </c>
    </row>
    <row r="52" spans="2:39">
      <c r="B52" s="109" t="s">
        <v>20</v>
      </c>
      <c r="C52" s="110">
        <v>2320</v>
      </c>
      <c r="D52" s="111">
        <v>1661</v>
      </c>
      <c r="E52" s="111">
        <v>426</v>
      </c>
      <c r="F52" s="111">
        <v>0</v>
      </c>
      <c r="G52" s="111">
        <v>8</v>
      </c>
      <c r="H52" s="111">
        <v>176</v>
      </c>
      <c r="I52" s="111">
        <v>27</v>
      </c>
      <c r="J52" s="111">
        <v>9</v>
      </c>
      <c r="K52" s="111">
        <v>0</v>
      </c>
      <c r="L52" s="111">
        <v>10</v>
      </c>
      <c r="M52" s="112">
        <v>3</v>
      </c>
      <c r="O52" s="109" t="s">
        <v>20</v>
      </c>
      <c r="P52" s="72">
        <f t="shared" si="24"/>
        <v>5.3239216190229229E-3</v>
      </c>
      <c r="Q52" s="73">
        <f t="shared" si="25"/>
        <v>7.3181800157730795E-3</v>
      </c>
      <c r="R52" s="73">
        <f t="shared" si="26"/>
        <v>7.2002028226147213E-3</v>
      </c>
      <c r="S52" s="73">
        <f t="shared" si="27"/>
        <v>0</v>
      </c>
      <c r="T52" s="73">
        <f t="shared" si="28"/>
        <v>7.9586152009550337E-4</v>
      </c>
      <c r="U52" s="73">
        <f t="shared" si="29"/>
        <v>6.2971841568571323E-3</v>
      </c>
      <c r="V52" s="73">
        <f t="shared" si="30"/>
        <v>9.3071354705274046E-4</v>
      </c>
      <c r="W52" s="73">
        <f t="shared" si="31"/>
        <v>5.5191022260378975E-4</v>
      </c>
      <c r="X52" s="73">
        <f t="shared" si="32"/>
        <v>0</v>
      </c>
      <c r="Y52" s="73">
        <f t="shared" si="33"/>
        <v>5.7290174735032942E-4</v>
      </c>
      <c r="Z52" s="74">
        <f t="shared" si="34"/>
        <v>1.8090815895796902E-4</v>
      </c>
      <c r="AB52" s="109" t="s">
        <v>20</v>
      </c>
      <c r="AC52" s="72">
        <f t="shared" si="36"/>
        <v>1</v>
      </c>
      <c r="AD52" s="73">
        <f t="shared" si="37"/>
        <v>0.71594827586206899</v>
      </c>
      <c r="AE52" s="73">
        <f t="shared" si="38"/>
        <v>0.18362068965517242</v>
      </c>
      <c r="AF52" s="73">
        <f t="shared" si="39"/>
        <v>0</v>
      </c>
      <c r="AG52" s="73">
        <f t="shared" si="40"/>
        <v>3.4482758620689655E-3</v>
      </c>
      <c r="AH52" s="73">
        <f t="shared" si="41"/>
        <v>7.586206896551724E-2</v>
      </c>
      <c r="AI52" s="73">
        <f t="shared" si="42"/>
        <v>1.1637931034482759E-2</v>
      </c>
      <c r="AJ52" s="73">
        <f t="shared" si="43"/>
        <v>3.8793103448275862E-3</v>
      </c>
      <c r="AK52" s="73">
        <f t="shared" si="44"/>
        <v>0</v>
      </c>
      <c r="AL52" s="73">
        <f t="shared" si="45"/>
        <v>4.3103448275862068E-3</v>
      </c>
      <c r="AM52" s="74">
        <f t="shared" si="46"/>
        <v>1.2931034482758621E-3</v>
      </c>
    </row>
    <row r="53" spans="2:39">
      <c r="B53" s="121" t="s">
        <v>21</v>
      </c>
      <c r="C53" s="114">
        <f t="shared" ref="C53:M53" si="47">SUM(C31:C52)</f>
        <v>435769</v>
      </c>
      <c r="D53" s="115">
        <f t="shared" si="47"/>
        <v>226969</v>
      </c>
      <c r="E53" s="115">
        <f t="shared" si="47"/>
        <v>59165</v>
      </c>
      <c r="F53" s="115">
        <f t="shared" si="47"/>
        <v>22768</v>
      </c>
      <c r="G53" s="115">
        <f t="shared" si="47"/>
        <v>10052</v>
      </c>
      <c r="H53" s="115">
        <f t="shared" si="47"/>
        <v>27949</v>
      </c>
      <c r="I53" s="115">
        <f t="shared" si="47"/>
        <v>29010</v>
      </c>
      <c r="J53" s="115">
        <f t="shared" si="47"/>
        <v>16307</v>
      </c>
      <c r="K53" s="115">
        <f t="shared" si="47"/>
        <v>9511</v>
      </c>
      <c r="L53" s="115">
        <f t="shared" si="47"/>
        <v>17455</v>
      </c>
      <c r="M53" s="116">
        <f t="shared" si="47"/>
        <v>16583</v>
      </c>
      <c r="O53" s="117" t="s">
        <v>21</v>
      </c>
      <c r="P53" s="118">
        <f t="shared" si="24"/>
        <v>1</v>
      </c>
      <c r="Q53" s="119">
        <f t="shared" si="25"/>
        <v>1</v>
      </c>
      <c r="R53" s="119">
        <f t="shared" si="26"/>
        <v>1</v>
      </c>
      <c r="S53" s="119">
        <f t="shared" si="27"/>
        <v>1</v>
      </c>
      <c r="T53" s="119">
        <f t="shared" si="28"/>
        <v>1</v>
      </c>
      <c r="U53" s="119">
        <f t="shared" si="29"/>
        <v>1</v>
      </c>
      <c r="V53" s="119">
        <f t="shared" si="30"/>
        <v>1</v>
      </c>
      <c r="W53" s="119">
        <f t="shared" si="31"/>
        <v>1</v>
      </c>
      <c r="X53" s="119">
        <f t="shared" si="32"/>
        <v>1</v>
      </c>
      <c r="Y53" s="119">
        <f t="shared" si="33"/>
        <v>1</v>
      </c>
      <c r="Z53" s="120">
        <f t="shared" si="34"/>
        <v>1</v>
      </c>
      <c r="AB53" s="117" t="s">
        <v>21</v>
      </c>
      <c r="AC53" s="118">
        <f t="shared" si="36"/>
        <v>1</v>
      </c>
      <c r="AD53" s="119">
        <f t="shared" si="37"/>
        <v>0.52084705428793698</v>
      </c>
      <c r="AE53" s="119">
        <f t="shared" si="38"/>
        <v>0.13577147525409106</v>
      </c>
      <c r="AF53" s="119">
        <f t="shared" si="39"/>
        <v>5.2247865268066337E-2</v>
      </c>
      <c r="AG53" s="119">
        <f t="shared" si="40"/>
        <v>2.3067267290697593E-2</v>
      </c>
      <c r="AH53" s="119">
        <f t="shared" si="41"/>
        <v>6.4137191952617092E-2</v>
      </c>
      <c r="AI53" s="119">
        <f t="shared" si="42"/>
        <v>6.6571968175799565E-2</v>
      </c>
      <c r="AJ53" s="119">
        <f t="shared" si="43"/>
        <v>3.7421202517847758E-2</v>
      </c>
      <c r="AK53" s="119">
        <f t="shared" si="44"/>
        <v>2.1825783844192679E-2</v>
      </c>
      <c r="AL53" s="119">
        <f t="shared" si="45"/>
        <v>4.0055625801743586E-2</v>
      </c>
      <c r="AM53" s="120">
        <f t="shared" si="46"/>
        <v>3.805456560700738E-2</v>
      </c>
    </row>
    <row r="55" spans="2:39">
      <c r="M55" s="424" t="s">
        <v>324</v>
      </c>
      <c r="Z55" s="424" t="s">
        <v>324</v>
      </c>
      <c r="AM55" s="424" t="s">
        <v>324</v>
      </c>
    </row>
    <row r="56" spans="2:39" ht="15">
      <c r="B56" s="2" t="s">
        <v>122</v>
      </c>
      <c r="O56" s="5" t="s">
        <v>126</v>
      </c>
      <c r="AB56" s="5" t="s">
        <v>131</v>
      </c>
    </row>
    <row r="57" spans="2:39" s="18" customFormat="1" ht="57">
      <c r="B57" s="6" t="s">
        <v>92</v>
      </c>
      <c r="C57" s="19" t="s">
        <v>38</v>
      </c>
      <c r="D57" s="20" t="s">
        <v>45</v>
      </c>
      <c r="E57" s="21" t="s">
        <v>46</v>
      </c>
      <c r="F57" s="22" t="s">
        <v>47</v>
      </c>
      <c r="G57" s="23" t="s">
        <v>39</v>
      </c>
      <c r="H57" s="24" t="s">
        <v>48</v>
      </c>
      <c r="I57" s="25" t="s">
        <v>40</v>
      </c>
      <c r="J57" s="26" t="s">
        <v>41</v>
      </c>
      <c r="K57" s="27" t="s">
        <v>49</v>
      </c>
      <c r="L57" s="28" t="s">
        <v>42</v>
      </c>
      <c r="M57" s="29" t="s">
        <v>43</v>
      </c>
      <c r="O57" s="6" t="s">
        <v>92</v>
      </c>
      <c r="P57" s="30" t="s">
        <v>38</v>
      </c>
      <c r="Q57" s="20" t="s">
        <v>45</v>
      </c>
      <c r="R57" s="21" t="s">
        <v>46</v>
      </c>
      <c r="S57" s="22" t="s">
        <v>47</v>
      </c>
      <c r="T57" s="23" t="s">
        <v>39</v>
      </c>
      <c r="U57" s="24" t="s">
        <v>48</v>
      </c>
      <c r="V57" s="25" t="s">
        <v>40</v>
      </c>
      <c r="W57" s="26" t="s">
        <v>41</v>
      </c>
      <c r="X57" s="27" t="s">
        <v>49</v>
      </c>
      <c r="Y57" s="28" t="s">
        <v>42</v>
      </c>
      <c r="Z57" s="29" t="s">
        <v>43</v>
      </c>
      <c r="AB57" s="6" t="s">
        <v>92</v>
      </c>
      <c r="AC57" s="30" t="s">
        <v>38</v>
      </c>
      <c r="AD57" s="20" t="s">
        <v>45</v>
      </c>
      <c r="AE57" s="21" t="s">
        <v>46</v>
      </c>
      <c r="AF57" s="22" t="s">
        <v>47</v>
      </c>
      <c r="AG57" s="23" t="s">
        <v>39</v>
      </c>
      <c r="AH57" s="24" t="s">
        <v>48</v>
      </c>
      <c r="AI57" s="25" t="s">
        <v>40</v>
      </c>
      <c r="AJ57" s="26" t="s">
        <v>41</v>
      </c>
      <c r="AK57" s="27" t="s">
        <v>49</v>
      </c>
      <c r="AL57" s="28" t="s">
        <v>42</v>
      </c>
      <c r="AM57" s="29" t="s">
        <v>43</v>
      </c>
    </row>
    <row r="58" spans="2:39">
      <c r="B58" s="31" t="s">
        <v>2</v>
      </c>
      <c r="C58" s="43">
        <v>5518</v>
      </c>
      <c r="D58" s="99">
        <v>606</v>
      </c>
      <c r="E58" s="99">
        <v>1070</v>
      </c>
      <c r="F58" s="99">
        <v>1041</v>
      </c>
      <c r="G58" s="99">
        <v>545</v>
      </c>
      <c r="H58" s="99">
        <v>425</v>
      </c>
      <c r="I58" s="99">
        <v>47</v>
      </c>
      <c r="J58" s="99">
        <v>187</v>
      </c>
      <c r="K58" s="99">
        <v>302</v>
      </c>
      <c r="L58" s="99">
        <v>503</v>
      </c>
      <c r="M58" s="100">
        <v>792</v>
      </c>
      <c r="O58" s="31" t="s">
        <v>2</v>
      </c>
      <c r="P58" s="101">
        <f t="shared" ref="P58:P80" si="48">C58/C$80</f>
        <v>1.4316812005573127E-2</v>
      </c>
      <c r="Q58" s="102">
        <f t="shared" ref="Q58:Q80" si="49">D58/D$80</f>
        <v>2.8122737651055298E-3</v>
      </c>
      <c r="R58" s="102">
        <f t="shared" ref="R58:R80" si="50">E58/E$80</f>
        <v>2.2258742277048531E-2</v>
      </c>
      <c r="S58" s="102">
        <f t="shared" ref="S58:S80" si="51">F58/F$80</f>
        <v>5.4708850115619087E-2</v>
      </c>
      <c r="T58" s="102">
        <f t="shared" ref="T58:T80" si="52">G58/G$80</f>
        <v>7.4708704592186426E-2</v>
      </c>
      <c r="U58" s="102">
        <f t="shared" ref="U58:U80" si="53">H58/H$80</f>
        <v>1.6970810206444916E-2</v>
      </c>
      <c r="V58" s="102">
        <f t="shared" ref="V58:V80" si="54">I58/I$80</f>
        <v>2.3660894079742248E-3</v>
      </c>
      <c r="W58" s="102">
        <f t="shared" ref="W58:W80" si="55">J58/J$80</f>
        <v>1.4295543154193105E-2</v>
      </c>
      <c r="X58" s="102">
        <f t="shared" ref="X58:X80" si="56">K58/K$80</f>
        <v>3.1392931392931395E-2</v>
      </c>
      <c r="Y58" s="102">
        <f t="shared" ref="Y58:Y80" si="57">L58/L$80</f>
        <v>3.3005249343832019E-2</v>
      </c>
      <c r="Z58" s="103">
        <f t="shared" ref="Z58:Z80" si="58">M58/M$80</f>
        <v>6.2386766443481685E-2</v>
      </c>
      <c r="AB58" s="31" t="s">
        <v>2</v>
      </c>
      <c r="AC58" s="101">
        <f>C58/$C58</f>
        <v>1</v>
      </c>
      <c r="AD58" s="102">
        <f t="shared" ref="AD58:AM58" si="59">D58/$C58</f>
        <v>0.10982239942007974</v>
      </c>
      <c r="AE58" s="102">
        <f t="shared" si="59"/>
        <v>0.19391083725987676</v>
      </c>
      <c r="AF58" s="102">
        <f t="shared" si="59"/>
        <v>0.18865530989488946</v>
      </c>
      <c r="AG58" s="102">
        <f t="shared" si="59"/>
        <v>9.8767669445451248E-2</v>
      </c>
      <c r="AH58" s="102">
        <f t="shared" si="59"/>
        <v>7.7020659659296845E-2</v>
      </c>
      <c r="AI58" s="102">
        <f t="shared" si="59"/>
        <v>8.5175788329104746E-3</v>
      </c>
      <c r="AJ58" s="102">
        <f t="shared" si="59"/>
        <v>3.3889090250090612E-2</v>
      </c>
      <c r="AK58" s="102">
        <f t="shared" si="59"/>
        <v>5.4729974628488581E-2</v>
      </c>
      <c r="AL58" s="102">
        <f t="shared" si="59"/>
        <v>9.1156216020297207E-2</v>
      </c>
      <c r="AM58" s="103">
        <f t="shared" si="59"/>
        <v>0.14353026458861906</v>
      </c>
    </row>
    <row r="59" spans="2:39">
      <c r="B59" s="54" t="s">
        <v>3</v>
      </c>
      <c r="C59" s="104">
        <v>32448</v>
      </c>
      <c r="D59" s="52">
        <v>11430</v>
      </c>
      <c r="E59" s="52">
        <v>2927</v>
      </c>
      <c r="F59" s="52">
        <v>4042</v>
      </c>
      <c r="G59" s="52">
        <v>826</v>
      </c>
      <c r="H59" s="52">
        <v>2698</v>
      </c>
      <c r="I59" s="52">
        <v>5216</v>
      </c>
      <c r="J59" s="52">
        <v>530</v>
      </c>
      <c r="K59" s="52">
        <v>989</v>
      </c>
      <c r="L59" s="52">
        <v>2570</v>
      </c>
      <c r="M59" s="53">
        <v>1220</v>
      </c>
      <c r="O59" s="54" t="s">
        <v>3</v>
      </c>
      <c r="P59" s="48">
        <f t="shared" si="48"/>
        <v>8.4188458854084242E-2</v>
      </c>
      <c r="Q59" s="49">
        <f t="shared" si="49"/>
        <v>5.3043381411148859E-2</v>
      </c>
      <c r="R59" s="49">
        <f t="shared" si="50"/>
        <v>6.0889101537309399E-2</v>
      </c>
      <c r="S59" s="49">
        <f t="shared" si="51"/>
        <v>0.21242379651040572</v>
      </c>
      <c r="T59" s="49">
        <f t="shared" si="52"/>
        <v>0.11322823851953392</v>
      </c>
      <c r="U59" s="49">
        <f t="shared" si="53"/>
        <v>0.1077346963223256</v>
      </c>
      <c r="V59" s="49">
        <f t="shared" si="54"/>
        <v>0.26258558195730969</v>
      </c>
      <c r="W59" s="49">
        <f t="shared" si="55"/>
        <v>4.0516780062686338E-2</v>
      </c>
      <c r="X59" s="49">
        <f t="shared" si="56"/>
        <v>0.10280665280665281</v>
      </c>
      <c r="Y59" s="49">
        <f t="shared" si="57"/>
        <v>0.16863517060367453</v>
      </c>
      <c r="Z59" s="50">
        <f t="shared" si="58"/>
        <v>9.610082709728239E-2</v>
      </c>
      <c r="AB59" s="54" t="s">
        <v>3</v>
      </c>
      <c r="AC59" s="48">
        <f t="shared" ref="AC59:AC80" si="60">C59/$C59</f>
        <v>1</v>
      </c>
      <c r="AD59" s="49">
        <f t="shared" ref="AD59:AD80" si="61">D59/$C59</f>
        <v>0.35225591715976329</v>
      </c>
      <c r="AE59" s="49">
        <f t="shared" ref="AE59:AE80" si="62">E59/$C59</f>
        <v>9.0205867850098626E-2</v>
      </c>
      <c r="AF59" s="49">
        <f t="shared" ref="AF59:AF80" si="63">F59/$C59</f>
        <v>0.12456854043392505</v>
      </c>
      <c r="AG59" s="49">
        <f t="shared" ref="AG59:AG80" si="64">G59/$C59</f>
        <v>2.5456114398422092E-2</v>
      </c>
      <c r="AH59" s="49">
        <f t="shared" ref="AH59:AH80" si="65">H59/$C59</f>
        <v>8.3148422090729784E-2</v>
      </c>
      <c r="AI59" s="49">
        <f t="shared" ref="AI59:AI80" si="66">I59/$C59</f>
        <v>0.16074950690335305</v>
      </c>
      <c r="AJ59" s="49">
        <f t="shared" ref="AJ59:AJ80" si="67">J59/$C59</f>
        <v>1.6333826429980276E-2</v>
      </c>
      <c r="AK59" s="49">
        <f t="shared" ref="AK59:AK80" si="68">K59/$C59</f>
        <v>3.0479536489151873E-2</v>
      </c>
      <c r="AL59" s="49">
        <f t="shared" ref="AL59:AL80" si="69">L59/$C59</f>
        <v>7.9203648915187372E-2</v>
      </c>
      <c r="AM59" s="50">
        <f t="shared" ref="AM59:AM80" si="70">M59/$C59</f>
        <v>3.7598619329388558E-2</v>
      </c>
    </row>
    <row r="60" spans="2:39">
      <c r="B60" s="54" t="s">
        <v>4</v>
      </c>
      <c r="C60" s="104">
        <v>90964</v>
      </c>
      <c r="D60" s="52">
        <v>83071</v>
      </c>
      <c r="E60" s="52">
        <v>4649</v>
      </c>
      <c r="F60" s="52">
        <v>317</v>
      </c>
      <c r="G60" s="52">
        <v>342</v>
      </c>
      <c r="H60" s="52">
        <v>232</v>
      </c>
      <c r="I60" s="52">
        <v>1576</v>
      </c>
      <c r="J60" s="52">
        <v>87</v>
      </c>
      <c r="K60" s="52">
        <v>382</v>
      </c>
      <c r="L60" s="52">
        <v>184</v>
      </c>
      <c r="M60" s="53">
        <v>124</v>
      </c>
      <c r="O60" s="54" t="s">
        <v>4</v>
      </c>
      <c r="P60" s="48">
        <f t="shared" si="48"/>
        <v>0.23601204916182564</v>
      </c>
      <c r="Q60" s="49">
        <f t="shared" si="49"/>
        <v>0.38550890089287371</v>
      </c>
      <c r="R60" s="49">
        <f t="shared" si="50"/>
        <v>9.6711114809344509E-2</v>
      </c>
      <c r="S60" s="49">
        <f t="shared" si="51"/>
        <v>1.665965944923271E-2</v>
      </c>
      <c r="T60" s="49">
        <f t="shared" si="52"/>
        <v>4.6881425633995888E-2</v>
      </c>
      <c r="U60" s="49">
        <f t="shared" si="53"/>
        <v>9.2640658068122821E-3</v>
      </c>
      <c r="V60" s="49">
        <f t="shared" si="54"/>
        <v>7.9339508658880384E-2</v>
      </c>
      <c r="W60" s="49">
        <f t="shared" si="55"/>
        <v>6.6508676706673805E-3</v>
      </c>
      <c r="X60" s="49">
        <f t="shared" si="56"/>
        <v>3.9708939708939711E-2</v>
      </c>
      <c r="Y60" s="49">
        <f t="shared" si="57"/>
        <v>1.2073490813648294E-2</v>
      </c>
      <c r="Z60" s="50">
        <f t="shared" si="58"/>
        <v>9.7676250492319816E-3</v>
      </c>
      <c r="AB60" s="54" t="s">
        <v>4</v>
      </c>
      <c r="AC60" s="48">
        <f t="shared" si="60"/>
        <v>1</v>
      </c>
      <c r="AD60" s="49">
        <f t="shared" si="61"/>
        <v>0.91322940943670028</v>
      </c>
      <c r="AE60" s="49">
        <f t="shared" si="62"/>
        <v>5.1108130689063808E-2</v>
      </c>
      <c r="AF60" s="49">
        <f t="shared" si="63"/>
        <v>3.4848951233454992E-3</v>
      </c>
      <c r="AG60" s="49">
        <f t="shared" si="64"/>
        <v>3.7597291236093401E-3</v>
      </c>
      <c r="AH60" s="49">
        <f t="shared" si="65"/>
        <v>2.550459522448441E-3</v>
      </c>
      <c r="AI60" s="49">
        <f t="shared" si="66"/>
        <v>1.7325535376632513E-2</v>
      </c>
      <c r="AJ60" s="49">
        <f t="shared" si="67"/>
        <v>9.5642232091816548E-4</v>
      </c>
      <c r="AK60" s="49">
        <f t="shared" si="68"/>
        <v>4.1994635240314854E-3</v>
      </c>
      <c r="AL60" s="49">
        <f t="shared" si="69"/>
        <v>2.022778241941867E-3</v>
      </c>
      <c r="AM60" s="50">
        <f t="shared" si="70"/>
        <v>1.3631766413086496E-3</v>
      </c>
    </row>
    <row r="61" spans="2:39">
      <c r="B61" s="54" t="s">
        <v>5</v>
      </c>
      <c r="C61" s="104">
        <v>21220</v>
      </c>
      <c r="D61" s="52">
        <v>8356</v>
      </c>
      <c r="E61" s="52">
        <v>3858</v>
      </c>
      <c r="F61" s="52">
        <v>1410</v>
      </c>
      <c r="G61" s="52">
        <v>1164</v>
      </c>
      <c r="H61" s="52">
        <v>1077</v>
      </c>
      <c r="I61" s="52">
        <v>1271</v>
      </c>
      <c r="J61" s="52">
        <v>896</v>
      </c>
      <c r="K61" s="52">
        <v>1234</v>
      </c>
      <c r="L61" s="52">
        <v>1377</v>
      </c>
      <c r="M61" s="53">
        <v>577</v>
      </c>
      <c r="O61" s="54" t="s">
        <v>5</v>
      </c>
      <c r="P61" s="48">
        <f t="shared" si="48"/>
        <v>5.5056678281671212E-2</v>
      </c>
      <c r="Q61" s="49">
        <f t="shared" si="49"/>
        <v>3.8777821091125098E-2</v>
      </c>
      <c r="R61" s="49">
        <f t="shared" si="50"/>
        <v>8.0256287574629201E-2</v>
      </c>
      <c r="S61" s="49">
        <f t="shared" si="51"/>
        <v>7.4101324364095014E-2</v>
      </c>
      <c r="T61" s="49">
        <f t="shared" si="52"/>
        <v>0.15956134338588074</v>
      </c>
      <c r="U61" s="49">
        <f t="shared" si="53"/>
        <v>4.3006029629038052E-2</v>
      </c>
      <c r="V61" s="49">
        <f t="shared" si="54"/>
        <v>6.398509867096254E-2</v>
      </c>
      <c r="W61" s="49">
        <f t="shared" si="55"/>
        <v>6.849629233239049E-2</v>
      </c>
      <c r="X61" s="49">
        <f t="shared" si="56"/>
        <v>0.12827442827442828</v>
      </c>
      <c r="Y61" s="49">
        <f t="shared" si="57"/>
        <v>9.0354330708661418E-2</v>
      </c>
      <c r="Z61" s="50">
        <f t="shared" si="58"/>
        <v>4.5450964946829459E-2</v>
      </c>
      <c r="AB61" s="54" t="s">
        <v>5</v>
      </c>
      <c r="AC61" s="48">
        <f t="shared" si="60"/>
        <v>1</v>
      </c>
      <c r="AD61" s="49">
        <f t="shared" si="61"/>
        <v>0.39377945334590009</v>
      </c>
      <c r="AE61" s="49">
        <f t="shared" si="62"/>
        <v>0.18180961357210179</v>
      </c>
      <c r="AF61" s="49">
        <f t="shared" si="63"/>
        <v>6.6446748350612636E-2</v>
      </c>
      <c r="AG61" s="49">
        <f t="shared" si="64"/>
        <v>5.4853911404335536E-2</v>
      </c>
      <c r="AH61" s="49">
        <f t="shared" si="65"/>
        <v>5.0754005655042414E-2</v>
      </c>
      <c r="AI61" s="49">
        <f t="shared" si="66"/>
        <v>5.9896324222431671E-2</v>
      </c>
      <c r="AJ61" s="49">
        <f t="shared" si="67"/>
        <v>4.222431668237512E-2</v>
      </c>
      <c r="AK61" s="49">
        <f t="shared" si="68"/>
        <v>5.8152686145146092E-2</v>
      </c>
      <c r="AL61" s="49">
        <f t="shared" si="69"/>
        <v>6.4891611687087652E-2</v>
      </c>
      <c r="AM61" s="50">
        <f t="shared" si="70"/>
        <v>2.7191328934967011E-2</v>
      </c>
    </row>
    <row r="62" spans="2:39">
      <c r="B62" s="54" t="s">
        <v>6</v>
      </c>
      <c r="C62" s="104">
        <v>31463</v>
      </c>
      <c r="D62" s="52">
        <v>15850</v>
      </c>
      <c r="E62" s="52">
        <v>6108</v>
      </c>
      <c r="F62" s="52">
        <v>3029</v>
      </c>
      <c r="G62" s="52">
        <v>346</v>
      </c>
      <c r="H62" s="52">
        <v>290</v>
      </c>
      <c r="I62" s="52">
        <v>81</v>
      </c>
      <c r="J62" s="52">
        <v>187</v>
      </c>
      <c r="K62" s="52">
        <v>2249</v>
      </c>
      <c r="L62" s="52">
        <v>2561</v>
      </c>
      <c r="M62" s="53">
        <v>762</v>
      </c>
      <c r="O62" s="54" t="s">
        <v>6</v>
      </c>
      <c r="P62" s="48">
        <f t="shared" si="48"/>
        <v>8.1632811912168771E-2</v>
      </c>
      <c r="Q62" s="49">
        <f t="shared" si="49"/>
        <v>7.355534517644001E-2</v>
      </c>
      <c r="R62" s="49">
        <f t="shared" si="50"/>
        <v>0.12706205404505835</v>
      </c>
      <c r="S62" s="49">
        <f t="shared" si="51"/>
        <v>0.1591864620559176</v>
      </c>
      <c r="T62" s="49">
        <f t="shared" si="52"/>
        <v>4.7429746401644962E-2</v>
      </c>
      <c r="U62" s="49">
        <f t="shared" si="53"/>
        <v>1.1580082258515353E-2</v>
      </c>
      <c r="V62" s="49">
        <f t="shared" si="54"/>
        <v>4.077728554168345E-3</v>
      </c>
      <c r="W62" s="49">
        <f t="shared" si="55"/>
        <v>1.4295543154193105E-2</v>
      </c>
      <c r="X62" s="49">
        <f t="shared" si="56"/>
        <v>0.23378378378378378</v>
      </c>
      <c r="Y62" s="49">
        <f t="shared" si="57"/>
        <v>0.16804461942257218</v>
      </c>
      <c r="Z62" s="50">
        <f t="shared" si="58"/>
        <v>6.002363135092556E-2</v>
      </c>
      <c r="AB62" s="54" t="s">
        <v>6</v>
      </c>
      <c r="AC62" s="48">
        <f t="shared" si="60"/>
        <v>1</v>
      </c>
      <c r="AD62" s="49">
        <f t="shared" si="61"/>
        <v>0.50376632870355653</v>
      </c>
      <c r="AE62" s="49">
        <f t="shared" si="62"/>
        <v>0.19413279089724439</v>
      </c>
      <c r="AF62" s="49">
        <f t="shared" si="63"/>
        <v>9.6271811333947813E-2</v>
      </c>
      <c r="AG62" s="49">
        <f t="shared" si="64"/>
        <v>1.0997044147093411E-2</v>
      </c>
      <c r="AH62" s="49">
        <f t="shared" si="65"/>
        <v>9.2171757302228017E-3</v>
      </c>
      <c r="AI62" s="49">
        <f t="shared" si="66"/>
        <v>2.5744525315449895E-3</v>
      </c>
      <c r="AJ62" s="49">
        <f t="shared" si="67"/>
        <v>5.9434891777643585E-3</v>
      </c>
      <c r="AK62" s="49">
        <f t="shared" si="68"/>
        <v>7.148078695610717E-2</v>
      </c>
      <c r="AL62" s="49">
        <f t="shared" si="69"/>
        <v>8.1397196707243435E-2</v>
      </c>
      <c r="AM62" s="50">
        <f t="shared" si="70"/>
        <v>2.4218923815275083E-2</v>
      </c>
    </row>
    <row r="63" spans="2:39">
      <c r="B63" s="54" t="s">
        <v>7</v>
      </c>
      <c r="C63" s="104">
        <v>10613</v>
      </c>
      <c r="D63" s="52">
        <v>3238</v>
      </c>
      <c r="E63" s="52">
        <v>676</v>
      </c>
      <c r="F63" s="52">
        <v>880</v>
      </c>
      <c r="G63" s="52">
        <v>245</v>
      </c>
      <c r="H63" s="52">
        <v>402</v>
      </c>
      <c r="I63" s="52">
        <v>110</v>
      </c>
      <c r="J63" s="52">
        <v>1449</v>
      </c>
      <c r="K63" s="52">
        <v>642</v>
      </c>
      <c r="L63" s="52">
        <v>2591</v>
      </c>
      <c r="M63" s="53">
        <v>380</v>
      </c>
      <c r="O63" s="54" t="s">
        <v>7</v>
      </c>
      <c r="P63" s="48">
        <f t="shared" si="48"/>
        <v>2.7536122837105399E-2</v>
      </c>
      <c r="Q63" s="49">
        <f t="shared" si="49"/>
        <v>1.5026637708600174E-2</v>
      </c>
      <c r="R63" s="49">
        <f t="shared" si="50"/>
        <v>1.4062532504004494E-2</v>
      </c>
      <c r="S63" s="49">
        <f t="shared" si="51"/>
        <v>4.6247635064116041E-2</v>
      </c>
      <c r="T63" s="49">
        <f t="shared" si="52"/>
        <v>3.3584647018505824E-2</v>
      </c>
      <c r="U63" s="49">
        <f t="shared" si="53"/>
        <v>1.6052389889390249E-2</v>
      </c>
      <c r="V63" s="49">
        <f t="shared" si="54"/>
        <v>5.5376560612162709E-3</v>
      </c>
      <c r="W63" s="49">
        <f t="shared" si="55"/>
        <v>0.11077134775628775</v>
      </c>
      <c r="X63" s="49">
        <f t="shared" si="56"/>
        <v>6.673596673596674E-2</v>
      </c>
      <c r="Y63" s="49">
        <f t="shared" si="57"/>
        <v>0.17001312335958005</v>
      </c>
      <c r="Z63" s="50">
        <f t="shared" si="58"/>
        <v>2.993304450571091E-2</v>
      </c>
      <c r="AB63" s="54" t="s">
        <v>7</v>
      </c>
      <c r="AC63" s="48">
        <f t="shared" si="60"/>
        <v>1</v>
      </c>
      <c r="AD63" s="49">
        <f t="shared" si="61"/>
        <v>0.30509752190709505</v>
      </c>
      <c r="AE63" s="49">
        <f t="shared" si="62"/>
        <v>6.3695467822481866E-2</v>
      </c>
      <c r="AF63" s="49">
        <f t="shared" si="63"/>
        <v>8.2917177047017815E-2</v>
      </c>
      <c r="AG63" s="49">
        <f t="shared" si="64"/>
        <v>2.3084895882408366E-2</v>
      </c>
      <c r="AH63" s="49">
        <f t="shared" si="65"/>
        <v>3.7878074060114952E-2</v>
      </c>
      <c r="AI63" s="49">
        <f t="shared" si="66"/>
        <v>1.0364647130877227E-2</v>
      </c>
      <c r="AJ63" s="49">
        <f t="shared" si="67"/>
        <v>0.13653066993310092</v>
      </c>
      <c r="AK63" s="49">
        <f t="shared" si="68"/>
        <v>6.0491849618392539E-2</v>
      </c>
      <c r="AL63" s="49">
        <f t="shared" si="69"/>
        <v>0.24413455196457176</v>
      </c>
      <c r="AM63" s="50">
        <f t="shared" si="70"/>
        <v>3.5805144633939509E-2</v>
      </c>
    </row>
    <row r="64" spans="2:39">
      <c r="B64" s="54" t="s">
        <v>8</v>
      </c>
      <c r="C64" s="104">
        <v>20014</v>
      </c>
      <c r="D64" s="52">
        <v>2905</v>
      </c>
      <c r="E64" s="52">
        <v>1983</v>
      </c>
      <c r="F64" s="52">
        <v>516</v>
      </c>
      <c r="G64" s="52">
        <v>414</v>
      </c>
      <c r="H64" s="52">
        <v>303</v>
      </c>
      <c r="I64" s="52">
        <v>4162</v>
      </c>
      <c r="J64" s="52">
        <v>6053</v>
      </c>
      <c r="K64" s="52">
        <v>14</v>
      </c>
      <c r="L64" s="52">
        <v>592</v>
      </c>
      <c r="M64" s="53">
        <v>3072</v>
      </c>
      <c r="O64" s="54" t="s">
        <v>8</v>
      </c>
      <c r="P64" s="48">
        <f t="shared" si="48"/>
        <v>5.1927632381214311E-2</v>
      </c>
      <c r="Q64" s="49">
        <f t="shared" si="49"/>
        <v>1.3481279352527334E-2</v>
      </c>
      <c r="R64" s="49">
        <f t="shared" si="50"/>
        <v>4.1251482182604896E-2</v>
      </c>
      <c r="S64" s="49">
        <f t="shared" si="51"/>
        <v>2.7117931469413496E-2</v>
      </c>
      <c r="T64" s="49">
        <f t="shared" si="52"/>
        <v>5.6751199451679231E-2</v>
      </c>
      <c r="U64" s="49">
        <f t="shared" si="53"/>
        <v>1.2099189394241905E-2</v>
      </c>
      <c r="V64" s="49">
        <f t="shared" si="54"/>
        <v>0.209524768425292</v>
      </c>
      <c r="W64" s="49">
        <f t="shared" si="55"/>
        <v>0.46273220701781209</v>
      </c>
      <c r="X64" s="49">
        <f t="shared" si="56"/>
        <v>1.4553014553014554E-3</v>
      </c>
      <c r="Y64" s="49">
        <f t="shared" si="57"/>
        <v>3.884514435695538E-2</v>
      </c>
      <c r="Z64" s="50">
        <f t="shared" si="58"/>
        <v>0.24198503347774714</v>
      </c>
      <c r="AB64" s="54" t="s">
        <v>8</v>
      </c>
      <c r="AC64" s="48">
        <f t="shared" si="60"/>
        <v>1</v>
      </c>
      <c r="AD64" s="49">
        <f t="shared" si="61"/>
        <v>0.1451483961227141</v>
      </c>
      <c r="AE64" s="49">
        <f t="shared" si="62"/>
        <v>9.9080643549515346E-2</v>
      </c>
      <c r="AF64" s="49">
        <f t="shared" si="63"/>
        <v>2.5781952633156791E-2</v>
      </c>
      <c r="AG64" s="49">
        <f t="shared" si="64"/>
        <v>2.0685520135904866E-2</v>
      </c>
      <c r="AH64" s="49">
        <f t="shared" si="65"/>
        <v>1.5139402418307185E-2</v>
      </c>
      <c r="AI64" s="49">
        <f t="shared" si="66"/>
        <v>0.20795443189767163</v>
      </c>
      <c r="AJ64" s="49">
        <f t="shared" si="67"/>
        <v>0.30243829319476367</v>
      </c>
      <c r="AK64" s="49">
        <f t="shared" si="68"/>
        <v>6.9951034276006792E-4</v>
      </c>
      <c r="AL64" s="49">
        <f t="shared" si="69"/>
        <v>2.9579294493854304E-2</v>
      </c>
      <c r="AM64" s="50">
        <f t="shared" si="70"/>
        <v>0.15349255521135205</v>
      </c>
    </row>
    <row r="65" spans="2:39">
      <c r="B65" s="54" t="s">
        <v>9</v>
      </c>
      <c r="C65" s="104">
        <v>25857</v>
      </c>
      <c r="D65" s="52">
        <v>13036</v>
      </c>
      <c r="E65" s="52">
        <v>5487</v>
      </c>
      <c r="F65" s="52">
        <v>691</v>
      </c>
      <c r="G65" s="52">
        <v>295</v>
      </c>
      <c r="H65" s="52">
        <v>3465</v>
      </c>
      <c r="I65" s="52">
        <v>1196</v>
      </c>
      <c r="J65" s="52">
        <v>38</v>
      </c>
      <c r="K65" s="52">
        <v>193</v>
      </c>
      <c r="L65" s="52">
        <v>732</v>
      </c>
      <c r="M65" s="53">
        <v>724</v>
      </c>
      <c r="O65" s="54" t="s">
        <v>9</v>
      </c>
      <c r="P65" s="48">
        <f t="shared" si="48"/>
        <v>6.7087678149348379E-2</v>
      </c>
      <c r="Q65" s="49">
        <f t="shared" si="49"/>
        <v>6.0496370960256909E-2</v>
      </c>
      <c r="R65" s="49">
        <f t="shared" si="50"/>
        <v>0.11414366249921991</v>
      </c>
      <c r="S65" s="49">
        <f t="shared" si="51"/>
        <v>3.6314904351482026E-2</v>
      </c>
      <c r="T65" s="49">
        <f t="shared" si="52"/>
        <v>4.0438656614119259E-2</v>
      </c>
      <c r="U65" s="49">
        <f t="shared" si="53"/>
        <v>0.13836201733019207</v>
      </c>
      <c r="V65" s="49">
        <f t="shared" si="54"/>
        <v>6.0209424083769635E-2</v>
      </c>
      <c r="W65" s="49">
        <f t="shared" si="55"/>
        <v>2.9049766837397754E-3</v>
      </c>
      <c r="X65" s="49">
        <f t="shared" si="56"/>
        <v>2.0062370062370063E-2</v>
      </c>
      <c r="Y65" s="49">
        <f t="shared" si="57"/>
        <v>4.8031496062992125E-2</v>
      </c>
      <c r="Z65" s="50">
        <f t="shared" si="58"/>
        <v>5.7030326900354471E-2</v>
      </c>
      <c r="AB65" s="54" t="s">
        <v>9</v>
      </c>
      <c r="AC65" s="48">
        <f t="shared" si="60"/>
        <v>1</v>
      </c>
      <c r="AD65" s="49">
        <f t="shared" si="61"/>
        <v>0.50415748153304718</v>
      </c>
      <c r="AE65" s="49">
        <f t="shared" si="62"/>
        <v>0.21220559229609004</v>
      </c>
      <c r="AF65" s="49">
        <f t="shared" si="63"/>
        <v>2.672390455195885E-2</v>
      </c>
      <c r="AG65" s="49">
        <f t="shared" si="64"/>
        <v>1.1408902811617744E-2</v>
      </c>
      <c r="AH65" s="49">
        <f t="shared" si="65"/>
        <v>0.13400626522798467</v>
      </c>
      <c r="AI65" s="49">
        <f t="shared" si="66"/>
        <v>4.6254399195575668E-2</v>
      </c>
      <c r="AJ65" s="49">
        <f t="shared" si="67"/>
        <v>1.4696213791236415E-3</v>
      </c>
      <c r="AK65" s="49">
        <f t="shared" si="68"/>
        <v>7.4641296360753373E-3</v>
      </c>
      <c r="AL65" s="49">
        <f t="shared" si="69"/>
        <v>2.8309548671539623E-2</v>
      </c>
      <c r="AM65" s="50">
        <f t="shared" si="70"/>
        <v>2.8000154696987276E-2</v>
      </c>
    </row>
    <row r="66" spans="2:39">
      <c r="B66" s="54" t="s">
        <v>10</v>
      </c>
      <c r="C66" s="104">
        <v>2513</v>
      </c>
      <c r="D66" s="52">
        <v>1042</v>
      </c>
      <c r="E66" s="52">
        <v>144</v>
      </c>
      <c r="F66" s="52">
        <v>54</v>
      </c>
      <c r="G66" s="52">
        <v>189</v>
      </c>
      <c r="H66" s="52">
        <v>579</v>
      </c>
      <c r="I66" s="52">
        <v>111</v>
      </c>
      <c r="J66" s="52">
        <v>28</v>
      </c>
      <c r="K66" s="52">
        <v>253</v>
      </c>
      <c r="L66" s="52">
        <v>19</v>
      </c>
      <c r="M66" s="53">
        <v>94</v>
      </c>
      <c r="O66" s="54" t="s">
        <v>10</v>
      </c>
      <c r="P66" s="48">
        <f t="shared" si="48"/>
        <v>6.5201429086635138E-3</v>
      </c>
      <c r="Q66" s="49">
        <f t="shared" si="49"/>
        <v>4.8356258469306303E-3</v>
      </c>
      <c r="R66" s="49">
        <f t="shared" si="50"/>
        <v>2.9955690541074659E-3</v>
      </c>
      <c r="S66" s="49">
        <f t="shared" si="51"/>
        <v>2.8379230607525753E-3</v>
      </c>
      <c r="T66" s="49">
        <f t="shared" si="52"/>
        <v>2.5908156271418781E-2</v>
      </c>
      <c r="U66" s="49">
        <f t="shared" si="53"/>
        <v>2.3120233198897895E-2</v>
      </c>
      <c r="V66" s="49">
        <f t="shared" si="54"/>
        <v>5.5879983890455096E-3</v>
      </c>
      <c r="W66" s="49">
        <f t="shared" si="55"/>
        <v>2.1405091353872028E-3</v>
      </c>
      <c r="X66" s="49">
        <f t="shared" si="56"/>
        <v>2.6299376299376301E-2</v>
      </c>
      <c r="Y66" s="49">
        <f t="shared" si="57"/>
        <v>1.2467191601049869E-3</v>
      </c>
      <c r="Z66" s="50">
        <f t="shared" si="58"/>
        <v>7.4044899566758568E-3</v>
      </c>
      <c r="AB66" s="54" t="s">
        <v>10</v>
      </c>
      <c r="AC66" s="48">
        <f t="shared" si="60"/>
        <v>1</v>
      </c>
      <c r="AD66" s="49">
        <f t="shared" si="61"/>
        <v>0.41464385196975728</v>
      </c>
      <c r="AE66" s="49">
        <f t="shared" si="62"/>
        <v>5.7302029446876242E-2</v>
      </c>
      <c r="AF66" s="49">
        <f t="shared" si="63"/>
        <v>2.1488261042578592E-2</v>
      </c>
      <c r="AG66" s="49">
        <f t="shared" si="64"/>
        <v>7.5208913649025072E-2</v>
      </c>
      <c r="AH66" s="49">
        <f t="shared" si="65"/>
        <v>0.23040191006764824</v>
      </c>
      <c r="AI66" s="49">
        <f t="shared" si="66"/>
        <v>4.4170314365300438E-2</v>
      </c>
      <c r="AJ66" s="49">
        <f t="shared" si="67"/>
        <v>1.1142061281337047E-2</v>
      </c>
      <c r="AK66" s="49">
        <f t="shared" si="68"/>
        <v>0.10067648229208118</v>
      </c>
      <c r="AL66" s="49">
        <f t="shared" si="69"/>
        <v>7.5606844409072818E-3</v>
      </c>
      <c r="AM66" s="50">
        <f t="shared" si="70"/>
        <v>3.740549144448866E-2</v>
      </c>
    </row>
    <row r="67" spans="2:39">
      <c r="B67" s="54" t="s">
        <v>11</v>
      </c>
      <c r="C67" s="104">
        <v>6151</v>
      </c>
      <c r="D67" s="52">
        <v>1308</v>
      </c>
      <c r="E67" s="52">
        <v>62</v>
      </c>
      <c r="F67" s="52">
        <v>146</v>
      </c>
      <c r="G67" s="52">
        <v>89</v>
      </c>
      <c r="H67" s="52">
        <v>3575</v>
      </c>
      <c r="I67" s="52">
        <v>100</v>
      </c>
      <c r="J67" s="52">
        <v>364</v>
      </c>
      <c r="K67" s="52">
        <v>2</v>
      </c>
      <c r="L67" s="52">
        <v>97</v>
      </c>
      <c r="M67" s="53">
        <v>408</v>
      </c>
      <c r="O67" s="54" t="s">
        <v>11</v>
      </c>
      <c r="P67" s="48">
        <f t="shared" si="48"/>
        <v>1.595917191849951E-2</v>
      </c>
      <c r="Q67" s="49">
        <f t="shared" si="49"/>
        <v>6.0700562454753023E-3</v>
      </c>
      <c r="R67" s="49">
        <f t="shared" si="50"/>
        <v>1.2897588982962701E-3</v>
      </c>
      <c r="S67" s="49">
        <f t="shared" si="51"/>
        <v>7.6729030901828881E-3</v>
      </c>
      <c r="T67" s="49">
        <f t="shared" si="52"/>
        <v>1.2200137080191912E-2</v>
      </c>
      <c r="U67" s="49">
        <f t="shared" si="53"/>
        <v>0.14275446232480135</v>
      </c>
      <c r="V67" s="49">
        <f t="shared" si="54"/>
        <v>5.0342327829238824E-3</v>
      </c>
      <c r="W67" s="49">
        <f t="shared" si="55"/>
        <v>2.7826618760033638E-2</v>
      </c>
      <c r="X67" s="49">
        <f t="shared" si="56"/>
        <v>2.0790020790020791E-4</v>
      </c>
      <c r="Y67" s="49">
        <f t="shared" si="57"/>
        <v>6.3648293963254592E-3</v>
      </c>
      <c r="Z67" s="50">
        <f t="shared" si="58"/>
        <v>3.2138637258763293E-2</v>
      </c>
      <c r="AB67" s="54" t="s">
        <v>11</v>
      </c>
      <c r="AC67" s="48">
        <f t="shared" si="60"/>
        <v>1</v>
      </c>
      <c r="AD67" s="49">
        <f t="shared" si="61"/>
        <v>0.21264834986181108</v>
      </c>
      <c r="AE67" s="49">
        <f t="shared" si="62"/>
        <v>1.0079661843602667E-2</v>
      </c>
      <c r="AF67" s="49">
        <f t="shared" si="63"/>
        <v>2.373597788977402E-2</v>
      </c>
      <c r="AG67" s="49">
        <f t="shared" si="64"/>
        <v>1.4469192001300601E-2</v>
      </c>
      <c r="AH67" s="49">
        <f t="shared" si="65"/>
        <v>0.58120630791741179</v>
      </c>
      <c r="AI67" s="49">
        <f t="shared" si="66"/>
        <v>1.6257519102584946E-2</v>
      </c>
      <c r="AJ67" s="49">
        <f t="shared" si="67"/>
        <v>5.9177369533409199E-2</v>
      </c>
      <c r="AK67" s="49">
        <f t="shared" si="68"/>
        <v>3.2515038205169889E-4</v>
      </c>
      <c r="AL67" s="49">
        <f t="shared" si="69"/>
        <v>1.5769793529507397E-2</v>
      </c>
      <c r="AM67" s="50">
        <f t="shared" si="70"/>
        <v>6.6330677938546578E-2</v>
      </c>
    </row>
    <row r="68" spans="2:39">
      <c r="B68" s="54" t="s">
        <v>12</v>
      </c>
      <c r="C68" s="104">
        <v>2318</v>
      </c>
      <c r="D68" s="52">
        <v>0</v>
      </c>
      <c r="E68" s="52">
        <v>3</v>
      </c>
      <c r="F68" s="52">
        <v>63</v>
      </c>
      <c r="G68" s="52">
        <v>176</v>
      </c>
      <c r="H68" s="52">
        <v>1460</v>
      </c>
      <c r="I68" s="52">
        <v>8</v>
      </c>
      <c r="J68" s="52">
        <v>84</v>
      </c>
      <c r="K68" s="52">
        <v>181</v>
      </c>
      <c r="L68" s="52">
        <v>212</v>
      </c>
      <c r="M68" s="53">
        <v>131</v>
      </c>
      <c r="O68" s="54" t="s">
        <v>12</v>
      </c>
      <c r="P68" s="48">
        <f t="shared" si="48"/>
        <v>6.0142026511269498E-3</v>
      </c>
      <c r="Q68" s="49">
        <f t="shared" si="49"/>
        <v>0</v>
      </c>
      <c r="R68" s="49">
        <f t="shared" si="50"/>
        <v>6.2407688627238878E-5</v>
      </c>
      <c r="S68" s="49">
        <f t="shared" si="51"/>
        <v>3.3109102375446708E-3</v>
      </c>
      <c r="T68" s="49">
        <f t="shared" si="52"/>
        <v>2.4126113776559287E-2</v>
      </c>
      <c r="U68" s="49">
        <f t="shared" si="53"/>
        <v>5.8299724473904885E-2</v>
      </c>
      <c r="V68" s="49">
        <f t="shared" si="54"/>
        <v>4.0273862263391061E-4</v>
      </c>
      <c r="W68" s="49">
        <f t="shared" si="55"/>
        <v>6.4215274061616085E-3</v>
      </c>
      <c r="X68" s="49">
        <f t="shared" si="56"/>
        <v>1.8814968814968816E-2</v>
      </c>
      <c r="Y68" s="49">
        <f t="shared" si="57"/>
        <v>1.3910761154855643E-2</v>
      </c>
      <c r="Z68" s="50">
        <f t="shared" si="58"/>
        <v>1.0319023237495078E-2</v>
      </c>
      <c r="AB68" s="54" t="s">
        <v>12</v>
      </c>
      <c r="AC68" s="48">
        <f t="shared" si="60"/>
        <v>1</v>
      </c>
      <c r="AD68" s="49">
        <f t="shared" si="61"/>
        <v>0</v>
      </c>
      <c r="AE68" s="49">
        <f t="shared" si="62"/>
        <v>1.2942191544434857E-3</v>
      </c>
      <c r="AF68" s="49">
        <f t="shared" si="63"/>
        <v>2.7178602243313203E-2</v>
      </c>
      <c r="AG68" s="49">
        <f t="shared" si="64"/>
        <v>7.5927523727351162E-2</v>
      </c>
      <c r="AH68" s="49">
        <f t="shared" si="65"/>
        <v>0.62985332182916309</v>
      </c>
      <c r="AI68" s="49">
        <f t="shared" si="66"/>
        <v>3.4512510785159622E-3</v>
      </c>
      <c r="AJ68" s="49">
        <f t="shared" si="67"/>
        <v>3.6238136324417601E-2</v>
      </c>
      <c r="AK68" s="49">
        <f t="shared" si="68"/>
        <v>7.8084555651423637E-2</v>
      </c>
      <c r="AL68" s="49">
        <f t="shared" si="69"/>
        <v>9.1458153580672996E-2</v>
      </c>
      <c r="AM68" s="50">
        <f t="shared" si="70"/>
        <v>5.651423641069888E-2</v>
      </c>
    </row>
    <row r="69" spans="2:39">
      <c r="B69" s="54" t="s">
        <v>44</v>
      </c>
      <c r="C69" s="104">
        <v>1173</v>
      </c>
      <c r="D69" s="52">
        <v>1142</v>
      </c>
      <c r="E69" s="52">
        <v>12</v>
      </c>
      <c r="F69" s="105">
        <v>0</v>
      </c>
      <c r="G69" s="105">
        <v>0</v>
      </c>
      <c r="H69" s="105">
        <v>0</v>
      </c>
      <c r="I69" s="52">
        <v>7</v>
      </c>
      <c r="J69" s="52">
        <v>0</v>
      </c>
      <c r="K69" s="52">
        <v>0</v>
      </c>
      <c r="L69" s="105">
        <v>0</v>
      </c>
      <c r="M69" s="106">
        <v>12</v>
      </c>
      <c r="O69" s="54" t="s">
        <v>44</v>
      </c>
      <c r="P69" s="48">
        <f t="shared" si="48"/>
        <v>3.043425241489177E-3</v>
      </c>
      <c r="Q69" s="49">
        <f t="shared" si="49"/>
        <v>5.2996974253308833E-3</v>
      </c>
      <c r="R69" s="49">
        <f t="shared" si="50"/>
        <v>2.4963075450895551E-4</v>
      </c>
      <c r="S69" s="49">
        <f t="shared" si="51"/>
        <v>0</v>
      </c>
      <c r="T69" s="49">
        <f t="shared" si="52"/>
        <v>0</v>
      </c>
      <c r="U69" s="49">
        <f t="shared" si="53"/>
        <v>0</v>
      </c>
      <c r="V69" s="49">
        <f t="shared" si="54"/>
        <v>3.5239629480467177E-4</v>
      </c>
      <c r="W69" s="49">
        <f t="shared" si="55"/>
        <v>0</v>
      </c>
      <c r="X69" s="49">
        <f t="shared" si="56"/>
        <v>0</v>
      </c>
      <c r="Y69" s="49">
        <f t="shared" si="57"/>
        <v>0</v>
      </c>
      <c r="Z69" s="50">
        <f t="shared" si="58"/>
        <v>9.4525403702244975E-4</v>
      </c>
      <c r="AB69" s="54" t="s">
        <v>44</v>
      </c>
      <c r="AC69" s="48">
        <f t="shared" si="60"/>
        <v>1</v>
      </c>
      <c r="AD69" s="49">
        <f t="shared" si="61"/>
        <v>0.97357203751065646</v>
      </c>
      <c r="AE69" s="49">
        <f t="shared" si="62"/>
        <v>1.0230179028132993E-2</v>
      </c>
      <c r="AF69" s="49">
        <f t="shared" si="63"/>
        <v>0</v>
      </c>
      <c r="AG69" s="49">
        <f t="shared" si="64"/>
        <v>0</v>
      </c>
      <c r="AH69" s="49">
        <f t="shared" si="65"/>
        <v>0</v>
      </c>
      <c r="AI69" s="49">
        <f t="shared" si="66"/>
        <v>5.9676044330775786E-3</v>
      </c>
      <c r="AJ69" s="49">
        <f t="shared" si="67"/>
        <v>0</v>
      </c>
      <c r="AK69" s="49">
        <f t="shared" si="68"/>
        <v>0</v>
      </c>
      <c r="AL69" s="49">
        <f t="shared" si="69"/>
        <v>0</v>
      </c>
      <c r="AM69" s="50">
        <f t="shared" si="70"/>
        <v>1.0230179028132993E-2</v>
      </c>
    </row>
    <row r="70" spans="2:39">
      <c r="B70" s="54" t="s">
        <v>23</v>
      </c>
      <c r="C70" s="104">
        <v>311</v>
      </c>
      <c r="D70" s="52">
        <v>0</v>
      </c>
      <c r="E70" s="52">
        <v>0</v>
      </c>
      <c r="F70" s="52">
        <v>5</v>
      </c>
      <c r="G70" s="52">
        <v>0</v>
      </c>
      <c r="H70" s="52">
        <v>0</v>
      </c>
      <c r="I70" s="52">
        <v>0</v>
      </c>
      <c r="J70" s="52">
        <v>234</v>
      </c>
      <c r="K70" s="52">
        <v>14</v>
      </c>
      <c r="L70" s="52">
        <v>3</v>
      </c>
      <c r="M70" s="53">
        <v>55</v>
      </c>
      <c r="O70" s="54" t="s">
        <v>23</v>
      </c>
      <c r="P70" s="48">
        <f t="shared" si="48"/>
        <v>8.069098466352378E-4</v>
      </c>
      <c r="Q70" s="49">
        <f t="shared" si="49"/>
        <v>0</v>
      </c>
      <c r="R70" s="49">
        <f t="shared" si="50"/>
        <v>0</v>
      </c>
      <c r="S70" s="49">
        <f t="shared" si="51"/>
        <v>2.6277065377338656E-4</v>
      </c>
      <c r="T70" s="49">
        <f t="shared" si="52"/>
        <v>0</v>
      </c>
      <c r="U70" s="49">
        <f t="shared" si="53"/>
        <v>0</v>
      </c>
      <c r="V70" s="49">
        <f t="shared" si="54"/>
        <v>0</v>
      </c>
      <c r="W70" s="49">
        <f t="shared" si="55"/>
        <v>1.7888540631450196E-2</v>
      </c>
      <c r="X70" s="49">
        <f t="shared" si="56"/>
        <v>1.4553014553014554E-3</v>
      </c>
      <c r="Y70" s="49">
        <f t="shared" si="57"/>
        <v>1.968503937007874E-4</v>
      </c>
      <c r="Z70" s="50">
        <f t="shared" si="58"/>
        <v>4.3324143363528949E-3</v>
      </c>
      <c r="AB70" s="54" t="s">
        <v>23</v>
      </c>
      <c r="AC70" s="48">
        <f t="shared" si="60"/>
        <v>1</v>
      </c>
      <c r="AD70" s="49">
        <f t="shared" si="61"/>
        <v>0</v>
      </c>
      <c r="AE70" s="49">
        <f t="shared" si="62"/>
        <v>0</v>
      </c>
      <c r="AF70" s="49">
        <f t="shared" si="63"/>
        <v>1.607717041800643E-2</v>
      </c>
      <c r="AG70" s="49">
        <f t="shared" si="64"/>
        <v>0</v>
      </c>
      <c r="AH70" s="49">
        <f t="shared" si="65"/>
        <v>0</v>
      </c>
      <c r="AI70" s="49">
        <f t="shared" si="66"/>
        <v>0</v>
      </c>
      <c r="AJ70" s="49">
        <f t="shared" si="67"/>
        <v>0.752411575562701</v>
      </c>
      <c r="AK70" s="49">
        <f t="shared" si="68"/>
        <v>4.5016077170418008E-2</v>
      </c>
      <c r="AL70" s="49">
        <f t="shared" si="69"/>
        <v>9.6463022508038593E-3</v>
      </c>
      <c r="AM70" s="50">
        <f t="shared" si="70"/>
        <v>0.17684887459807075</v>
      </c>
    </row>
    <row r="71" spans="2:39">
      <c r="B71" s="54" t="s">
        <v>13</v>
      </c>
      <c r="C71" s="104">
        <v>523</v>
      </c>
      <c r="D71" s="52">
        <v>405</v>
      </c>
      <c r="E71" s="52">
        <v>67</v>
      </c>
      <c r="F71" s="52">
        <v>14</v>
      </c>
      <c r="G71" s="52">
        <v>1</v>
      </c>
      <c r="H71" s="52">
        <v>5</v>
      </c>
      <c r="I71" s="52">
        <v>0</v>
      </c>
      <c r="J71" s="52">
        <v>0</v>
      </c>
      <c r="K71" s="52">
        <v>20</v>
      </c>
      <c r="L71" s="52">
        <v>11</v>
      </c>
      <c r="M71" s="53">
        <v>0</v>
      </c>
      <c r="O71" s="54" t="s">
        <v>13</v>
      </c>
      <c r="P71" s="48">
        <f t="shared" si="48"/>
        <v>1.3569577163672971E-3</v>
      </c>
      <c r="Q71" s="49">
        <f t="shared" si="49"/>
        <v>1.8794898925210224E-3</v>
      </c>
      <c r="R71" s="49">
        <f t="shared" si="50"/>
        <v>1.3937717126750015E-3</v>
      </c>
      <c r="S71" s="49">
        <f t="shared" si="51"/>
        <v>7.3575783056548246E-4</v>
      </c>
      <c r="T71" s="49">
        <f t="shared" si="52"/>
        <v>1.3708019191226866E-4</v>
      </c>
      <c r="U71" s="49">
        <f t="shared" si="53"/>
        <v>1.9965659066405783E-4</v>
      </c>
      <c r="V71" s="49">
        <f t="shared" si="54"/>
        <v>0</v>
      </c>
      <c r="W71" s="49">
        <f t="shared" si="55"/>
        <v>0</v>
      </c>
      <c r="X71" s="49">
        <f t="shared" si="56"/>
        <v>2.0790020790020791E-3</v>
      </c>
      <c r="Y71" s="49">
        <f t="shared" si="57"/>
        <v>7.2178477690288713E-4</v>
      </c>
      <c r="Z71" s="50">
        <f t="shared" si="58"/>
        <v>0</v>
      </c>
      <c r="AB71" s="54" t="s">
        <v>13</v>
      </c>
      <c r="AC71" s="48">
        <f t="shared" si="60"/>
        <v>1</v>
      </c>
      <c r="AD71" s="49">
        <f t="shared" si="61"/>
        <v>0.77437858508604207</v>
      </c>
      <c r="AE71" s="49">
        <f t="shared" si="62"/>
        <v>0.12810707456978968</v>
      </c>
      <c r="AF71" s="49">
        <f t="shared" si="63"/>
        <v>2.676864244741874E-2</v>
      </c>
      <c r="AG71" s="49">
        <f t="shared" si="64"/>
        <v>1.9120458891013384E-3</v>
      </c>
      <c r="AH71" s="49">
        <f t="shared" si="65"/>
        <v>9.5602294455066923E-3</v>
      </c>
      <c r="AI71" s="49">
        <f t="shared" si="66"/>
        <v>0</v>
      </c>
      <c r="AJ71" s="49">
        <f t="shared" si="67"/>
        <v>0</v>
      </c>
      <c r="AK71" s="49">
        <f t="shared" si="68"/>
        <v>3.8240917782026769E-2</v>
      </c>
      <c r="AL71" s="49">
        <f t="shared" si="69"/>
        <v>2.1032504780114723E-2</v>
      </c>
      <c r="AM71" s="50">
        <f t="shared" si="70"/>
        <v>0</v>
      </c>
    </row>
    <row r="72" spans="2:39">
      <c r="B72" s="54" t="s">
        <v>22</v>
      </c>
      <c r="C72" s="104">
        <v>145</v>
      </c>
      <c r="D72" s="52">
        <v>36</v>
      </c>
      <c r="E72" s="52">
        <v>20</v>
      </c>
      <c r="F72" s="52">
        <v>2</v>
      </c>
      <c r="G72" s="52">
        <v>13</v>
      </c>
      <c r="H72" s="52">
        <v>10</v>
      </c>
      <c r="I72" s="52">
        <v>2</v>
      </c>
      <c r="J72" s="52">
        <v>4</v>
      </c>
      <c r="K72" s="52">
        <v>41</v>
      </c>
      <c r="L72" s="52">
        <v>12</v>
      </c>
      <c r="M72" s="53">
        <v>5</v>
      </c>
      <c r="O72" s="54" t="s">
        <v>22</v>
      </c>
      <c r="P72" s="48">
        <f t="shared" si="48"/>
        <v>3.7621198637334237E-4</v>
      </c>
      <c r="Q72" s="49">
        <f t="shared" si="49"/>
        <v>1.6706576822409088E-4</v>
      </c>
      <c r="R72" s="49">
        <f t="shared" si="50"/>
        <v>4.1605125751492585E-4</v>
      </c>
      <c r="S72" s="49">
        <f t="shared" si="51"/>
        <v>1.0510826150935464E-4</v>
      </c>
      <c r="T72" s="49">
        <f t="shared" si="52"/>
        <v>1.7820424948594928E-3</v>
      </c>
      <c r="U72" s="49">
        <f t="shared" si="53"/>
        <v>3.9931318132811565E-4</v>
      </c>
      <c r="V72" s="49">
        <f t="shared" si="54"/>
        <v>1.0068465565847765E-4</v>
      </c>
      <c r="W72" s="49">
        <f t="shared" si="55"/>
        <v>3.0578701934102896E-4</v>
      </c>
      <c r="X72" s="49">
        <f t="shared" si="56"/>
        <v>4.2619542619542622E-3</v>
      </c>
      <c r="Y72" s="49">
        <f t="shared" si="57"/>
        <v>7.874015748031496E-4</v>
      </c>
      <c r="Z72" s="50">
        <f t="shared" si="58"/>
        <v>3.9385584875935406E-4</v>
      </c>
      <c r="AB72" s="54" t="s">
        <v>22</v>
      </c>
      <c r="AC72" s="48">
        <f t="shared" si="60"/>
        <v>1</v>
      </c>
      <c r="AD72" s="49">
        <f t="shared" si="61"/>
        <v>0.24827586206896551</v>
      </c>
      <c r="AE72" s="49">
        <f t="shared" si="62"/>
        <v>0.13793103448275862</v>
      </c>
      <c r="AF72" s="49">
        <f t="shared" si="63"/>
        <v>1.3793103448275862E-2</v>
      </c>
      <c r="AG72" s="49">
        <f t="shared" si="64"/>
        <v>8.9655172413793102E-2</v>
      </c>
      <c r="AH72" s="49">
        <f t="shared" si="65"/>
        <v>6.8965517241379309E-2</v>
      </c>
      <c r="AI72" s="49">
        <f t="shared" si="66"/>
        <v>1.3793103448275862E-2</v>
      </c>
      <c r="AJ72" s="49">
        <f t="shared" si="67"/>
        <v>2.7586206896551724E-2</v>
      </c>
      <c r="AK72" s="49">
        <f t="shared" si="68"/>
        <v>0.28275862068965518</v>
      </c>
      <c r="AL72" s="49">
        <f t="shared" si="69"/>
        <v>8.2758620689655171E-2</v>
      </c>
      <c r="AM72" s="50">
        <f t="shared" si="70"/>
        <v>3.4482758620689655E-2</v>
      </c>
    </row>
    <row r="73" spans="2:39">
      <c r="B73" s="54" t="s">
        <v>14</v>
      </c>
      <c r="C73" s="104">
        <v>55214</v>
      </c>
      <c r="D73" s="52">
        <v>38306</v>
      </c>
      <c r="E73" s="52">
        <v>6784</v>
      </c>
      <c r="F73" s="52">
        <v>3047</v>
      </c>
      <c r="G73" s="52">
        <v>577</v>
      </c>
      <c r="H73" s="52">
        <v>1250</v>
      </c>
      <c r="I73" s="52">
        <v>1522</v>
      </c>
      <c r="J73" s="52">
        <v>565</v>
      </c>
      <c r="K73" s="52">
        <v>613</v>
      </c>
      <c r="L73" s="52">
        <v>1153</v>
      </c>
      <c r="M73" s="53">
        <v>1397</v>
      </c>
      <c r="O73" s="54" t="s">
        <v>14</v>
      </c>
      <c r="P73" s="48">
        <f t="shared" si="48"/>
        <v>0.14325633528012224</v>
      </c>
      <c r="Q73" s="49">
        <f t="shared" si="49"/>
        <v>0.1777672588220007</v>
      </c>
      <c r="R73" s="49">
        <f t="shared" si="50"/>
        <v>0.14112458654906285</v>
      </c>
      <c r="S73" s="49">
        <f t="shared" si="51"/>
        <v>0.16013243640950178</v>
      </c>
      <c r="T73" s="49">
        <f t="shared" si="52"/>
        <v>7.9095270733379033E-2</v>
      </c>
      <c r="U73" s="49">
        <f t="shared" si="53"/>
        <v>4.9914147666014458E-2</v>
      </c>
      <c r="V73" s="49">
        <f t="shared" si="54"/>
        <v>7.6621022956101487E-2</v>
      </c>
      <c r="W73" s="49">
        <f t="shared" si="55"/>
        <v>4.3192416481920341E-2</v>
      </c>
      <c r="X73" s="49">
        <f t="shared" si="56"/>
        <v>6.3721413721413725E-2</v>
      </c>
      <c r="Y73" s="49">
        <f t="shared" si="57"/>
        <v>7.5656167979002625E-2</v>
      </c>
      <c r="Z73" s="50">
        <f t="shared" si="58"/>
        <v>0.11004332414336353</v>
      </c>
      <c r="AB73" s="54" t="s">
        <v>14</v>
      </c>
      <c r="AC73" s="48">
        <f t="shared" si="60"/>
        <v>1</v>
      </c>
      <c r="AD73" s="49">
        <f t="shared" si="61"/>
        <v>0.6937733183612852</v>
      </c>
      <c r="AE73" s="49">
        <f t="shared" si="62"/>
        <v>0.12286738870576303</v>
      </c>
      <c r="AF73" s="49">
        <f t="shared" si="63"/>
        <v>5.518527909588148E-2</v>
      </c>
      <c r="AG73" s="49">
        <f t="shared" si="64"/>
        <v>1.0450248125475422E-2</v>
      </c>
      <c r="AH73" s="49">
        <f t="shared" si="65"/>
        <v>2.2639185713768249E-2</v>
      </c>
      <c r="AI73" s="49">
        <f t="shared" si="66"/>
        <v>2.7565472525084216E-2</v>
      </c>
      <c r="AJ73" s="49">
        <f t="shared" si="67"/>
        <v>1.0232911942623248E-2</v>
      </c>
      <c r="AK73" s="49">
        <f t="shared" si="68"/>
        <v>1.1102256674031948E-2</v>
      </c>
      <c r="AL73" s="49">
        <f t="shared" si="69"/>
        <v>2.0882384902379831E-2</v>
      </c>
      <c r="AM73" s="50">
        <f t="shared" si="70"/>
        <v>2.5301553953707392E-2</v>
      </c>
    </row>
    <row r="74" spans="2:39">
      <c r="B74" s="54" t="s">
        <v>15</v>
      </c>
      <c r="C74" s="104">
        <v>9483</v>
      </c>
      <c r="D74" s="52">
        <v>6481</v>
      </c>
      <c r="E74" s="52">
        <v>658</v>
      </c>
      <c r="F74" s="52">
        <v>285</v>
      </c>
      <c r="G74" s="52">
        <v>198</v>
      </c>
      <c r="H74" s="52">
        <v>712</v>
      </c>
      <c r="I74" s="52">
        <v>312</v>
      </c>
      <c r="J74" s="52">
        <v>175</v>
      </c>
      <c r="K74" s="52">
        <v>346</v>
      </c>
      <c r="L74" s="52">
        <v>155</v>
      </c>
      <c r="M74" s="53">
        <v>161</v>
      </c>
      <c r="O74" s="54" t="s">
        <v>15</v>
      </c>
      <c r="P74" s="48">
        <f t="shared" si="48"/>
        <v>2.4604263908816593E-2</v>
      </c>
      <c r="Q74" s="49">
        <f t="shared" si="49"/>
        <v>3.007647899612036E-2</v>
      </c>
      <c r="R74" s="49">
        <f t="shared" si="50"/>
        <v>1.368808637224106E-2</v>
      </c>
      <c r="S74" s="49">
        <f t="shared" si="51"/>
        <v>1.4977927265083036E-2</v>
      </c>
      <c r="T74" s="49">
        <f t="shared" si="52"/>
        <v>2.7141877998629198E-2</v>
      </c>
      <c r="U74" s="49">
        <f t="shared" si="53"/>
        <v>2.8431098510561834E-2</v>
      </c>
      <c r="V74" s="49">
        <f t="shared" si="54"/>
        <v>1.5706806282722512E-2</v>
      </c>
      <c r="W74" s="49">
        <f t="shared" si="55"/>
        <v>1.3378182096170017E-2</v>
      </c>
      <c r="X74" s="49">
        <f t="shared" si="56"/>
        <v>3.5966735966735969E-2</v>
      </c>
      <c r="Y74" s="49">
        <f t="shared" si="57"/>
        <v>1.0170603674540682E-2</v>
      </c>
      <c r="Z74" s="50">
        <f t="shared" si="58"/>
        <v>1.2682158330051201E-2</v>
      </c>
      <c r="AB74" s="54" t="s">
        <v>15</v>
      </c>
      <c r="AC74" s="48">
        <f t="shared" si="60"/>
        <v>1</v>
      </c>
      <c r="AD74" s="49">
        <f t="shared" si="61"/>
        <v>0.68343351260149743</v>
      </c>
      <c r="AE74" s="49">
        <f t="shared" si="62"/>
        <v>6.9387324686280713E-2</v>
      </c>
      <c r="AF74" s="49">
        <f t="shared" si="63"/>
        <v>3.005378044922493E-2</v>
      </c>
      <c r="AG74" s="49">
        <f t="shared" si="64"/>
        <v>2.0879468522619425E-2</v>
      </c>
      <c r="AH74" s="49">
        <f t="shared" si="65"/>
        <v>7.5081725192449641E-2</v>
      </c>
      <c r="AI74" s="49">
        <f t="shared" si="66"/>
        <v>3.2900980702309394E-2</v>
      </c>
      <c r="AJ74" s="49">
        <f t="shared" si="67"/>
        <v>1.8454075714436361E-2</v>
      </c>
      <c r="AK74" s="49">
        <f t="shared" si="68"/>
        <v>3.6486343983971319E-2</v>
      </c>
      <c r="AL74" s="49">
        <f t="shared" si="69"/>
        <v>1.6345038489929346E-2</v>
      </c>
      <c r="AM74" s="50">
        <f t="shared" si="70"/>
        <v>1.6977749657281452E-2</v>
      </c>
    </row>
    <row r="75" spans="2:39">
      <c r="B75" s="54" t="s">
        <v>16</v>
      </c>
      <c r="C75" s="104">
        <v>18977</v>
      </c>
      <c r="D75" s="52">
        <v>9502</v>
      </c>
      <c r="E75" s="52">
        <v>3039</v>
      </c>
      <c r="F75" s="52">
        <v>992</v>
      </c>
      <c r="G75" s="52">
        <v>1055</v>
      </c>
      <c r="H75" s="52">
        <v>1938</v>
      </c>
      <c r="I75" s="52">
        <v>294</v>
      </c>
      <c r="J75" s="52">
        <v>574</v>
      </c>
      <c r="K75" s="52">
        <v>405</v>
      </c>
      <c r="L75" s="52">
        <v>764</v>
      </c>
      <c r="M75" s="53">
        <v>414</v>
      </c>
      <c r="O75" s="54" t="s">
        <v>16</v>
      </c>
      <c r="P75" s="48">
        <f t="shared" si="48"/>
        <v>4.9237068037289097E-2</v>
      </c>
      <c r="Q75" s="49">
        <f t="shared" si="49"/>
        <v>4.4096081379591985E-2</v>
      </c>
      <c r="R75" s="49">
        <f t="shared" si="50"/>
        <v>6.3218988579392982E-2</v>
      </c>
      <c r="S75" s="49">
        <f t="shared" si="51"/>
        <v>5.2133697708639896E-2</v>
      </c>
      <c r="T75" s="49">
        <f t="shared" si="52"/>
        <v>0.14461960246744346</v>
      </c>
      <c r="U75" s="49">
        <f t="shared" si="53"/>
        <v>7.7386894541388807E-2</v>
      </c>
      <c r="V75" s="49">
        <f t="shared" si="54"/>
        <v>1.4800644381796214E-2</v>
      </c>
      <c r="W75" s="49">
        <f t="shared" si="55"/>
        <v>4.388043727543766E-2</v>
      </c>
      <c r="X75" s="49">
        <f t="shared" si="56"/>
        <v>4.2099792099792102E-2</v>
      </c>
      <c r="Y75" s="49">
        <f t="shared" si="57"/>
        <v>5.0131233595800524E-2</v>
      </c>
      <c r="Z75" s="50">
        <f t="shared" si="58"/>
        <v>3.2611264277274517E-2</v>
      </c>
      <c r="AB75" s="54" t="s">
        <v>16</v>
      </c>
      <c r="AC75" s="48">
        <f t="shared" si="60"/>
        <v>1</v>
      </c>
      <c r="AD75" s="49">
        <f t="shared" si="61"/>
        <v>0.50071138746904142</v>
      </c>
      <c r="AE75" s="49">
        <f t="shared" si="62"/>
        <v>0.16014122358644675</v>
      </c>
      <c r="AF75" s="49">
        <f t="shared" si="63"/>
        <v>5.2273805132528849E-2</v>
      </c>
      <c r="AG75" s="49">
        <f t="shared" si="64"/>
        <v>5.5593613321389047E-2</v>
      </c>
      <c r="AH75" s="49">
        <f t="shared" si="65"/>
        <v>0.10212362333350898</v>
      </c>
      <c r="AI75" s="49">
        <f t="shared" si="66"/>
        <v>1.549243821468093E-2</v>
      </c>
      <c r="AJ75" s="49">
        <f t="shared" si="67"/>
        <v>3.0247141276281815E-2</v>
      </c>
      <c r="AK75" s="49">
        <f t="shared" si="68"/>
        <v>2.1341624071244139E-2</v>
      </c>
      <c r="AL75" s="49">
        <f t="shared" si="69"/>
        <v>4.0259261210939555E-2</v>
      </c>
      <c r="AM75" s="50">
        <f t="shared" si="70"/>
        <v>2.1815882383938452E-2</v>
      </c>
    </row>
    <row r="76" spans="2:39">
      <c r="B76" s="54" t="s">
        <v>17</v>
      </c>
      <c r="C76" s="104">
        <v>6980</v>
      </c>
      <c r="D76" s="52">
        <v>2303</v>
      </c>
      <c r="E76" s="52">
        <v>1761</v>
      </c>
      <c r="F76" s="52">
        <v>1040</v>
      </c>
      <c r="G76" s="52">
        <v>376</v>
      </c>
      <c r="H76" s="52">
        <v>119</v>
      </c>
      <c r="I76" s="52">
        <v>81</v>
      </c>
      <c r="J76" s="52">
        <v>260</v>
      </c>
      <c r="K76" s="52">
        <v>256</v>
      </c>
      <c r="L76" s="52">
        <v>270</v>
      </c>
      <c r="M76" s="53">
        <v>514</v>
      </c>
      <c r="O76" s="54" t="s">
        <v>17</v>
      </c>
      <c r="P76" s="48">
        <f t="shared" si="48"/>
        <v>1.8110066654385724E-2</v>
      </c>
      <c r="Q76" s="49">
        <f t="shared" si="49"/>
        <v>1.0687568450557815E-2</v>
      </c>
      <c r="R76" s="49">
        <f t="shared" si="50"/>
        <v>3.6633313224189223E-2</v>
      </c>
      <c r="S76" s="49">
        <f t="shared" si="51"/>
        <v>5.4656295984864413E-2</v>
      </c>
      <c r="T76" s="49">
        <f t="shared" si="52"/>
        <v>5.1542152159013026E-2</v>
      </c>
      <c r="U76" s="49">
        <f t="shared" si="53"/>
        <v>4.7518268578045763E-3</v>
      </c>
      <c r="V76" s="49">
        <f t="shared" si="54"/>
        <v>4.077728554168345E-3</v>
      </c>
      <c r="W76" s="49">
        <f t="shared" si="55"/>
        <v>1.9876156257166884E-2</v>
      </c>
      <c r="X76" s="49">
        <f t="shared" si="56"/>
        <v>2.6611226611226613E-2</v>
      </c>
      <c r="Y76" s="49">
        <f t="shared" si="57"/>
        <v>1.7716535433070866E-2</v>
      </c>
      <c r="Z76" s="50">
        <f t="shared" si="58"/>
        <v>4.0488381252461597E-2</v>
      </c>
      <c r="AB76" s="54" t="s">
        <v>17</v>
      </c>
      <c r="AC76" s="48">
        <f t="shared" si="60"/>
        <v>1</v>
      </c>
      <c r="AD76" s="49">
        <f t="shared" si="61"/>
        <v>0.32994269340974214</v>
      </c>
      <c r="AE76" s="49">
        <f t="shared" si="62"/>
        <v>0.2522922636103152</v>
      </c>
      <c r="AF76" s="49">
        <f t="shared" si="63"/>
        <v>0.14899713467048711</v>
      </c>
      <c r="AG76" s="49">
        <f t="shared" si="64"/>
        <v>5.3868194842406875E-2</v>
      </c>
      <c r="AH76" s="49">
        <f t="shared" si="65"/>
        <v>1.7048710601719197E-2</v>
      </c>
      <c r="AI76" s="49">
        <f t="shared" si="66"/>
        <v>1.1604584527220631E-2</v>
      </c>
      <c r="AJ76" s="49">
        <f t="shared" si="67"/>
        <v>3.7249283667621778E-2</v>
      </c>
      <c r="AK76" s="49">
        <f t="shared" si="68"/>
        <v>3.6676217765042977E-2</v>
      </c>
      <c r="AL76" s="49">
        <f t="shared" si="69"/>
        <v>3.8681948424068767E-2</v>
      </c>
      <c r="AM76" s="50">
        <f t="shared" si="70"/>
        <v>7.3638968481375355E-2</v>
      </c>
    </row>
    <row r="77" spans="2:39">
      <c r="B77" s="54" t="s">
        <v>18</v>
      </c>
      <c r="C77" s="104">
        <v>22466</v>
      </c>
      <c r="D77" s="52">
        <v>10864</v>
      </c>
      <c r="E77" s="52">
        <v>3485</v>
      </c>
      <c r="F77" s="52">
        <v>829</v>
      </c>
      <c r="G77" s="52">
        <v>318</v>
      </c>
      <c r="H77" s="52">
        <v>160</v>
      </c>
      <c r="I77" s="52">
        <v>3312</v>
      </c>
      <c r="J77" s="52">
        <v>565</v>
      </c>
      <c r="K77" s="52">
        <v>1167</v>
      </c>
      <c r="L77" s="52">
        <v>1221</v>
      </c>
      <c r="M77" s="53">
        <v>545</v>
      </c>
      <c r="O77" s="54" t="s">
        <v>18</v>
      </c>
      <c r="P77" s="48">
        <f t="shared" si="48"/>
        <v>5.8289506799058692E-2</v>
      </c>
      <c r="Q77" s="49">
        <f t="shared" si="49"/>
        <v>5.0416736277403423E-2</v>
      </c>
      <c r="R77" s="49">
        <f t="shared" si="50"/>
        <v>7.2496931621975833E-2</v>
      </c>
      <c r="S77" s="49">
        <f t="shared" si="51"/>
        <v>4.3567374395627495E-2</v>
      </c>
      <c r="T77" s="49">
        <f t="shared" si="52"/>
        <v>4.3591501028101443E-2</v>
      </c>
      <c r="U77" s="49">
        <f t="shared" si="53"/>
        <v>6.3890109012498504E-3</v>
      </c>
      <c r="V77" s="49">
        <f t="shared" si="54"/>
        <v>0.16673378977043898</v>
      </c>
      <c r="W77" s="49">
        <f t="shared" si="55"/>
        <v>4.3192416481920341E-2</v>
      </c>
      <c r="X77" s="49">
        <f t="shared" si="56"/>
        <v>0.12130977130977132</v>
      </c>
      <c r="Y77" s="49">
        <f t="shared" si="57"/>
        <v>8.0118110236220466E-2</v>
      </c>
      <c r="Z77" s="50">
        <f t="shared" si="58"/>
        <v>4.2930287514769593E-2</v>
      </c>
      <c r="AB77" s="54" t="s">
        <v>18</v>
      </c>
      <c r="AC77" s="48">
        <f t="shared" si="60"/>
        <v>1</v>
      </c>
      <c r="AD77" s="49">
        <f t="shared" si="61"/>
        <v>0.48357518027241164</v>
      </c>
      <c r="AE77" s="49">
        <f t="shared" si="62"/>
        <v>0.15512329742722336</v>
      </c>
      <c r="AF77" s="49">
        <f t="shared" si="63"/>
        <v>3.6900204753850266E-2</v>
      </c>
      <c r="AG77" s="49">
        <f t="shared" si="64"/>
        <v>1.4154722692068014E-2</v>
      </c>
      <c r="AH77" s="49">
        <f t="shared" si="65"/>
        <v>7.1218730526128367E-3</v>
      </c>
      <c r="AI77" s="49">
        <f t="shared" si="66"/>
        <v>0.14742277218908573</v>
      </c>
      <c r="AJ77" s="49">
        <f t="shared" si="67"/>
        <v>2.5149114217039081E-2</v>
      </c>
      <c r="AK77" s="49">
        <f t="shared" si="68"/>
        <v>5.1945161577494882E-2</v>
      </c>
      <c r="AL77" s="49">
        <f t="shared" si="69"/>
        <v>5.4348793732751713E-2</v>
      </c>
      <c r="AM77" s="50">
        <f t="shared" si="70"/>
        <v>2.4258880085462477E-2</v>
      </c>
    </row>
    <row r="78" spans="2:39">
      <c r="B78" s="54" t="s">
        <v>19</v>
      </c>
      <c r="C78" s="104">
        <v>17413</v>
      </c>
      <c r="D78" s="52">
        <v>4244</v>
      </c>
      <c r="E78" s="52">
        <v>3257</v>
      </c>
      <c r="F78" s="52">
        <v>622</v>
      </c>
      <c r="G78" s="52">
        <v>126</v>
      </c>
      <c r="H78" s="52">
        <v>6186</v>
      </c>
      <c r="I78" s="52">
        <v>440</v>
      </c>
      <c r="J78" s="52">
        <v>738</v>
      </c>
      <c r="K78" s="52">
        <v>282</v>
      </c>
      <c r="L78" s="52">
        <v>213</v>
      </c>
      <c r="M78" s="53">
        <v>1305</v>
      </c>
      <c r="O78" s="54" t="s">
        <v>19</v>
      </c>
      <c r="P78" s="48">
        <f t="shared" si="48"/>
        <v>4.5179167715303524E-2</v>
      </c>
      <c r="Q78" s="49">
        <f t="shared" si="49"/>
        <v>1.9695197787306714E-2</v>
      </c>
      <c r="R78" s="49">
        <f t="shared" si="50"/>
        <v>6.7753947286305669E-2</v>
      </c>
      <c r="S78" s="49">
        <f t="shared" si="51"/>
        <v>3.2688669329409295E-2</v>
      </c>
      <c r="T78" s="49">
        <f t="shared" si="52"/>
        <v>1.7272104180945852E-2</v>
      </c>
      <c r="U78" s="49">
        <f t="shared" si="53"/>
        <v>0.24701513396957234</v>
      </c>
      <c r="V78" s="49">
        <f t="shared" si="54"/>
        <v>2.2150624244865084E-2</v>
      </c>
      <c r="W78" s="49">
        <f t="shared" si="55"/>
        <v>5.6417705068419845E-2</v>
      </c>
      <c r="X78" s="49">
        <f t="shared" si="56"/>
        <v>2.9313929313929316E-2</v>
      </c>
      <c r="Y78" s="49">
        <f t="shared" si="57"/>
        <v>1.3976377952755905E-2</v>
      </c>
      <c r="Z78" s="50">
        <f t="shared" si="58"/>
        <v>0.10279637652619142</v>
      </c>
      <c r="AB78" s="54" t="s">
        <v>19</v>
      </c>
      <c r="AC78" s="48">
        <f t="shared" si="60"/>
        <v>1</v>
      </c>
      <c r="AD78" s="49">
        <f t="shared" si="61"/>
        <v>0.2437259518750359</v>
      </c>
      <c r="AE78" s="49">
        <f t="shared" si="62"/>
        <v>0.18704416240739677</v>
      </c>
      <c r="AF78" s="49">
        <f t="shared" si="63"/>
        <v>3.5720438752656063E-2</v>
      </c>
      <c r="AG78" s="49">
        <f t="shared" si="64"/>
        <v>7.2359731235283982E-3</v>
      </c>
      <c r="AH78" s="49">
        <f t="shared" si="65"/>
        <v>0.35525182335037042</v>
      </c>
      <c r="AI78" s="49">
        <f t="shared" si="66"/>
        <v>2.5268477574226154E-2</v>
      </c>
      <c r="AJ78" s="49">
        <f t="shared" si="67"/>
        <v>4.2382128294952047E-2</v>
      </c>
      <c r="AK78" s="49">
        <f t="shared" si="68"/>
        <v>1.6194796990754035E-2</v>
      </c>
      <c r="AL78" s="49">
        <f t="shared" si="69"/>
        <v>1.2232240280250387E-2</v>
      </c>
      <c r="AM78" s="50">
        <f t="shared" si="70"/>
        <v>7.4944007350829844E-2</v>
      </c>
    </row>
    <row r="79" spans="2:39">
      <c r="B79" s="109" t="s">
        <v>20</v>
      </c>
      <c r="C79" s="110">
        <v>3657</v>
      </c>
      <c r="D79" s="111">
        <v>1359</v>
      </c>
      <c r="E79" s="111">
        <v>2021</v>
      </c>
      <c r="F79" s="111">
        <v>3</v>
      </c>
      <c r="G79" s="111">
        <v>0</v>
      </c>
      <c r="H79" s="111">
        <v>157</v>
      </c>
      <c r="I79" s="111">
        <v>16</v>
      </c>
      <c r="J79" s="111">
        <v>63</v>
      </c>
      <c r="K79" s="111">
        <v>35</v>
      </c>
      <c r="L79" s="111">
        <v>0</v>
      </c>
      <c r="M79" s="112">
        <v>3</v>
      </c>
      <c r="O79" s="109" t="s">
        <v>20</v>
      </c>
      <c r="P79" s="72">
        <f t="shared" si="48"/>
        <v>9.4883257528780209E-3</v>
      </c>
      <c r="Q79" s="73">
        <f t="shared" si="49"/>
        <v>6.3067327504594305E-3</v>
      </c>
      <c r="R79" s="73">
        <f t="shared" si="50"/>
        <v>4.2041979571883256E-2</v>
      </c>
      <c r="S79" s="73">
        <f t="shared" si="51"/>
        <v>1.5766239226403195E-4</v>
      </c>
      <c r="T79" s="73">
        <f t="shared" si="52"/>
        <v>0</v>
      </c>
      <c r="U79" s="73">
        <f t="shared" si="53"/>
        <v>6.2692169468514152E-3</v>
      </c>
      <c r="V79" s="73">
        <f t="shared" si="54"/>
        <v>8.0547724526782122E-4</v>
      </c>
      <c r="W79" s="73">
        <f t="shared" si="55"/>
        <v>4.8161455546212066E-3</v>
      </c>
      <c r="X79" s="73">
        <f t="shared" si="56"/>
        <v>3.6382536382536385E-3</v>
      </c>
      <c r="Y79" s="73">
        <f t="shared" si="57"/>
        <v>0</v>
      </c>
      <c r="Z79" s="74">
        <f t="shared" si="58"/>
        <v>2.3631350925561244E-4</v>
      </c>
      <c r="AB79" s="109" t="s">
        <v>20</v>
      </c>
      <c r="AC79" s="72">
        <f t="shared" si="60"/>
        <v>1</v>
      </c>
      <c r="AD79" s="73">
        <f t="shared" si="61"/>
        <v>0.37161607875307628</v>
      </c>
      <c r="AE79" s="73">
        <f t="shared" si="62"/>
        <v>0.55263877495214653</v>
      </c>
      <c r="AF79" s="73">
        <f t="shared" si="63"/>
        <v>8.2034454470877774E-4</v>
      </c>
      <c r="AG79" s="73">
        <f t="shared" si="64"/>
        <v>0</v>
      </c>
      <c r="AH79" s="73">
        <f t="shared" si="65"/>
        <v>4.2931364506426033E-2</v>
      </c>
      <c r="AI79" s="73">
        <f t="shared" si="66"/>
        <v>4.375170905113481E-3</v>
      </c>
      <c r="AJ79" s="73">
        <f t="shared" si="67"/>
        <v>1.7227235438884332E-2</v>
      </c>
      <c r="AK79" s="73">
        <f t="shared" si="68"/>
        <v>9.5706863549357389E-3</v>
      </c>
      <c r="AL79" s="73">
        <f t="shared" si="69"/>
        <v>0</v>
      </c>
      <c r="AM79" s="74">
        <f t="shared" si="70"/>
        <v>8.2034454470877774E-4</v>
      </c>
    </row>
    <row r="80" spans="2:39">
      <c r="B80" s="121" t="s">
        <v>21</v>
      </c>
      <c r="C80" s="114">
        <f t="shared" ref="C80:M80" si="71">SUM(C58:C79)</f>
        <v>385421</v>
      </c>
      <c r="D80" s="115">
        <f t="shared" si="71"/>
        <v>215484</v>
      </c>
      <c r="E80" s="115">
        <f t="shared" si="71"/>
        <v>48071</v>
      </c>
      <c r="F80" s="115">
        <f t="shared" si="71"/>
        <v>19028</v>
      </c>
      <c r="G80" s="115">
        <f t="shared" si="71"/>
        <v>7295</v>
      </c>
      <c r="H80" s="115">
        <f t="shared" si="71"/>
        <v>25043</v>
      </c>
      <c r="I80" s="115">
        <f t="shared" si="71"/>
        <v>19864</v>
      </c>
      <c r="J80" s="115">
        <f t="shared" si="71"/>
        <v>13081</v>
      </c>
      <c r="K80" s="115">
        <f t="shared" si="71"/>
        <v>9620</v>
      </c>
      <c r="L80" s="115">
        <f t="shared" si="71"/>
        <v>15240</v>
      </c>
      <c r="M80" s="116">
        <f t="shared" si="71"/>
        <v>12695</v>
      </c>
      <c r="O80" s="117" t="s">
        <v>21</v>
      </c>
      <c r="P80" s="118">
        <f t="shared" si="48"/>
        <v>1</v>
      </c>
      <c r="Q80" s="119">
        <f t="shared" si="49"/>
        <v>1</v>
      </c>
      <c r="R80" s="119">
        <f t="shared" si="50"/>
        <v>1</v>
      </c>
      <c r="S80" s="119">
        <f t="shared" si="51"/>
        <v>1</v>
      </c>
      <c r="T80" s="119">
        <f t="shared" si="52"/>
        <v>1</v>
      </c>
      <c r="U80" s="119">
        <f t="shared" si="53"/>
        <v>1</v>
      </c>
      <c r="V80" s="119">
        <f t="shared" si="54"/>
        <v>1</v>
      </c>
      <c r="W80" s="119">
        <f t="shared" si="55"/>
        <v>1</v>
      </c>
      <c r="X80" s="119">
        <f t="shared" si="56"/>
        <v>1</v>
      </c>
      <c r="Y80" s="119">
        <f t="shared" si="57"/>
        <v>1</v>
      </c>
      <c r="Z80" s="120">
        <f t="shared" si="58"/>
        <v>1</v>
      </c>
      <c r="AB80" s="117" t="s">
        <v>21</v>
      </c>
      <c r="AC80" s="118">
        <f t="shared" si="60"/>
        <v>1</v>
      </c>
      <c r="AD80" s="119">
        <f t="shared" si="61"/>
        <v>0.55908733566671254</v>
      </c>
      <c r="AE80" s="119">
        <f t="shared" si="62"/>
        <v>0.12472335446174443</v>
      </c>
      <c r="AF80" s="119">
        <f t="shared" si="63"/>
        <v>4.9369390873875582E-2</v>
      </c>
      <c r="AG80" s="119">
        <f t="shared" si="64"/>
        <v>1.8927354762714021E-2</v>
      </c>
      <c r="AH80" s="119">
        <f t="shared" si="65"/>
        <v>6.4975701894811125E-2</v>
      </c>
      <c r="AI80" s="119">
        <f t="shared" si="66"/>
        <v>5.1538447567724646E-2</v>
      </c>
      <c r="AJ80" s="119">
        <f t="shared" si="67"/>
        <v>3.3939510301722015E-2</v>
      </c>
      <c r="AK80" s="119">
        <f t="shared" si="68"/>
        <v>2.4959719371803819E-2</v>
      </c>
      <c r="AL80" s="119">
        <f t="shared" si="69"/>
        <v>3.9541177050549915E-2</v>
      </c>
      <c r="AM80" s="120">
        <f t="shared" si="70"/>
        <v>3.2938008048341946E-2</v>
      </c>
    </row>
    <row r="82" spans="2:39">
      <c r="M82" s="424" t="s">
        <v>324</v>
      </c>
      <c r="Z82" s="424" t="s">
        <v>324</v>
      </c>
      <c r="AM82" s="424" t="s">
        <v>324</v>
      </c>
    </row>
    <row r="83" spans="2:39" ht="15">
      <c r="B83" s="2" t="s">
        <v>123</v>
      </c>
      <c r="O83" s="5" t="s">
        <v>127</v>
      </c>
      <c r="AB83" s="5" t="s">
        <v>130</v>
      </c>
    </row>
    <row r="84" spans="2:39" s="18" customFormat="1" ht="57">
      <c r="B84" s="6" t="s">
        <v>92</v>
      </c>
      <c r="C84" s="19" t="s">
        <v>38</v>
      </c>
      <c r="D84" s="20" t="s">
        <v>45</v>
      </c>
      <c r="E84" s="21" t="s">
        <v>46</v>
      </c>
      <c r="F84" s="22" t="s">
        <v>47</v>
      </c>
      <c r="G84" s="23" t="s">
        <v>39</v>
      </c>
      <c r="H84" s="24" t="s">
        <v>48</v>
      </c>
      <c r="I84" s="25" t="s">
        <v>40</v>
      </c>
      <c r="J84" s="26" t="s">
        <v>41</v>
      </c>
      <c r="K84" s="27" t="s">
        <v>49</v>
      </c>
      <c r="L84" s="28" t="s">
        <v>42</v>
      </c>
      <c r="M84" s="29" t="s">
        <v>43</v>
      </c>
      <c r="O84" s="6" t="s">
        <v>92</v>
      </c>
      <c r="P84" s="30" t="s">
        <v>38</v>
      </c>
      <c r="Q84" s="20" t="s">
        <v>45</v>
      </c>
      <c r="R84" s="21" t="s">
        <v>46</v>
      </c>
      <c r="S84" s="22" t="s">
        <v>47</v>
      </c>
      <c r="T84" s="23" t="s">
        <v>39</v>
      </c>
      <c r="U84" s="24" t="s">
        <v>48</v>
      </c>
      <c r="V84" s="25" t="s">
        <v>40</v>
      </c>
      <c r="W84" s="26" t="s">
        <v>41</v>
      </c>
      <c r="X84" s="27" t="s">
        <v>49</v>
      </c>
      <c r="Y84" s="28" t="s">
        <v>42</v>
      </c>
      <c r="Z84" s="29" t="s">
        <v>43</v>
      </c>
      <c r="AB84" s="6" t="s">
        <v>92</v>
      </c>
      <c r="AC84" s="30" t="s">
        <v>38</v>
      </c>
      <c r="AD84" s="20" t="s">
        <v>45</v>
      </c>
      <c r="AE84" s="21" t="s">
        <v>46</v>
      </c>
      <c r="AF84" s="22" t="s">
        <v>47</v>
      </c>
      <c r="AG84" s="23" t="s">
        <v>39</v>
      </c>
      <c r="AH84" s="24" t="s">
        <v>48</v>
      </c>
      <c r="AI84" s="25" t="s">
        <v>40</v>
      </c>
      <c r="AJ84" s="26" t="s">
        <v>41</v>
      </c>
      <c r="AK84" s="27" t="s">
        <v>49</v>
      </c>
      <c r="AL84" s="28" t="s">
        <v>42</v>
      </c>
      <c r="AM84" s="29" t="s">
        <v>43</v>
      </c>
    </row>
    <row r="85" spans="2:39">
      <c r="B85" s="31" t="s">
        <v>2</v>
      </c>
      <c r="C85" s="122">
        <f>C4-C31</f>
        <v>-78</v>
      </c>
      <c r="D85" s="123">
        <f t="shared" ref="D85:M85" si="72">D4-D31</f>
        <v>83</v>
      </c>
      <c r="E85" s="123">
        <f t="shared" si="72"/>
        <v>-232</v>
      </c>
      <c r="F85" s="123">
        <f t="shared" si="72"/>
        <v>-10</v>
      </c>
      <c r="G85" s="123">
        <f t="shared" si="72"/>
        <v>-27</v>
      </c>
      <c r="H85" s="123">
        <f t="shared" si="72"/>
        <v>129</v>
      </c>
      <c r="I85" s="123">
        <f t="shared" si="72"/>
        <v>187</v>
      </c>
      <c r="J85" s="123">
        <f t="shared" si="72"/>
        <v>99</v>
      </c>
      <c r="K85" s="123">
        <f t="shared" si="72"/>
        <v>11</v>
      </c>
      <c r="L85" s="123">
        <f t="shared" si="72"/>
        <v>-10</v>
      </c>
      <c r="M85" s="124">
        <f t="shared" si="72"/>
        <v>-308</v>
      </c>
      <c r="O85" s="31" t="s">
        <v>2</v>
      </c>
      <c r="P85" s="101">
        <f>C85/C31</f>
        <v>-1.3532269257460098E-2</v>
      </c>
      <c r="Q85" s="102">
        <f t="shared" ref="Q85:Z85" si="73">D85/D31</f>
        <v>0.15009041591320071</v>
      </c>
      <c r="R85" s="102">
        <f t="shared" si="73"/>
        <v>-0.19110378912685339</v>
      </c>
      <c r="S85" s="102">
        <f t="shared" si="73"/>
        <v>-9.46969696969697E-3</v>
      </c>
      <c r="T85" s="102">
        <f t="shared" si="73"/>
        <v>-5.1823416506717852E-2</v>
      </c>
      <c r="U85" s="102">
        <f t="shared" si="73"/>
        <v>0.53526970954356845</v>
      </c>
      <c r="V85" s="102">
        <f t="shared" si="73"/>
        <v>1.3955223880597014</v>
      </c>
      <c r="W85" s="102">
        <f t="shared" si="73"/>
        <v>0.46698113207547171</v>
      </c>
      <c r="X85" s="102">
        <f t="shared" si="73"/>
        <v>2.6634382566585957E-2</v>
      </c>
      <c r="Y85" s="102">
        <f t="shared" si="73"/>
        <v>-1.6863406408094434E-2</v>
      </c>
      <c r="Z85" s="103">
        <f t="shared" si="73"/>
        <v>-0.37243047158403869</v>
      </c>
      <c r="AB85" s="31" t="s">
        <v>2</v>
      </c>
      <c r="AC85" s="91">
        <f>C4-C58</f>
        <v>168</v>
      </c>
      <c r="AD85" s="91">
        <f t="shared" ref="AD85:AM85" si="74">D4-D58</f>
        <v>30</v>
      </c>
      <c r="AE85" s="91">
        <f t="shared" si="74"/>
        <v>-88</v>
      </c>
      <c r="AF85" s="91">
        <f t="shared" si="74"/>
        <v>5</v>
      </c>
      <c r="AG85" s="91">
        <f t="shared" si="74"/>
        <v>-51</v>
      </c>
      <c r="AH85" s="91">
        <f t="shared" si="74"/>
        <v>-55</v>
      </c>
      <c r="AI85" s="91">
        <f t="shared" si="74"/>
        <v>274</v>
      </c>
      <c r="AJ85" s="91">
        <f t="shared" si="74"/>
        <v>124</v>
      </c>
      <c r="AK85" s="91">
        <f t="shared" si="74"/>
        <v>122</v>
      </c>
      <c r="AL85" s="91">
        <f t="shared" si="74"/>
        <v>80</v>
      </c>
      <c r="AM85" s="91">
        <f t="shared" si="74"/>
        <v>-273</v>
      </c>
    </row>
    <row r="86" spans="2:39">
      <c r="B86" s="54" t="s">
        <v>3</v>
      </c>
      <c r="C86" s="125">
        <f t="shared" ref="C86:M86" si="75">C5-C32</f>
        <v>-1990</v>
      </c>
      <c r="D86" s="46">
        <f t="shared" si="75"/>
        <v>-517</v>
      </c>
      <c r="E86" s="46">
        <f t="shared" si="75"/>
        <v>-450</v>
      </c>
      <c r="F86" s="46">
        <f t="shared" si="75"/>
        <v>230</v>
      </c>
      <c r="G86" s="46">
        <f t="shared" si="75"/>
        <v>-149</v>
      </c>
      <c r="H86" s="46">
        <f t="shared" si="75"/>
        <v>-887</v>
      </c>
      <c r="I86" s="46">
        <f t="shared" si="75"/>
        <v>284</v>
      </c>
      <c r="J86" s="46">
        <f t="shared" si="75"/>
        <v>-354</v>
      </c>
      <c r="K86" s="46">
        <f t="shared" si="75"/>
        <v>89</v>
      </c>
      <c r="L86" s="46">
        <f t="shared" si="75"/>
        <v>-45</v>
      </c>
      <c r="M86" s="47">
        <f t="shared" si="75"/>
        <v>-191</v>
      </c>
      <c r="O86" s="54" t="s">
        <v>3</v>
      </c>
      <c r="P86" s="48">
        <f t="shared" ref="P86:P107" si="76">C86/C32</f>
        <v>-5.6829539937744526E-2</v>
      </c>
      <c r="Q86" s="49">
        <f t="shared" ref="Q86:Q107" si="77">D86/D32</f>
        <v>-5.0286937068378564E-2</v>
      </c>
      <c r="R86" s="49">
        <f t="shared" ref="R86:R107" si="78">E86/E32</f>
        <v>-0.1888375996642887</v>
      </c>
      <c r="S86" s="49">
        <f t="shared" ref="S86:S107" si="79">F86/F32</f>
        <v>4.2878448918717373E-2</v>
      </c>
      <c r="T86" s="49">
        <f t="shared" ref="T86:T107" si="80">G86/G32</f>
        <v>-0.11053412462908012</v>
      </c>
      <c r="U86" s="49">
        <f t="shared" ref="U86:U107" si="81">H86/H32</f>
        <v>-0.32670349907918966</v>
      </c>
      <c r="V86" s="49">
        <f t="shared" ref="V86:V107" si="82">I86/I32</f>
        <v>4.5057908932254483E-2</v>
      </c>
      <c r="W86" s="49">
        <f t="shared" ref="W86:W107" si="83">J86/J32</f>
        <v>-0.51230101302460207</v>
      </c>
      <c r="X86" s="49">
        <f t="shared" ref="X86:X107" si="84">K86/K32</f>
        <v>0.12258953168044077</v>
      </c>
      <c r="Y86" s="49">
        <f t="shared" ref="Y86:Y107" si="85">L86/L32</f>
        <v>-1.6605166051660517E-2</v>
      </c>
      <c r="Z86" s="50">
        <f t="shared" ref="Z86:Z107" si="86">M86/M32</f>
        <v>-7.6522435897435903E-2</v>
      </c>
      <c r="AB86" s="54" t="s">
        <v>3</v>
      </c>
      <c r="AC86" s="91">
        <f t="shared" ref="AC86:AC106" si="87">C5-C59</f>
        <v>579</v>
      </c>
      <c r="AD86" s="91">
        <f t="shared" ref="AD86:AD106" si="88">D5-D59</f>
        <v>-1666</v>
      </c>
      <c r="AE86" s="91">
        <f t="shared" ref="AE86:AE106" si="89">E5-E59</f>
        <v>-994</v>
      </c>
      <c r="AF86" s="91">
        <f t="shared" ref="AF86:AF106" si="90">F5-F59</f>
        <v>1552</v>
      </c>
      <c r="AG86" s="91">
        <f t="shared" ref="AG86:AG106" si="91">G5-G59</f>
        <v>373</v>
      </c>
      <c r="AH86" s="91">
        <f t="shared" ref="AH86:AH106" si="92">H5-H59</f>
        <v>-870</v>
      </c>
      <c r="AI86" s="91">
        <f t="shared" ref="AI86:AI106" si="93">I5-I59</f>
        <v>1371</v>
      </c>
      <c r="AJ86" s="91">
        <f t="shared" ref="AJ86:AJ106" si="94">J5-J59</f>
        <v>-193</v>
      </c>
      <c r="AK86" s="91">
        <f t="shared" ref="AK86:AK106" si="95">K5-K59</f>
        <v>-174</v>
      </c>
      <c r="AL86" s="91">
        <f t="shared" ref="AL86:AL106" si="96">L5-L59</f>
        <v>95</v>
      </c>
      <c r="AM86" s="91">
        <f t="shared" ref="AM86:AM106" si="97">M5-M59</f>
        <v>1085</v>
      </c>
    </row>
    <row r="87" spans="2:39">
      <c r="B87" s="54" t="s">
        <v>4</v>
      </c>
      <c r="C87" s="125">
        <f t="shared" ref="C87:M87" si="98">C6-C33</f>
        <v>16005</v>
      </c>
      <c r="D87" s="46">
        <f t="shared" si="98"/>
        <v>15072</v>
      </c>
      <c r="E87" s="46">
        <f t="shared" si="98"/>
        <v>1104</v>
      </c>
      <c r="F87" s="46">
        <f t="shared" si="98"/>
        <v>420</v>
      </c>
      <c r="G87" s="46">
        <f t="shared" si="98"/>
        <v>-182</v>
      </c>
      <c r="H87" s="46">
        <f t="shared" si="98"/>
        <v>86</v>
      </c>
      <c r="I87" s="46">
        <f t="shared" si="98"/>
        <v>-339</v>
      </c>
      <c r="J87" s="46">
        <f t="shared" si="98"/>
        <v>6</v>
      </c>
      <c r="K87" s="46">
        <f t="shared" si="98"/>
        <v>60</v>
      </c>
      <c r="L87" s="46">
        <f t="shared" si="98"/>
        <v>-231</v>
      </c>
      <c r="M87" s="47">
        <f t="shared" si="98"/>
        <v>9</v>
      </c>
      <c r="O87" s="54" t="s">
        <v>4</v>
      </c>
      <c r="P87" s="48">
        <f t="shared" si="76"/>
        <v>0.16055091886686462</v>
      </c>
      <c r="Q87" s="49">
        <f t="shared" si="77"/>
        <v>0.17487150332409007</v>
      </c>
      <c r="R87" s="49">
        <f t="shared" si="78"/>
        <v>0.10267857142857142</v>
      </c>
      <c r="S87" s="49">
        <f t="shared" si="79"/>
        <v>0.97222222222222221</v>
      </c>
      <c r="T87" s="49">
        <f t="shared" si="80"/>
        <v>-0.48021108179419525</v>
      </c>
      <c r="U87" s="49">
        <f t="shared" si="81"/>
        <v>0.29553264604810997</v>
      </c>
      <c r="V87" s="49">
        <f t="shared" si="82"/>
        <v>-0.40070921985815605</v>
      </c>
      <c r="W87" s="49">
        <f t="shared" si="83"/>
        <v>0.10344827586206896</v>
      </c>
      <c r="X87" s="49">
        <f t="shared" si="84"/>
        <v>0.30303030303030304</v>
      </c>
      <c r="Y87" s="49">
        <f t="shared" si="85"/>
        <v>-0.50881057268722463</v>
      </c>
      <c r="Z87" s="50">
        <f t="shared" si="86"/>
        <v>0.10112359550561797</v>
      </c>
      <c r="AB87" s="54" t="s">
        <v>4</v>
      </c>
      <c r="AC87" s="91">
        <f t="shared" si="87"/>
        <v>24729</v>
      </c>
      <c r="AD87" s="91">
        <f t="shared" si="88"/>
        <v>18190</v>
      </c>
      <c r="AE87" s="91">
        <f t="shared" si="89"/>
        <v>7207</v>
      </c>
      <c r="AF87" s="91">
        <f t="shared" si="90"/>
        <v>535</v>
      </c>
      <c r="AG87" s="91">
        <f t="shared" si="91"/>
        <v>-145</v>
      </c>
      <c r="AH87" s="91">
        <f t="shared" si="92"/>
        <v>145</v>
      </c>
      <c r="AI87" s="91">
        <f t="shared" si="93"/>
        <v>-1069</v>
      </c>
      <c r="AJ87" s="91">
        <f t="shared" si="94"/>
        <v>-23</v>
      </c>
      <c r="AK87" s="91">
        <f t="shared" si="95"/>
        <v>-124</v>
      </c>
      <c r="AL87" s="91">
        <f t="shared" si="96"/>
        <v>39</v>
      </c>
      <c r="AM87" s="91">
        <f t="shared" si="97"/>
        <v>-26</v>
      </c>
    </row>
    <row r="88" spans="2:39">
      <c r="B88" s="54" t="s">
        <v>5</v>
      </c>
      <c r="C88" s="125">
        <f t="shared" ref="C88:M88" si="99">C7-C34</f>
        <v>-1372</v>
      </c>
      <c r="D88" s="46">
        <f t="shared" si="99"/>
        <v>-1055</v>
      </c>
      <c r="E88" s="46">
        <f t="shared" si="99"/>
        <v>-933</v>
      </c>
      <c r="F88" s="46">
        <f t="shared" si="99"/>
        <v>609</v>
      </c>
      <c r="G88" s="46">
        <f t="shared" si="99"/>
        <v>-606</v>
      </c>
      <c r="H88" s="46">
        <f t="shared" si="99"/>
        <v>546</v>
      </c>
      <c r="I88" s="46">
        <f t="shared" si="99"/>
        <v>-406</v>
      </c>
      <c r="J88" s="46">
        <f t="shared" si="99"/>
        <v>56</v>
      </c>
      <c r="K88" s="46">
        <f t="shared" si="99"/>
        <v>20</v>
      </c>
      <c r="L88" s="46">
        <f t="shared" si="99"/>
        <v>-222</v>
      </c>
      <c r="M88" s="47">
        <f t="shared" si="99"/>
        <v>619</v>
      </c>
      <c r="O88" s="54" t="s">
        <v>5</v>
      </c>
      <c r="P88" s="48">
        <f t="shared" si="76"/>
        <v>-4.9073610415623435E-2</v>
      </c>
      <c r="Q88" s="49">
        <f t="shared" si="77"/>
        <v>-0.11249733418639368</v>
      </c>
      <c r="R88" s="49">
        <f t="shared" si="78"/>
        <v>-0.16501591793420586</v>
      </c>
      <c r="S88" s="49">
        <f t="shared" si="79"/>
        <v>0.26363636363636361</v>
      </c>
      <c r="T88" s="49">
        <f t="shared" si="80"/>
        <v>-0.30606060606060603</v>
      </c>
      <c r="U88" s="49">
        <f t="shared" si="81"/>
        <v>0.39651416122004357</v>
      </c>
      <c r="V88" s="49">
        <f t="shared" si="82"/>
        <v>-0.16632527652601392</v>
      </c>
      <c r="W88" s="49">
        <f t="shared" si="83"/>
        <v>5.1996285979572884E-2</v>
      </c>
      <c r="X88" s="49">
        <f t="shared" si="84"/>
        <v>1.4234875444839857E-2</v>
      </c>
      <c r="Y88" s="49">
        <f t="shared" si="85"/>
        <v>-0.13237924865831843</v>
      </c>
      <c r="Z88" s="50">
        <f t="shared" si="86"/>
        <v>0.93930197268588767</v>
      </c>
      <c r="AB88" s="54" t="s">
        <v>5</v>
      </c>
      <c r="AC88" s="91">
        <f t="shared" si="87"/>
        <v>5366</v>
      </c>
      <c r="AD88" s="91">
        <f t="shared" si="88"/>
        <v>-33</v>
      </c>
      <c r="AE88" s="91">
        <f t="shared" si="89"/>
        <v>863</v>
      </c>
      <c r="AF88" s="91">
        <f t="shared" si="90"/>
        <v>1509</v>
      </c>
      <c r="AG88" s="91">
        <f t="shared" si="91"/>
        <v>210</v>
      </c>
      <c r="AH88" s="91">
        <f t="shared" si="92"/>
        <v>846</v>
      </c>
      <c r="AI88" s="91">
        <f t="shared" si="93"/>
        <v>764</v>
      </c>
      <c r="AJ88" s="91">
        <f t="shared" si="94"/>
        <v>237</v>
      </c>
      <c r="AK88" s="91">
        <f t="shared" si="95"/>
        <v>191</v>
      </c>
      <c r="AL88" s="91">
        <f t="shared" si="96"/>
        <v>78</v>
      </c>
      <c r="AM88" s="91">
        <f t="shared" si="97"/>
        <v>701</v>
      </c>
    </row>
    <row r="89" spans="2:39">
      <c r="B89" s="54" t="s">
        <v>6</v>
      </c>
      <c r="C89" s="125">
        <f t="shared" ref="C89:M89" si="100">C8-C35</f>
        <v>8250</v>
      </c>
      <c r="D89" s="46">
        <f t="shared" si="100"/>
        <v>1249</v>
      </c>
      <c r="E89" s="46">
        <f t="shared" si="100"/>
        <v>4424</v>
      </c>
      <c r="F89" s="46">
        <f t="shared" si="100"/>
        <v>1095</v>
      </c>
      <c r="G89" s="46">
        <f t="shared" si="100"/>
        <v>40</v>
      </c>
      <c r="H89" s="46">
        <f t="shared" si="100"/>
        <v>-343</v>
      </c>
      <c r="I89" s="46">
        <f t="shared" si="100"/>
        <v>-76</v>
      </c>
      <c r="J89" s="46">
        <f t="shared" si="100"/>
        <v>-149</v>
      </c>
      <c r="K89" s="46">
        <f t="shared" si="100"/>
        <v>581</v>
      </c>
      <c r="L89" s="46">
        <f t="shared" si="100"/>
        <v>807</v>
      </c>
      <c r="M89" s="47">
        <f t="shared" si="100"/>
        <v>622</v>
      </c>
      <c r="O89" s="54" t="s">
        <v>6</v>
      </c>
      <c r="P89" s="48">
        <f t="shared" si="76"/>
        <v>0.3188405797101449</v>
      </c>
      <c r="Q89" s="49">
        <f t="shared" si="77"/>
        <v>0.10268848146016608</v>
      </c>
      <c r="R89" s="49">
        <f t="shared" si="78"/>
        <v>0.6500146929180135</v>
      </c>
      <c r="S89" s="49">
        <f t="shared" si="79"/>
        <v>0.6264302059496567</v>
      </c>
      <c r="T89" s="49">
        <f t="shared" si="80"/>
        <v>0.13698630136986301</v>
      </c>
      <c r="U89" s="49">
        <f t="shared" si="81"/>
        <v>-0.62591240875912413</v>
      </c>
      <c r="V89" s="49">
        <f t="shared" si="82"/>
        <v>-0.93827160493827155</v>
      </c>
      <c r="W89" s="49">
        <f t="shared" si="83"/>
        <v>-0.76410256410256405</v>
      </c>
      <c r="X89" s="49">
        <f t="shared" si="84"/>
        <v>0.32439977666108322</v>
      </c>
      <c r="Y89" s="49">
        <f t="shared" si="85"/>
        <v>0.87527114967462039</v>
      </c>
      <c r="Z89" s="50">
        <f t="shared" si="86"/>
        <v>0.46802106847253572</v>
      </c>
      <c r="AB89" s="54" t="s">
        <v>6</v>
      </c>
      <c r="AC89" s="91">
        <f t="shared" si="87"/>
        <v>2662</v>
      </c>
      <c r="AD89" s="91">
        <f t="shared" si="88"/>
        <v>-2438</v>
      </c>
      <c r="AE89" s="91">
        <f t="shared" si="89"/>
        <v>5122</v>
      </c>
      <c r="AF89" s="91">
        <f t="shared" si="90"/>
        <v>-186</v>
      </c>
      <c r="AG89" s="91">
        <f t="shared" si="91"/>
        <v>-14</v>
      </c>
      <c r="AH89" s="91">
        <f t="shared" si="92"/>
        <v>-85</v>
      </c>
      <c r="AI89" s="91">
        <f t="shared" si="93"/>
        <v>-76</v>
      </c>
      <c r="AJ89" s="91">
        <f t="shared" si="94"/>
        <v>-141</v>
      </c>
      <c r="AK89" s="91">
        <f t="shared" si="95"/>
        <v>123</v>
      </c>
      <c r="AL89" s="91">
        <f t="shared" si="96"/>
        <v>-832</v>
      </c>
      <c r="AM89" s="91">
        <f t="shared" si="97"/>
        <v>1189</v>
      </c>
    </row>
    <row r="90" spans="2:39">
      <c r="B90" s="54" t="s">
        <v>7</v>
      </c>
      <c r="C90" s="125">
        <f t="shared" ref="C90:M90" si="101">C9-C36</f>
        <v>708</v>
      </c>
      <c r="D90" s="46">
        <f t="shared" si="101"/>
        <v>1016</v>
      </c>
      <c r="E90" s="46">
        <f t="shared" si="101"/>
        <v>-410</v>
      </c>
      <c r="F90" s="46">
        <f t="shared" si="101"/>
        <v>7</v>
      </c>
      <c r="G90" s="46">
        <f t="shared" si="101"/>
        <v>107</v>
      </c>
      <c r="H90" s="46">
        <f t="shared" si="101"/>
        <v>-3</v>
      </c>
      <c r="I90" s="46">
        <f t="shared" si="101"/>
        <v>-42</v>
      </c>
      <c r="J90" s="46">
        <f t="shared" si="101"/>
        <v>1053</v>
      </c>
      <c r="K90" s="46">
        <f t="shared" si="101"/>
        <v>-179</v>
      </c>
      <c r="L90" s="46">
        <f t="shared" si="101"/>
        <v>-862</v>
      </c>
      <c r="M90" s="47">
        <f t="shared" si="101"/>
        <v>21</v>
      </c>
      <c r="O90" s="54" t="s">
        <v>7</v>
      </c>
      <c r="P90" s="48">
        <f t="shared" si="76"/>
        <v>4.7055695866010896E-2</v>
      </c>
      <c r="Q90" s="49">
        <f t="shared" si="77"/>
        <v>0.28830874006810442</v>
      </c>
      <c r="R90" s="49">
        <f t="shared" si="78"/>
        <v>-0.43157894736842106</v>
      </c>
      <c r="S90" s="49">
        <f t="shared" si="79"/>
        <v>6.2836624775583485E-3</v>
      </c>
      <c r="T90" s="49">
        <f t="shared" si="80"/>
        <v>0.31378299120234604</v>
      </c>
      <c r="U90" s="49">
        <f t="shared" si="81"/>
        <v>-4.2075736325385693E-3</v>
      </c>
      <c r="V90" s="49">
        <f t="shared" si="82"/>
        <v>-0.25301204819277107</v>
      </c>
      <c r="W90" s="49">
        <f t="shared" si="83"/>
        <v>0.30601569311246729</v>
      </c>
      <c r="X90" s="49">
        <f t="shared" si="84"/>
        <v>-0.1882229232386961</v>
      </c>
      <c r="Y90" s="49">
        <f t="shared" si="85"/>
        <v>-0.2447473026689381</v>
      </c>
      <c r="Z90" s="50">
        <f t="shared" si="86"/>
        <v>6.4814814814814811E-2</v>
      </c>
      <c r="AB90" s="54" t="s">
        <v>7</v>
      </c>
      <c r="AC90" s="91">
        <f t="shared" si="87"/>
        <v>5141</v>
      </c>
      <c r="AD90" s="91">
        <f t="shared" si="88"/>
        <v>1302</v>
      </c>
      <c r="AE90" s="91">
        <f t="shared" si="89"/>
        <v>-136</v>
      </c>
      <c r="AF90" s="91">
        <f t="shared" si="90"/>
        <v>241</v>
      </c>
      <c r="AG90" s="91">
        <f t="shared" si="91"/>
        <v>203</v>
      </c>
      <c r="AH90" s="91">
        <f t="shared" si="92"/>
        <v>308</v>
      </c>
      <c r="AI90" s="91">
        <f t="shared" si="93"/>
        <v>14</v>
      </c>
      <c r="AJ90" s="91">
        <f t="shared" si="94"/>
        <v>3045</v>
      </c>
      <c r="AK90" s="91">
        <f t="shared" si="95"/>
        <v>130</v>
      </c>
      <c r="AL90" s="91">
        <f t="shared" si="96"/>
        <v>69</v>
      </c>
      <c r="AM90" s="91">
        <f t="shared" si="97"/>
        <v>-35</v>
      </c>
    </row>
    <row r="91" spans="2:39">
      <c r="B91" s="54" t="s">
        <v>8</v>
      </c>
      <c r="C91" s="125">
        <f t="shared" ref="C91:M91" si="102">C10-C37</f>
        <v>4154</v>
      </c>
      <c r="D91" s="46">
        <f t="shared" si="102"/>
        <v>585</v>
      </c>
      <c r="E91" s="46">
        <f t="shared" si="102"/>
        <v>1029</v>
      </c>
      <c r="F91" s="46">
        <f t="shared" si="102"/>
        <v>539</v>
      </c>
      <c r="G91" s="46">
        <f t="shared" si="102"/>
        <v>145</v>
      </c>
      <c r="H91" s="46">
        <f t="shared" si="102"/>
        <v>79</v>
      </c>
      <c r="I91" s="46">
        <f t="shared" si="102"/>
        <v>1198</v>
      </c>
      <c r="J91" s="46">
        <f t="shared" si="102"/>
        <v>902</v>
      </c>
      <c r="K91" s="46">
        <f t="shared" si="102"/>
        <v>36</v>
      </c>
      <c r="L91" s="46">
        <f t="shared" si="102"/>
        <v>-814</v>
      </c>
      <c r="M91" s="47">
        <f t="shared" si="102"/>
        <v>455</v>
      </c>
      <c r="O91" s="54" t="s">
        <v>8</v>
      </c>
      <c r="P91" s="48">
        <f t="shared" si="76"/>
        <v>0.16928845056646832</v>
      </c>
      <c r="Q91" s="49">
        <f t="shared" si="77"/>
        <v>0.15662650602409639</v>
      </c>
      <c r="R91" s="49">
        <f t="shared" si="78"/>
        <v>0.34798782549881635</v>
      </c>
      <c r="S91" s="49">
        <f t="shared" si="79"/>
        <v>0.60972850678733037</v>
      </c>
      <c r="T91" s="49">
        <f t="shared" si="80"/>
        <v>0.26556776556776557</v>
      </c>
      <c r="U91" s="49">
        <f t="shared" si="81"/>
        <v>0.23303834808259588</v>
      </c>
      <c r="V91" s="49">
        <f t="shared" si="82"/>
        <v>0.22806015610127547</v>
      </c>
      <c r="W91" s="49">
        <f t="shared" si="83"/>
        <v>0.15975912150194829</v>
      </c>
      <c r="X91" s="49">
        <f t="shared" si="84"/>
        <v>5.1428571428571432</v>
      </c>
      <c r="Y91" s="49">
        <f t="shared" si="85"/>
        <v>-0.4604072398190045</v>
      </c>
      <c r="Z91" s="50">
        <f t="shared" si="86"/>
        <v>0.13370555392300912</v>
      </c>
      <c r="AB91" s="54" t="s">
        <v>8</v>
      </c>
      <c r="AC91" s="91">
        <f t="shared" si="87"/>
        <v>8678</v>
      </c>
      <c r="AD91" s="91">
        <f t="shared" si="88"/>
        <v>1415</v>
      </c>
      <c r="AE91" s="91">
        <f t="shared" si="89"/>
        <v>2003</v>
      </c>
      <c r="AF91" s="91">
        <f t="shared" si="90"/>
        <v>907</v>
      </c>
      <c r="AG91" s="91">
        <f t="shared" si="91"/>
        <v>277</v>
      </c>
      <c r="AH91" s="91">
        <f t="shared" si="92"/>
        <v>115</v>
      </c>
      <c r="AI91" s="91">
        <f t="shared" si="93"/>
        <v>2289</v>
      </c>
      <c r="AJ91" s="91">
        <f t="shared" si="94"/>
        <v>495</v>
      </c>
      <c r="AK91" s="91">
        <f t="shared" si="95"/>
        <v>29</v>
      </c>
      <c r="AL91" s="91">
        <f t="shared" si="96"/>
        <v>362</v>
      </c>
      <c r="AM91" s="91">
        <f t="shared" si="97"/>
        <v>786</v>
      </c>
    </row>
    <row r="92" spans="2:39">
      <c r="B92" s="54" t="s">
        <v>9</v>
      </c>
      <c r="C92" s="125">
        <f t="shared" ref="C92:M92" si="103">C11-C38</f>
        <v>7195</v>
      </c>
      <c r="D92" s="46">
        <f t="shared" si="103"/>
        <v>5413</v>
      </c>
      <c r="E92" s="46">
        <f t="shared" si="103"/>
        <v>-949</v>
      </c>
      <c r="F92" s="46">
        <f t="shared" si="103"/>
        <v>922</v>
      </c>
      <c r="G92" s="46">
        <f t="shared" si="103"/>
        <v>310</v>
      </c>
      <c r="H92" s="46">
        <f t="shared" si="103"/>
        <v>-445</v>
      </c>
      <c r="I92" s="46">
        <f t="shared" si="103"/>
        <v>2098</v>
      </c>
      <c r="J92" s="46">
        <f t="shared" si="103"/>
        <v>-49</v>
      </c>
      <c r="K92" s="46">
        <f t="shared" si="103"/>
        <v>9</v>
      </c>
      <c r="L92" s="46">
        <f t="shared" si="103"/>
        <v>-209</v>
      </c>
      <c r="M92" s="47">
        <f t="shared" si="103"/>
        <v>95</v>
      </c>
      <c r="O92" s="54" t="s">
        <v>9</v>
      </c>
      <c r="P92" s="48">
        <f t="shared" si="76"/>
        <v>0.2668570580817447</v>
      </c>
      <c r="Q92" s="49">
        <f t="shared" si="77"/>
        <v>0.50721514242878563</v>
      </c>
      <c r="R92" s="49">
        <f t="shared" si="78"/>
        <v>-0.17675544794188863</v>
      </c>
      <c r="S92" s="49">
        <f t="shared" si="79"/>
        <v>0.86654135338345861</v>
      </c>
      <c r="T92" s="49">
        <f t="shared" si="80"/>
        <v>0.49839228295819937</v>
      </c>
      <c r="U92" s="49">
        <f t="shared" si="81"/>
        <v>-0.1541392448908902</v>
      </c>
      <c r="V92" s="49">
        <f t="shared" si="82"/>
        <v>0.49727423560085326</v>
      </c>
      <c r="W92" s="49">
        <f t="shared" si="83"/>
        <v>-0.47115384615384615</v>
      </c>
      <c r="X92" s="49">
        <f t="shared" si="84"/>
        <v>5.3892215568862277E-2</v>
      </c>
      <c r="Y92" s="49">
        <f t="shared" si="85"/>
        <v>-0.24733727810650888</v>
      </c>
      <c r="Z92" s="50">
        <f t="shared" si="86"/>
        <v>9.3780848963474828E-2</v>
      </c>
      <c r="AB92" s="54" t="s">
        <v>9</v>
      </c>
      <c r="AC92" s="91">
        <f t="shared" si="87"/>
        <v>8300</v>
      </c>
      <c r="AD92" s="91">
        <f t="shared" si="88"/>
        <v>3049</v>
      </c>
      <c r="AE92" s="91">
        <f t="shared" si="89"/>
        <v>-1067</v>
      </c>
      <c r="AF92" s="91">
        <f t="shared" si="90"/>
        <v>1295</v>
      </c>
      <c r="AG92" s="91">
        <f t="shared" si="91"/>
        <v>637</v>
      </c>
      <c r="AH92" s="91">
        <f t="shared" si="92"/>
        <v>-1023</v>
      </c>
      <c r="AI92" s="91">
        <f t="shared" si="93"/>
        <v>5121</v>
      </c>
      <c r="AJ92" s="91">
        <f t="shared" si="94"/>
        <v>17</v>
      </c>
      <c r="AK92" s="91">
        <f t="shared" si="95"/>
        <v>-17</v>
      </c>
      <c r="AL92" s="91">
        <f t="shared" si="96"/>
        <v>-96</v>
      </c>
      <c r="AM92" s="91">
        <f t="shared" si="97"/>
        <v>384</v>
      </c>
    </row>
    <row r="93" spans="2:39">
      <c r="B93" s="54" t="s">
        <v>10</v>
      </c>
      <c r="C93" s="125">
        <f t="shared" ref="C93:M93" si="104">C12-C39</f>
        <v>746</v>
      </c>
      <c r="D93" s="46">
        <f t="shared" si="104"/>
        <v>601</v>
      </c>
      <c r="E93" s="46">
        <f t="shared" si="104"/>
        <v>269</v>
      </c>
      <c r="F93" s="46">
        <f t="shared" si="104"/>
        <v>10</v>
      </c>
      <c r="G93" s="46">
        <f t="shared" si="104"/>
        <v>-104</v>
      </c>
      <c r="H93" s="46">
        <f t="shared" si="104"/>
        <v>-65</v>
      </c>
      <c r="I93" s="46">
        <f t="shared" si="104"/>
        <v>10</v>
      </c>
      <c r="J93" s="46">
        <f t="shared" si="104"/>
        <v>3</v>
      </c>
      <c r="K93" s="46">
        <f t="shared" si="104"/>
        <v>13</v>
      </c>
      <c r="L93" s="46">
        <f t="shared" si="104"/>
        <v>25</v>
      </c>
      <c r="M93" s="47">
        <f t="shared" si="104"/>
        <v>-16</v>
      </c>
      <c r="O93" s="54" t="s">
        <v>10</v>
      </c>
      <c r="P93" s="48">
        <f t="shared" si="76"/>
        <v>0.36730674544559333</v>
      </c>
      <c r="Q93" s="49">
        <f t="shared" si="77"/>
        <v>0.80888290713324362</v>
      </c>
      <c r="R93" s="49">
        <f t="shared" si="78"/>
        <v>1.3121951219512196</v>
      </c>
      <c r="S93" s="49">
        <f t="shared" si="79"/>
        <v>0.20408163265306123</v>
      </c>
      <c r="T93" s="49">
        <f t="shared" si="80"/>
        <v>-0.67532467532467533</v>
      </c>
      <c r="U93" s="49">
        <f t="shared" si="81"/>
        <v>-0.14606741573033707</v>
      </c>
      <c r="V93" s="49">
        <f t="shared" si="82"/>
        <v>3.6900369003690037E-2</v>
      </c>
      <c r="W93" s="49">
        <f t="shared" si="83"/>
        <v>8.1081081081081086E-2</v>
      </c>
      <c r="X93" s="49">
        <f t="shared" si="84"/>
        <v>0.34210526315789475</v>
      </c>
      <c r="Y93" s="49">
        <f t="shared" si="85"/>
        <v>0.78125</v>
      </c>
      <c r="Z93" s="50">
        <f t="shared" si="86"/>
        <v>-0.2807017543859649</v>
      </c>
      <c r="AB93" s="54" t="s">
        <v>10</v>
      </c>
      <c r="AC93" s="91">
        <f t="shared" si="87"/>
        <v>264</v>
      </c>
      <c r="AD93" s="91">
        <f t="shared" si="88"/>
        <v>302</v>
      </c>
      <c r="AE93" s="91">
        <f t="shared" si="89"/>
        <v>330</v>
      </c>
      <c r="AF93" s="91">
        <f t="shared" si="90"/>
        <v>5</v>
      </c>
      <c r="AG93" s="91">
        <f t="shared" si="91"/>
        <v>-139</v>
      </c>
      <c r="AH93" s="91">
        <f t="shared" si="92"/>
        <v>-199</v>
      </c>
      <c r="AI93" s="91">
        <f t="shared" si="93"/>
        <v>170</v>
      </c>
      <c r="AJ93" s="91">
        <f t="shared" si="94"/>
        <v>12</v>
      </c>
      <c r="AK93" s="91">
        <f t="shared" si="95"/>
        <v>-202</v>
      </c>
      <c r="AL93" s="91">
        <f t="shared" si="96"/>
        <v>38</v>
      </c>
      <c r="AM93" s="91">
        <f t="shared" si="97"/>
        <v>-53</v>
      </c>
    </row>
    <row r="94" spans="2:39">
      <c r="B94" s="54" t="s">
        <v>11</v>
      </c>
      <c r="C94" s="125">
        <f t="shared" ref="C94:M94" si="105">C13-C40</f>
        <v>-1893</v>
      </c>
      <c r="D94" s="46">
        <f t="shared" si="105"/>
        <v>19</v>
      </c>
      <c r="E94" s="46">
        <f t="shared" si="105"/>
        <v>-32</v>
      </c>
      <c r="F94" s="46">
        <f t="shared" si="105"/>
        <v>-26</v>
      </c>
      <c r="G94" s="46">
        <f t="shared" si="105"/>
        <v>-8</v>
      </c>
      <c r="H94" s="46">
        <f t="shared" si="105"/>
        <v>-1589</v>
      </c>
      <c r="I94" s="46">
        <f t="shared" si="105"/>
        <v>-43</v>
      </c>
      <c r="J94" s="46">
        <f t="shared" si="105"/>
        <v>-302</v>
      </c>
      <c r="K94" s="46">
        <f t="shared" si="105"/>
        <v>3</v>
      </c>
      <c r="L94" s="46">
        <f t="shared" si="105"/>
        <v>37</v>
      </c>
      <c r="M94" s="47">
        <f t="shared" si="105"/>
        <v>48</v>
      </c>
      <c r="O94" s="54" t="s">
        <v>11</v>
      </c>
      <c r="P94" s="48">
        <f t="shared" si="76"/>
        <v>-0.35502625656414105</v>
      </c>
      <c r="Q94" s="49">
        <f t="shared" si="77"/>
        <v>2.283653846153846E-2</v>
      </c>
      <c r="R94" s="49">
        <f t="shared" si="78"/>
        <v>-0.8</v>
      </c>
      <c r="S94" s="49">
        <f t="shared" si="79"/>
        <v>-0.23214285714285715</v>
      </c>
      <c r="T94" s="49">
        <f t="shared" si="80"/>
        <v>-0.13793103448275862</v>
      </c>
      <c r="U94" s="49">
        <f t="shared" si="81"/>
        <v>-0.44065446478092068</v>
      </c>
      <c r="V94" s="49">
        <f t="shared" si="82"/>
        <v>-0.27564102564102566</v>
      </c>
      <c r="W94" s="49">
        <f t="shared" si="83"/>
        <v>-0.9320987654320988</v>
      </c>
      <c r="X94" s="64" t="s">
        <v>120</v>
      </c>
      <c r="Y94" s="49">
        <f t="shared" si="85"/>
        <v>2.8461538461538463</v>
      </c>
      <c r="Z94" s="50">
        <f t="shared" si="86"/>
        <v>0.2513089005235602</v>
      </c>
      <c r="AB94" s="54" t="s">
        <v>11</v>
      </c>
      <c r="AC94" s="91">
        <f t="shared" si="87"/>
        <v>-2712</v>
      </c>
      <c r="AD94" s="91">
        <f t="shared" si="88"/>
        <v>-457</v>
      </c>
      <c r="AE94" s="91">
        <f t="shared" si="89"/>
        <v>-54</v>
      </c>
      <c r="AF94" s="91">
        <f t="shared" si="90"/>
        <v>-60</v>
      </c>
      <c r="AG94" s="91">
        <f t="shared" si="91"/>
        <v>-39</v>
      </c>
      <c r="AH94" s="91">
        <f t="shared" si="92"/>
        <v>-1558</v>
      </c>
      <c r="AI94" s="91">
        <f t="shared" si="93"/>
        <v>13</v>
      </c>
      <c r="AJ94" s="91">
        <f t="shared" si="94"/>
        <v>-342</v>
      </c>
      <c r="AK94" s="91">
        <f t="shared" si="95"/>
        <v>1</v>
      </c>
      <c r="AL94" s="91">
        <f t="shared" si="96"/>
        <v>-47</v>
      </c>
      <c r="AM94" s="91">
        <f t="shared" si="97"/>
        <v>-169</v>
      </c>
    </row>
    <row r="95" spans="2:39">
      <c r="B95" s="54" t="s">
        <v>12</v>
      </c>
      <c r="C95" s="125">
        <f t="shared" ref="C95:M95" si="106">C14-C41</f>
        <v>-536</v>
      </c>
      <c r="D95" s="46">
        <f t="shared" si="106"/>
        <v>6</v>
      </c>
      <c r="E95" s="46">
        <f t="shared" si="106"/>
        <v>-8</v>
      </c>
      <c r="F95" s="46">
        <f t="shared" si="106"/>
        <v>-5</v>
      </c>
      <c r="G95" s="46">
        <f t="shared" si="106"/>
        <v>-151</v>
      </c>
      <c r="H95" s="46">
        <f t="shared" si="106"/>
        <v>-241</v>
      </c>
      <c r="I95" s="46">
        <f t="shared" si="106"/>
        <v>1</v>
      </c>
      <c r="J95" s="46">
        <f t="shared" si="106"/>
        <v>-21</v>
      </c>
      <c r="K95" s="46">
        <f t="shared" si="106"/>
        <v>-39</v>
      </c>
      <c r="L95" s="46">
        <f t="shared" si="106"/>
        <v>-67</v>
      </c>
      <c r="M95" s="47">
        <f t="shared" si="106"/>
        <v>-11</v>
      </c>
      <c r="O95" s="54" t="s">
        <v>12</v>
      </c>
      <c r="P95" s="48">
        <f t="shared" si="76"/>
        <v>-0.19562043795620437</v>
      </c>
      <c r="Q95" s="49">
        <f t="shared" si="77"/>
        <v>8.3333333333333329E-2</v>
      </c>
      <c r="R95" s="49">
        <f t="shared" si="78"/>
        <v>-0.61538461538461542</v>
      </c>
      <c r="S95" s="49">
        <f t="shared" si="79"/>
        <v>-6.4102564102564097E-2</v>
      </c>
      <c r="T95" s="49">
        <f t="shared" si="80"/>
        <v>-0.61885245901639341</v>
      </c>
      <c r="U95" s="49">
        <f t="shared" si="81"/>
        <v>-0.13205479452054794</v>
      </c>
      <c r="V95" s="49">
        <f t="shared" si="82"/>
        <v>8.3333333333333329E-2</v>
      </c>
      <c r="W95" s="49">
        <f t="shared" si="83"/>
        <v>-0.24705882352941178</v>
      </c>
      <c r="X95" s="49">
        <f t="shared" si="84"/>
        <v>-0.312</v>
      </c>
      <c r="Y95" s="49">
        <f t="shared" si="85"/>
        <v>-0.41875000000000001</v>
      </c>
      <c r="Z95" s="50">
        <f t="shared" si="86"/>
        <v>-8.7301587301587297E-2</v>
      </c>
      <c r="AB95" s="54" t="s">
        <v>12</v>
      </c>
      <c r="AC95" s="91">
        <f t="shared" si="87"/>
        <v>-114</v>
      </c>
      <c r="AD95" s="91">
        <f t="shared" si="88"/>
        <v>78</v>
      </c>
      <c r="AE95" s="91">
        <f t="shared" si="89"/>
        <v>2</v>
      </c>
      <c r="AF95" s="91">
        <f t="shared" si="90"/>
        <v>10</v>
      </c>
      <c r="AG95" s="91">
        <f t="shared" si="91"/>
        <v>-83</v>
      </c>
      <c r="AH95" s="91">
        <f t="shared" si="92"/>
        <v>124</v>
      </c>
      <c r="AI95" s="91">
        <f t="shared" si="93"/>
        <v>5</v>
      </c>
      <c r="AJ95" s="91">
        <f t="shared" si="94"/>
        <v>-20</v>
      </c>
      <c r="AK95" s="91">
        <f t="shared" si="95"/>
        <v>-95</v>
      </c>
      <c r="AL95" s="91">
        <f t="shared" si="96"/>
        <v>-119</v>
      </c>
      <c r="AM95" s="91">
        <f t="shared" si="97"/>
        <v>-16</v>
      </c>
    </row>
    <row r="96" spans="2:39">
      <c r="B96" s="54" t="s">
        <v>44</v>
      </c>
      <c r="C96" s="125">
        <f t="shared" ref="C96:M96" si="107">C15-C42</f>
        <v>130</v>
      </c>
      <c r="D96" s="46">
        <f t="shared" si="107"/>
        <v>-308</v>
      </c>
      <c r="E96" s="46">
        <f t="shared" si="107"/>
        <v>393</v>
      </c>
      <c r="F96" s="126">
        <f t="shared" si="107"/>
        <v>0</v>
      </c>
      <c r="G96" s="126">
        <f t="shared" si="107"/>
        <v>0</v>
      </c>
      <c r="H96" s="126">
        <f t="shared" si="107"/>
        <v>0</v>
      </c>
      <c r="I96" s="46">
        <f t="shared" si="107"/>
        <v>31</v>
      </c>
      <c r="J96" s="46">
        <f t="shared" si="107"/>
        <v>4</v>
      </c>
      <c r="K96" s="46">
        <f t="shared" si="107"/>
        <v>10</v>
      </c>
      <c r="L96" s="126">
        <f t="shared" si="107"/>
        <v>0</v>
      </c>
      <c r="M96" s="127">
        <f t="shared" si="107"/>
        <v>0</v>
      </c>
      <c r="O96" s="54" t="s">
        <v>44</v>
      </c>
      <c r="P96" s="48">
        <f t="shared" si="76"/>
        <v>0.15258215962441316</v>
      </c>
      <c r="Q96" s="49">
        <f t="shared" si="77"/>
        <v>-0.3632075471698113</v>
      </c>
      <c r="R96" s="49">
        <f t="shared" si="78"/>
        <v>98.25</v>
      </c>
      <c r="S96" s="64" t="s">
        <v>120</v>
      </c>
      <c r="T96" s="64" t="s">
        <v>120</v>
      </c>
      <c r="U96" s="64" t="s">
        <v>120</v>
      </c>
      <c r="V96" s="64" t="s">
        <v>120</v>
      </c>
      <c r="W96" s="64" t="s">
        <v>120</v>
      </c>
      <c r="X96" s="64" t="s">
        <v>120</v>
      </c>
      <c r="Y96" s="64" t="s">
        <v>120</v>
      </c>
      <c r="Z96" s="108" t="s">
        <v>120</v>
      </c>
      <c r="AB96" s="54" t="s">
        <v>44</v>
      </c>
      <c r="AC96" s="91">
        <f t="shared" si="87"/>
        <v>-191</v>
      </c>
      <c r="AD96" s="91">
        <f t="shared" si="88"/>
        <v>-602</v>
      </c>
      <c r="AE96" s="91">
        <f t="shared" si="89"/>
        <v>385</v>
      </c>
      <c r="AF96" s="91">
        <f t="shared" si="90"/>
        <v>0</v>
      </c>
      <c r="AG96" s="91">
        <f t="shared" si="91"/>
        <v>0</v>
      </c>
      <c r="AH96" s="91">
        <f t="shared" si="92"/>
        <v>0</v>
      </c>
      <c r="AI96" s="91">
        <f t="shared" si="93"/>
        <v>24</v>
      </c>
      <c r="AJ96" s="91">
        <f t="shared" si="94"/>
        <v>4</v>
      </c>
      <c r="AK96" s="91">
        <f t="shared" si="95"/>
        <v>10</v>
      </c>
      <c r="AL96" s="91">
        <f t="shared" si="96"/>
        <v>0</v>
      </c>
      <c r="AM96" s="91">
        <f t="shared" si="97"/>
        <v>-12</v>
      </c>
    </row>
    <row r="97" spans="2:39">
      <c r="B97" s="54" t="s">
        <v>23</v>
      </c>
      <c r="C97" s="125">
        <f t="shared" ref="C97:M97" si="108">C16-C43</f>
        <v>54</v>
      </c>
      <c r="D97" s="46">
        <f t="shared" si="108"/>
        <v>0</v>
      </c>
      <c r="E97" s="46">
        <f t="shared" si="108"/>
        <v>8</v>
      </c>
      <c r="F97" s="46">
        <f t="shared" si="108"/>
        <v>4</v>
      </c>
      <c r="G97" s="46">
        <f t="shared" si="108"/>
        <v>9</v>
      </c>
      <c r="H97" s="46">
        <f t="shared" si="108"/>
        <v>0</v>
      </c>
      <c r="I97" s="46">
        <f>I16-I43</f>
        <v>2</v>
      </c>
      <c r="J97" s="46">
        <f t="shared" si="108"/>
        <v>14</v>
      </c>
      <c r="K97" s="46">
        <f t="shared" si="108"/>
        <v>-2</v>
      </c>
      <c r="L97" s="46">
        <f t="shared" si="108"/>
        <v>6</v>
      </c>
      <c r="M97" s="47">
        <f t="shared" si="108"/>
        <v>13</v>
      </c>
      <c r="O97" s="54" t="s">
        <v>23</v>
      </c>
      <c r="P97" s="48">
        <f t="shared" si="76"/>
        <v>0.1888111888111888</v>
      </c>
      <c r="Q97" s="64" t="s">
        <v>120</v>
      </c>
      <c r="R97" s="49">
        <f t="shared" si="78"/>
        <v>1.6</v>
      </c>
      <c r="S97" s="49">
        <f t="shared" si="79"/>
        <v>1.3333333333333333</v>
      </c>
      <c r="T97" s="49">
        <f t="shared" si="80"/>
        <v>3</v>
      </c>
      <c r="U97" s="64" t="s">
        <v>120</v>
      </c>
      <c r="V97" s="49">
        <f t="shared" si="82"/>
        <v>2</v>
      </c>
      <c r="W97" s="49">
        <f t="shared" si="83"/>
        <v>8.2352941176470587E-2</v>
      </c>
      <c r="X97" s="49">
        <f t="shared" si="84"/>
        <v>-0.13333333333333333</v>
      </c>
      <c r="Y97" s="49">
        <f t="shared" si="85"/>
        <v>0.35294117647058826</v>
      </c>
      <c r="Z97" s="50">
        <f t="shared" si="86"/>
        <v>0.18055555555555555</v>
      </c>
      <c r="AB97" s="54" t="s">
        <v>23</v>
      </c>
      <c r="AC97" s="91">
        <f t="shared" si="87"/>
        <v>29</v>
      </c>
      <c r="AD97" s="91">
        <f t="shared" si="88"/>
        <v>0</v>
      </c>
      <c r="AE97" s="91">
        <f t="shared" si="89"/>
        <v>13</v>
      </c>
      <c r="AF97" s="91">
        <f t="shared" si="90"/>
        <v>2</v>
      </c>
      <c r="AG97" s="91">
        <f t="shared" si="91"/>
        <v>12</v>
      </c>
      <c r="AH97" s="91">
        <f t="shared" si="92"/>
        <v>0</v>
      </c>
      <c r="AI97" s="91">
        <f t="shared" si="93"/>
        <v>3</v>
      </c>
      <c r="AJ97" s="91">
        <f t="shared" si="94"/>
        <v>-50</v>
      </c>
      <c r="AK97" s="91">
        <f t="shared" si="95"/>
        <v>-1</v>
      </c>
      <c r="AL97" s="91">
        <f t="shared" si="96"/>
        <v>20</v>
      </c>
      <c r="AM97" s="91">
        <f t="shared" si="97"/>
        <v>30</v>
      </c>
    </row>
    <row r="98" spans="2:39">
      <c r="B98" s="54" t="s">
        <v>13</v>
      </c>
      <c r="C98" s="125">
        <f t="shared" ref="C98:M98" si="109">C17-C44</f>
        <v>-598</v>
      </c>
      <c r="D98" s="46">
        <f t="shared" si="109"/>
        <v>-417</v>
      </c>
      <c r="E98" s="46">
        <f t="shared" si="109"/>
        <v>-135</v>
      </c>
      <c r="F98" s="46">
        <f t="shared" si="109"/>
        <v>-2</v>
      </c>
      <c r="G98" s="46">
        <f t="shared" si="109"/>
        <v>14</v>
      </c>
      <c r="H98" s="46">
        <f t="shared" si="109"/>
        <v>-5</v>
      </c>
      <c r="I98" s="46">
        <f t="shared" si="109"/>
        <v>18</v>
      </c>
      <c r="J98" s="46">
        <f t="shared" si="109"/>
        <v>4</v>
      </c>
      <c r="K98" s="46">
        <f t="shared" si="109"/>
        <v>-4</v>
      </c>
      <c r="L98" s="46">
        <f t="shared" si="109"/>
        <v>-13</v>
      </c>
      <c r="M98" s="47">
        <f t="shared" si="109"/>
        <v>-58</v>
      </c>
      <c r="O98" s="54" t="s">
        <v>13</v>
      </c>
      <c r="P98" s="48">
        <f t="shared" si="76"/>
        <v>-0.49544324772162385</v>
      </c>
      <c r="Q98" s="49">
        <f t="shared" si="77"/>
        <v>-0.53188775510204078</v>
      </c>
      <c r="R98" s="49">
        <f t="shared" si="78"/>
        <v>-0.55102040816326525</v>
      </c>
      <c r="S98" s="49">
        <f t="shared" si="79"/>
        <v>-7.6923076923076927E-2</v>
      </c>
      <c r="T98" s="49">
        <f t="shared" si="80"/>
        <v>2</v>
      </c>
      <c r="U98" s="49">
        <f t="shared" si="81"/>
        <v>-0.45454545454545453</v>
      </c>
      <c r="V98" s="49">
        <f t="shared" si="82"/>
        <v>1.8</v>
      </c>
      <c r="W98" s="49">
        <f t="shared" si="83"/>
        <v>0.2</v>
      </c>
      <c r="X98" s="49">
        <f t="shared" si="84"/>
        <v>-0.16666666666666666</v>
      </c>
      <c r="Y98" s="49">
        <f t="shared" si="85"/>
        <v>-0.61904761904761907</v>
      </c>
      <c r="Z98" s="50">
        <f t="shared" si="86"/>
        <v>-0.98305084745762716</v>
      </c>
      <c r="AB98" s="54" t="s">
        <v>13</v>
      </c>
      <c r="AC98" s="91">
        <f t="shared" si="87"/>
        <v>86</v>
      </c>
      <c r="AD98" s="91">
        <f t="shared" si="88"/>
        <v>-38</v>
      </c>
      <c r="AE98" s="91">
        <f t="shared" si="89"/>
        <v>43</v>
      </c>
      <c r="AF98" s="91">
        <f t="shared" si="90"/>
        <v>10</v>
      </c>
      <c r="AG98" s="91">
        <f t="shared" si="91"/>
        <v>20</v>
      </c>
      <c r="AH98" s="91">
        <f t="shared" si="92"/>
        <v>1</v>
      </c>
      <c r="AI98" s="91">
        <f t="shared" si="93"/>
        <v>28</v>
      </c>
      <c r="AJ98" s="91">
        <f t="shared" si="94"/>
        <v>24</v>
      </c>
      <c r="AK98" s="91">
        <f t="shared" si="95"/>
        <v>0</v>
      </c>
      <c r="AL98" s="91">
        <f t="shared" si="96"/>
        <v>-3</v>
      </c>
      <c r="AM98" s="91">
        <f t="shared" si="97"/>
        <v>1</v>
      </c>
    </row>
    <row r="99" spans="2:39">
      <c r="B99" s="54" t="s">
        <v>22</v>
      </c>
      <c r="C99" s="125">
        <f t="shared" ref="C99:M99" si="110">C18-C45</f>
        <v>-56</v>
      </c>
      <c r="D99" s="46">
        <f t="shared" si="110"/>
        <v>-9</v>
      </c>
      <c r="E99" s="46">
        <f t="shared" si="110"/>
        <v>-6</v>
      </c>
      <c r="F99" s="46">
        <f t="shared" si="110"/>
        <v>0</v>
      </c>
      <c r="G99" s="46">
        <f t="shared" si="110"/>
        <v>-19</v>
      </c>
      <c r="H99" s="46">
        <f t="shared" si="110"/>
        <v>1</v>
      </c>
      <c r="I99" s="46">
        <f t="shared" si="110"/>
        <v>4</v>
      </c>
      <c r="J99" s="46">
        <f t="shared" si="110"/>
        <v>-3</v>
      </c>
      <c r="K99" s="46">
        <f t="shared" si="110"/>
        <v>-17</v>
      </c>
      <c r="L99" s="46">
        <f t="shared" si="110"/>
        <v>-3</v>
      </c>
      <c r="M99" s="47">
        <f t="shared" si="110"/>
        <v>-4</v>
      </c>
      <c r="O99" s="54" t="s">
        <v>22</v>
      </c>
      <c r="P99" s="48">
        <f t="shared" si="76"/>
        <v>-0.29015544041450775</v>
      </c>
      <c r="Q99" s="49">
        <f t="shared" si="77"/>
        <v>-0.26470588235294118</v>
      </c>
      <c r="R99" s="49">
        <f t="shared" si="78"/>
        <v>-0.19354838709677419</v>
      </c>
      <c r="S99" s="49">
        <f t="shared" si="79"/>
        <v>0</v>
      </c>
      <c r="T99" s="49">
        <f t="shared" si="80"/>
        <v>-0.86363636363636365</v>
      </c>
      <c r="U99" s="49">
        <f t="shared" si="81"/>
        <v>5.5555555555555552E-2</v>
      </c>
      <c r="V99" s="49">
        <f t="shared" si="82"/>
        <v>2</v>
      </c>
      <c r="W99" s="49">
        <f t="shared" si="83"/>
        <v>-0.5</v>
      </c>
      <c r="X99" s="49">
        <f t="shared" si="84"/>
        <v>-0.34</v>
      </c>
      <c r="Y99" s="49">
        <f t="shared" si="85"/>
        <v>-0.13043478260869565</v>
      </c>
      <c r="Z99" s="50">
        <f t="shared" si="86"/>
        <v>-0.66666666666666663</v>
      </c>
      <c r="AB99" s="54" t="s">
        <v>22</v>
      </c>
      <c r="AC99" s="91">
        <f t="shared" si="87"/>
        <v>-8</v>
      </c>
      <c r="AD99" s="91">
        <f t="shared" si="88"/>
        <v>-11</v>
      </c>
      <c r="AE99" s="91">
        <f t="shared" si="89"/>
        <v>5</v>
      </c>
      <c r="AF99" s="91">
        <f t="shared" si="90"/>
        <v>-1</v>
      </c>
      <c r="AG99" s="91">
        <f t="shared" si="91"/>
        <v>-10</v>
      </c>
      <c r="AH99" s="91">
        <f t="shared" si="92"/>
        <v>9</v>
      </c>
      <c r="AI99" s="91">
        <f t="shared" si="93"/>
        <v>4</v>
      </c>
      <c r="AJ99" s="91">
        <f t="shared" si="94"/>
        <v>-1</v>
      </c>
      <c r="AK99" s="91">
        <f t="shared" si="95"/>
        <v>-8</v>
      </c>
      <c r="AL99" s="91">
        <f t="shared" si="96"/>
        <v>8</v>
      </c>
      <c r="AM99" s="91">
        <f t="shared" si="97"/>
        <v>-3</v>
      </c>
    </row>
    <row r="100" spans="2:39">
      <c r="B100" s="54" t="s">
        <v>14</v>
      </c>
      <c r="C100" s="125">
        <f t="shared" ref="C100:M100" si="111">C19-C46</f>
        <v>21282</v>
      </c>
      <c r="D100" s="46">
        <f t="shared" si="111"/>
        <v>14593</v>
      </c>
      <c r="E100" s="46">
        <f t="shared" si="111"/>
        <v>679</v>
      </c>
      <c r="F100" s="46">
        <f t="shared" si="111"/>
        <v>1437</v>
      </c>
      <c r="G100" s="46">
        <f t="shared" si="111"/>
        <v>163</v>
      </c>
      <c r="H100" s="46">
        <f t="shared" si="111"/>
        <v>428</v>
      </c>
      <c r="I100" s="46">
        <f t="shared" si="111"/>
        <v>2524</v>
      </c>
      <c r="J100" s="46">
        <f t="shared" si="111"/>
        <v>-1022</v>
      </c>
      <c r="K100" s="46">
        <f t="shared" si="111"/>
        <v>700</v>
      </c>
      <c r="L100" s="46">
        <f t="shared" si="111"/>
        <v>314</v>
      </c>
      <c r="M100" s="47">
        <f t="shared" si="111"/>
        <v>1466</v>
      </c>
      <c r="O100" s="54" t="s">
        <v>14</v>
      </c>
      <c r="P100" s="48">
        <f t="shared" si="76"/>
        <v>0.27242006093033971</v>
      </c>
      <c r="Q100" s="49">
        <f t="shared" si="77"/>
        <v>0.26901522692917451</v>
      </c>
      <c r="R100" s="49">
        <f t="shared" si="78"/>
        <v>8.2113919458217444E-2</v>
      </c>
      <c r="S100" s="49">
        <f t="shared" si="79"/>
        <v>0.35684132108269184</v>
      </c>
      <c r="T100" s="49">
        <f t="shared" si="80"/>
        <v>0.16717948717948719</v>
      </c>
      <c r="U100" s="49">
        <f t="shared" si="81"/>
        <v>0.19696272434422457</v>
      </c>
      <c r="V100" s="49">
        <f t="shared" si="82"/>
        <v>0.90142857142857147</v>
      </c>
      <c r="W100" s="49">
        <f t="shared" si="83"/>
        <v>-0.68682795698924726</v>
      </c>
      <c r="X100" s="49">
        <f t="shared" si="84"/>
        <v>0.82159624413145538</v>
      </c>
      <c r="Y100" s="49">
        <f t="shared" si="85"/>
        <v>0.22638788752703676</v>
      </c>
      <c r="Z100" s="50">
        <f t="shared" si="86"/>
        <v>0.76955380577427823</v>
      </c>
      <c r="AB100" s="54" t="s">
        <v>14</v>
      </c>
      <c r="AC100" s="91">
        <f t="shared" si="87"/>
        <v>44190</v>
      </c>
      <c r="AD100" s="91">
        <f t="shared" si="88"/>
        <v>30533</v>
      </c>
      <c r="AE100" s="91">
        <f t="shared" si="89"/>
        <v>2164</v>
      </c>
      <c r="AF100" s="91">
        <f t="shared" si="90"/>
        <v>2417</v>
      </c>
      <c r="AG100" s="91">
        <f t="shared" si="91"/>
        <v>561</v>
      </c>
      <c r="AH100" s="91">
        <f t="shared" si="92"/>
        <v>1351</v>
      </c>
      <c r="AI100" s="91">
        <f t="shared" si="93"/>
        <v>3802</v>
      </c>
      <c r="AJ100" s="91">
        <f t="shared" si="94"/>
        <v>-99</v>
      </c>
      <c r="AK100" s="91">
        <f t="shared" si="95"/>
        <v>939</v>
      </c>
      <c r="AL100" s="91">
        <f t="shared" si="96"/>
        <v>548</v>
      </c>
      <c r="AM100" s="91">
        <f t="shared" si="97"/>
        <v>1974</v>
      </c>
    </row>
    <row r="101" spans="2:39">
      <c r="B101" s="54" t="s">
        <v>15</v>
      </c>
      <c r="C101" s="125">
        <f t="shared" ref="C101:M101" si="112">C20-C47</f>
        <v>11405</v>
      </c>
      <c r="D101" s="46">
        <f t="shared" si="112"/>
        <v>8629</v>
      </c>
      <c r="E101" s="46">
        <f t="shared" si="112"/>
        <v>1217</v>
      </c>
      <c r="F101" s="46">
        <f t="shared" si="112"/>
        <v>335</v>
      </c>
      <c r="G101" s="46">
        <f t="shared" si="112"/>
        <v>9</v>
      </c>
      <c r="H101" s="46">
        <f t="shared" si="112"/>
        <v>382</v>
      </c>
      <c r="I101" s="46">
        <f t="shared" si="112"/>
        <v>322</v>
      </c>
      <c r="J101" s="46">
        <f t="shared" si="112"/>
        <v>-22</v>
      </c>
      <c r="K101" s="46">
        <f t="shared" si="112"/>
        <v>151</v>
      </c>
      <c r="L101" s="46">
        <f t="shared" si="112"/>
        <v>187</v>
      </c>
      <c r="M101" s="47">
        <f t="shared" si="112"/>
        <v>195</v>
      </c>
      <c r="O101" s="54" t="s">
        <v>15</v>
      </c>
      <c r="P101" s="48">
        <f t="shared" si="76"/>
        <v>1.2266078726607872</v>
      </c>
      <c r="Q101" s="49">
        <f t="shared" si="77"/>
        <v>1.5324098739122713</v>
      </c>
      <c r="R101" s="49">
        <f t="shared" si="78"/>
        <v>1.4200700116686114</v>
      </c>
      <c r="S101" s="49">
        <f t="shared" si="79"/>
        <v>1.0403726708074534</v>
      </c>
      <c r="T101" s="49">
        <f t="shared" si="80"/>
        <v>2.8846153846153848E-2</v>
      </c>
      <c r="U101" s="49">
        <f t="shared" si="81"/>
        <v>0.45422116527942924</v>
      </c>
      <c r="V101" s="49">
        <f t="shared" si="82"/>
        <v>0.61100569259962045</v>
      </c>
      <c r="W101" s="49">
        <f t="shared" si="83"/>
        <v>-0.10426540284360189</v>
      </c>
      <c r="X101" s="49">
        <f t="shared" si="84"/>
        <v>0.9320987654320988</v>
      </c>
      <c r="Y101" s="49">
        <f t="shared" si="85"/>
        <v>0.69776119402985071</v>
      </c>
      <c r="Z101" s="50">
        <f t="shared" si="86"/>
        <v>1.1676646706586826</v>
      </c>
      <c r="AB101" s="54" t="s">
        <v>15</v>
      </c>
      <c r="AC101" s="91">
        <f t="shared" si="87"/>
        <v>11220</v>
      </c>
      <c r="AD101" s="91">
        <f t="shared" si="88"/>
        <v>7779</v>
      </c>
      <c r="AE101" s="91">
        <f t="shared" si="89"/>
        <v>1416</v>
      </c>
      <c r="AF101" s="91">
        <f t="shared" si="90"/>
        <v>372</v>
      </c>
      <c r="AG101" s="91">
        <f t="shared" si="91"/>
        <v>123</v>
      </c>
      <c r="AH101" s="91">
        <f t="shared" si="92"/>
        <v>511</v>
      </c>
      <c r="AI101" s="91">
        <f t="shared" si="93"/>
        <v>537</v>
      </c>
      <c r="AJ101" s="91">
        <f t="shared" si="94"/>
        <v>14</v>
      </c>
      <c r="AK101" s="91">
        <f t="shared" si="95"/>
        <v>-33</v>
      </c>
      <c r="AL101" s="91">
        <f t="shared" si="96"/>
        <v>300</v>
      </c>
      <c r="AM101" s="91">
        <f t="shared" si="97"/>
        <v>201</v>
      </c>
    </row>
    <row r="102" spans="2:39">
      <c r="B102" s="54" t="s">
        <v>16</v>
      </c>
      <c r="C102" s="125">
        <f t="shared" ref="C102:M102" si="113">C21-C48</f>
        <v>-666</v>
      </c>
      <c r="D102" s="46">
        <f t="shared" si="113"/>
        <v>-657</v>
      </c>
      <c r="E102" s="46">
        <f t="shared" si="113"/>
        <v>-1213</v>
      </c>
      <c r="F102" s="46">
        <f t="shared" si="113"/>
        <v>523</v>
      </c>
      <c r="G102" s="46">
        <f t="shared" si="113"/>
        <v>-248</v>
      </c>
      <c r="H102" s="46">
        <f t="shared" si="113"/>
        <v>850</v>
      </c>
      <c r="I102" s="46">
        <f t="shared" si="113"/>
        <v>89</v>
      </c>
      <c r="J102" s="46">
        <f t="shared" si="113"/>
        <v>-295</v>
      </c>
      <c r="K102" s="46">
        <f t="shared" si="113"/>
        <v>71</v>
      </c>
      <c r="L102" s="46">
        <f t="shared" si="113"/>
        <v>-24</v>
      </c>
      <c r="M102" s="47">
        <f t="shared" si="113"/>
        <v>238</v>
      </c>
      <c r="O102" s="54" t="s">
        <v>16</v>
      </c>
      <c r="P102" s="48">
        <f t="shared" si="76"/>
        <v>-3.1168101834518906E-2</v>
      </c>
      <c r="Q102" s="49">
        <f t="shared" si="77"/>
        <v>-7.360519829710957E-2</v>
      </c>
      <c r="R102" s="49">
        <f t="shared" si="78"/>
        <v>-0.29463201360213748</v>
      </c>
      <c r="S102" s="49">
        <f t="shared" si="79"/>
        <v>0.42416869424168696</v>
      </c>
      <c r="T102" s="49">
        <f t="shared" si="80"/>
        <v>-0.20598006644518271</v>
      </c>
      <c r="U102" s="49">
        <f t="shared" si="81"/>
        <v>0.30542579949694576</v>
      </c>
      <c r="V102" s="49">
        <f t="shared" si="82"/>
        <v>0.18350515463917524</v>
      </c>
      <c r="W102" s="49">
        <f t="shared" si="83"/>
        <v>-0.37772087067861715</v>
      </c>
      <c r="X102" s="49">
        <f t="shared" si="84"/>
        <v>0.13680154142581888</v>
      </c>
      <c r="Y102" s="49">
        <f t="shared" si="85"/>
        <v>-2.6966292134831461E-2</v>
      </c>
      <c r="Z102" s="50">
        <f t="shared" si="86"/>
        <v>0.55348837209302326</v>
      </c>
      <c r="AB102" s="54" t="s">
        <v>16</v>
      </c>
      <c r="AC102" s="91">
        <f t="shared" si="87"/>
        <v>1725</v>
      </c>
      <c r="AD102" s="91">
        <f t="shared" si="88"/>
        <v>-1233</v>
      </c>
      <c r="AE102" s="91">
        <f t="shared" si="89"/>
        <v>-135</v>
      </c>
      <c r="AF102" s="91">
        <f t="shared" si="90"/>
        <v>764</v>
      </c>
      <c r="AG102" s="91">
        <f t="shared" si="91"/>
        <v>-99</v>
      </c>
      <c r="AH102" s="91">
        <f t="shared" si="92"/>
        <v>1695</v>
      </c>
      <c r="AI102" s="91">
        <f t="shared" si="93"/>
        <v>280</v>
      </c>
      <c r="AJ102" s="91">
        <f t="shared" si="94"/>
        <v>-88</v>
      </c>
      <c r="AK102" s="91">
        <f t="shared" si="95"/>
        <v>185</v>
      </c>
      <c r="AL102" s="91">
        <f t="shared" si="96"/>
        <v>102</v>
      </c>
      <c r="AM102" s="91">
        <f t="shared" si="97"/>
        <v>254</v>
      </c>
    </row>
    <row r="103" spans="2:39">
      <c r="B103" s="54" t="s">
        <v>17</v>
      </c>
      <c r="C103" s="125">
        <f t="shared" ref="C103:M103" si="114">C22-C49</f>
        <v>1848</v>
      </c>
      <c r="D103" s="46">
        <f t="shared" si="114"/>
        <v>217</v>
      </c>
      <c r="E103" s="46">
        <f t="shared" si="114"/>
        <v>-106</v>
      </c>
      <c r="F103" s="46">
        <f t="shared" si="114"/>
        <v>219</v>
      </c>
      <c r="G103" s="46">
        <f t="shared" si="114"/>
        <v>114</v>
      </c>
      <c r="H103" s="46">
        <f t="shared" si="114"/>
        <v>732</v>
      </c>
      <c r="I103" s="46">
        <f t="shared" si="114"/>
        <v>-69</v>
      </c>
      <c r="J103" s="46">
        <f t="shared" si="114"/>
        <v>-112</v>
      </c>
      <c r="K103" s="46">
        <f t="shared" si="114"/>
        <v>190</v>
      </c>
      <c r="L103" s="46">
        <f t="shared" si="114"/>
        <v>33</v>
      </c>
      <c r="M103" s="47">
        <f t="shared" si="114"/>
        <v>630</v>
      </c>
      <c r="O103" s="54" t="s">
        <v>17</v>
      </c>
      <c r="P103" s="48">
        <f t="shared" si="76"/>
        <v>0.22638735758912165</v>
      </c>
      <c r="Q103" s="49">
        <f t="shared" si="77"/>
        <v>8.7078651685393263E-2</v>
      </c>
      <c r="R103" s="49">
        <f t="shared" si="78"/>
        <v>-7.7598828696925332E-2</v>
      </c>
      <c r="S103" s="49">
        <f t="shared" si="79"/>
        <v>0.18189368770764119</v>
      </c>
      <c r="T103" s="49">
        <f t="shared" si="80"/>
        <v>0.20765027322404372</v>
      </c>
      <c r="U103" s="49">
        <f t="shared" si="81"/>
        <v>1.4241245136186771</v>
      </c>
      <c r="V103" s="49">
        <f t="shared" si="82"/>
        <v>-0.25650557620817843</v>
      </c>
      <c r="W103" s="49">
        <f t="shared" si="83"/>
        <v>-0.31024930747922436</v>
      </c>
      <c r="X103" s="49">
        <f t="shared" si="84"/>
        <v>0.64846416382252559</v>
      </c>
      <c r="Y103" s="49">
        <f t="shared" si="85"/>
        <v>8.943089430894309E-2</v>
      </c>
      <c r="Z103" s="50">
        <f t="shared" si="86"/>
        <v>0.84450402144772119</v>
      </c>
      <c r="AB103" s="54" t="s">
        <v>17</v>
      </c>
      <c r="AC103" s="91">
        <f t="shared" si="87"/>
        <v>3031</v>
      </c>
      <c r="AD103" s="91">
        <f t="shared" si="88"/>
        <v>406</v>
      </c>
      <c r="AE103" s="91">
        <f t="shared" si="89"/>
        <v>-501</v>
      </c>
      <c r="AF103" s="91">
        <f t="shared" si="90"/>
        <v>383</v>
      </c>
      <c r="AG103" s="91">
        <f t="shared" si="91"/>
        <v>287</v>
      </c>
      <c r="AH103" s="91">
        <f t="shared" si="92"/>
        <v>1127</v>
      </c>
      <c r="AI103" s="91">
        <f t="shared" si="93"/>
        <v>119</v>
      </c>
      <c r="AJ103" s="91">
        <f t="shared" si="94"/>
        <v>-11</v>
      </c>
      <c r="AK103" s="91">
        <f t="shared" si="95"/>
        <v>227</v>
      </c>
      <c r="AL103" s="91">
        <f t="shared" si="96"/>
        <v>132</v>
      </c>
      <c r="AM103" s="91">
        <f t="shared" si="97"/>
        <v>862</v>
      </c>
    </row>
    <row r="104" spans="2:39">
      <c r="B104" s="54" t="s">
        <v>18</v>
      </c>
      <c r="C104" s="125">
        <f t="shared" ref="C104:M104" si="115">C23-C50</f>
        <v>2095</v>
      </c>
      <c r="D104" s="46">
        <f t="shared" si="115"/>
        <v>674</v>
      </c>
      <c r="E104" s="46">
        <f t="shared" si="115"/>
        <v>862</v>
      </c>
      <c r="F104" s="46">
        <f t="shared" si="115"/>
        <v>453</v>
      </c>
      <c r="G104" s="46">
        <f t="shared" si="115"/>
        <v>108</v>
      </c>
      <c r="H104" s="46">
        <f t="shared" si="115"/>
        <v>256</v>
      </c>
      <c r="I104" s="46">
        <f t="shared" si="115"/>
        <v>361</v>
      </c>
      <c r="J104" s="46">
        <f t="shared" si="115"/>
        <v>-97</v>
      </c>
      <c r="K104" s="46">
        <f t="shared" si="115"/>
        <v>-415</v>
      </c>
      <c r="L104" s="46">
        <f t="shared" si="115"/>
        <v>29</v>
      </c>
      <c r="M104" s="47">
        <f t="shared" si="115"/>
        <v>-136</v>
      </c>
      <c r="O104" s="54" t="s">
        <v>18</v>
      </c>
      <c r="P104" s="48">
        <f t="shared" si="76"/>
        <v>7.9724484359540299E-2</v>
      </c>
      <c r="Q104" s="49">
        <f t="shared" si="77"/>
        <v>5.754290105011526E-2</v>
      </c>
      <c r="R104" s="49">
        <f t="shared" si="78"/>
        <v>0.23436650353452965</v>
      </c>
      <c r="S104" s="49">
        <f t="shared" si="79"/>
        <v>0.50166112956810627</v>
      </c>
      <c r="T104" s="49">
        <f t="shared" si="80"/>
        <v>0.27480916030534353</v>
      </c>
      <c r="U104" s="49">
        <f t="shared" si="81"/>
        <v>0.76876876876876876</v>
      </c>
      <c r="V104" s="49">
        <f t="shared" si="82"/>
        <v>7.9638208691815579E-2</v>
      </c>
      <c r="W104" s="49">
        <f t="shared" si="83"/>
        <v>-0.13453536754507628</v>
      </c>
      <c r="X104" s="49">
        <f t="shared" si="84"/>
        <v>-0.26913099870298313</v>
      </c>
      <c r="Y104" s="49">
        <f t="shared" si="85"/>
        <v>1.820464532328939E-2</v>
      </c>
      <c r="Z104" s="50">
        <f t="shared" si="86"/>
        <v>-0.1565017261219793</v>
      </c>
      <c r="AB104" s="54" t="s">
        <v>18</v>
      </c>
      <c r="AC104" s="91">
        <f t="shared" si="87"/>
        <v>5907</v>
      </c>
      <c r="AD104" s="91">
        <f t="shared" si="88"/>
        <v>1523</v>
      </c>
      <c r="AE104" s="91">
        <f t="shared" si="89"/>
        <v>1055</v>
      </c>
      <c r="AF104" s="91">
        <f t="shared" si="90"/>
        <v>527</v>
      </c>
      <c r="AG104" s="91">
        <f t="shared" si="91"/>
        <v>183</v>
      </c>
      <c r="AH104" s="91">
        <f t="shared" si="92"/>
        <v>429</v>
      </c>
      <c r="AI104" s="91">
        <f t="shared" si="93"/>
        <v>1582</v>
      </c>
      <c r="AJ104" s="91">
        <f t="shared" si="94"/>
        <v>59</v>
      </c>
      <c r="AK104" s="91">
        <f t="shared" si="95"/>
        <v>-40</v>
      </c>
      <c r="AL104" s="91">
        <f t="shared" si="96"/>
        <v>401</v>
      </c>
      <c r="AM104" s="91">
        <f t="shared" si="97"/>
        <v>188</v>
      </c>
    </row>
    <row r="105" spans="2:39">
      <c r="B105" s="54" t="s">
        <v>19</v>
      </c>
      <c r="C105" s="125">
        <f t="shared" ref="C105:M105" si="116">C24-C51</f>
        <v>-2942</v>
      </c>
      <c r="D105" s="46">
        <f t="shared" si="116"/>
        <v>-104</v>
      </c>
      <c r="E105" s="46">
        <f t="shared" si="116"/>
        <v>984</v>
      </c>
      <c r="F105" s="46">
        <f t="shared" si="116"/>
        <v>-166</v>
      </c>
      <c r="G105" s="46">
        <f t="shared" si="116"/>
        <v>19</v>
      </c>
      <c r="H105" s="46">
        <f t="shared" si="116"/>
        <v>-2057</v>
      </c>
      <c r="I105" s="46">
        <f t="shared" si="116"/>
        <v>-167</v>
      </c>
      <c r="J105" s="46">
        <f t="shared" si="116"/>
        <v>-514</v>
      </c>
      <c r="K105" s="46">
        <f t="shared" si="116"/>
        <v>-12</v>
      </c>
      <c r="L105" s="46">
        <f t="shared" si="116"/>
        <v>-60</v>
      </c>
      <c r="M105" s="47">
        <f t="shared" si="116"/>
        <v>-865</v>
      </c>
      <c r="O105" s="54" t="s">
        <v>19</v>
      </c>
      <c r="P105" s="48">
        <f t="shared" si="76"/>
        <v>-0.17584125276432969</v>
      </c>
      <c r="Q105" s="49">
        <f t="shared" si="77"/>
        <v>-4.1733547351524881E-2</v>
      </c>
      <c r="R105" s="49">
        <f t="shared" si="78"/>
        <v>0.25732217573221755</v>
      </c>
      <c r="S105" s="49">
        <f t="shared" si="79"/>
        <v>-0.19809069212410502</v>
      </c>
      <c r="T105" s="49">
        <f t="shared" si="80"/>
        <v>0.20212765957446807</v>
      </c>
      <c r="U105" s="49">
        <f t="shared" si="81"/>
        <v>-0.33649599214788156</v>
      </c>
      <c r="V105" s="49">
        <f t="shared" si="82"/>
        <v>-0.35232067510548526</v>
      </c>
      <c r="W105" s="49">
        <f t="shared" si="83"/>
        <v>-0.76716417910447765</v>
      </c>
      <c r="X105" s="49">
        <f t="shared" si="84"/>
        <v>-5.1502145922746781E-2</v>
      </c>
      <c r="Y105" s="49">
        <f t="shared" si="85"/>
        <v>-0.33149171270718231</v>
      </c>
      <c r="Z105" s="50">
        <f t="shared" si="86"/>
        <v>-0.47737306843267108</v>
      </c>
      <c r="AB105" s="54" t="s">
        <v>19</v>
      </c>
      <c r="AC105" s="91">
        <f t="shared" si="87"/>
        <v>-3624</v>
      </c>
      <c r="AD105" s="91">
        <f t="shared" si="88"/>
        <v>-1856</v>
      </c>
      <c r="AE105" s="91">
        <f t="shared" si="89"/>
        <v>1551</v>
      </c>
      <c r="AF105" s="91">
        <f t="shared" si="90"/>
        <v>50</v>
      </c>
      <c r="AG105" s="91">
        <f t="shared" si="91"/>
        <v>-13</v>
      </c>
      <c r="AH105" s="91">
        <f t="shared" si="92"/>
        <v>-2130</v>
      </c>
      <c r="AI105" s="91">
        <f t="shared" si="93"/>
        <v>-133</v>
      </c>
      <c r="AJ105" s="91">
        <f t="shared" si="94"/>
        <v>-582</v>
      </c>
      <c r="AK105" s="91">
        <f t="shared" si="95"/>
        <v>-61</v>
      </c>
      <c r="AL105" s="91">
        <f t="shared" si="96"/>
        <v>-92</v>
      </c>
      <c r="AM105" s="91">
        <f t="shared" si="97"/>
        <v>-358</v>
      </c>
    </row>
    <row r="106" spans="2:39">
      <c r="B106" s="109" t="s">
        <v>20</v>
      </c>
      <c r="C106" s="128">
        <f t="shared" ref="C106:M106" si="117">C25-C52</f>
        <v>2276</v>
      </c>
      <c r="D106" s="129">
        <f t="shared" si="117"/>
        <v>2041</v>
      </c>
      <c r="E106" s="129">
        <f t="shared" si="117"/>
        <v>290</v>
      </c>
      <c r="F106" s="129">
        <f t="shared" si="117"/>
        <v>6</v>
      </c>
      <c r="G106" s="129">
        <f t="shared" si="117"/>
        <v>-4</v>
      </c>
      <c r="H106" s="129">
        <f t="shared" si="117"/>
        <v>-27</v>
      </c>
      <c r="I106" s="129">
        <f t="shared" si="117"/>
        <v>-15</v>
      </c>
      <c r="J106" s="129">
        <f t="shared" si="117"/>
        <v>-9</v>
      </c>
      <c r="K106" s="129">
        <f t="shared" si="117"/>
        <v>7</v>
      </c>
      <c r="L106" s="129">
        <f t="shared" si="117"/>
        <v>-10</v>
      </c>
      <c r="M106" s="130">
        <f t="shared" si="117"/>
        <v>-3</v>
      </c>
      <c r="O106" s="109" t="s">
        <v>20</v>
      </c>
      <c r="P106" s="72">
        <f t="shared" si="76"/>
        <v>0.98103448275862071</v>
      </c>
      <c r="Q106" s="73">
        <f t="shared" si="77"/>
        <v>1.2287778446718844</v>
      </c>
      <c r="R106" s="73">
        <f t="shared" si="78"/>
        <v>0.68075117370892024</v>
      </c>
      <c r="S106" s="131" t="s">
        <v>120</v>
      </c>
      <c r="T106" s="73">
        <f t="shared" si="80"/>
        <v>-0.5</v>
      </c>
      <c r="U106" s="73">
        <f t="shared" si="81"/>
        <v>-0.15340909090909091</v>
      </c>
      <c r="V106" s="73">
        <f t="shared" si="82"/>
        <v>-0.55555555555555558</v>
      </c>
      <c r="W106" s="73">
        <f t="shared" si="83"/>
        <v>-1</v>
      </c>
      <c r="X106" s="131" t="s">
        <v>120</v>
      </c>
      <c r="Y106" s="73">
        <f t="shared" si="85"/>
        <v>-1</v>
      </c>
      <c r="Z106" s="74">
        <f t="shared" si="86"/>
        <v>-1</v>
      </c>
      <c r="AB106" s="109" t="s">
        <v>20</v>
      </c>
      <c r="AC106" s="91">
        <f t="shared" si="87"/>
        <v>939</v>
      </c>
      <c r="AD106" s="91">
        <f t="shared" si="88"/>
        <v>2343</v>
      </c>
      <c r="AE106" s="91">
        <f t="shared" si="89"/>
        <v>-1305</v>
      </c>
      <c r="AF106" s="91">
        <f t="shared" si="90"/>
        <v>3</v>
      </c>
      <c r="AG106" s="91">
        <f t="shared" si="91"/>
        <v>4</v>
      </c>
      <c r="AH106" s="91">
        <f t="shared" si="92"/>
        <v>-8</v>
      </c>
      <c r="AI106" s="91">
        <f t="shared" si="93"/>
        <v>-4</v>
      </c>
      <c r="AJ106" s="91">
        <f t="shared" si="94"/>
        <v>-63</v>
      </c>
      <c r="AK106" s="91">
        <f t="shared" si="95"/>
        <v>-28</v>
      </c>
      <c r="AL106" s="91">
        <f t="shared" si="96"/>
        <v>0</v>
      </c>
      <c r="AM106" s="91">
        <f t="shared" si="97"/>
        <v>-3</v>
      </c>
    </row>
    <row r="107" spans="2:39">
      <c r="B107" s="121" t="s">
        <v>21</v>
      </c>
      <c r="C107" s="133">
        <f t="shared" ref="C107:M107" si="118">SUM(C85:C106)</f>
        <v>66017</v>
      </c>
      <c r="D107" s="134">
        <f t="shared" si="118"/>
        <v>47131</v>
      </c>
      <c r="E107" s="134">
        <f t="shared" si="118"/>
        <v>6785</v>
      </c>
      <c r="F107" s="134">
        <f t="shared" si="118"/>
        <v>6600</v>
      </c>
      <c r="G107" s="416">
        <f t="shared" si="118"/>
        <v>-460</v>
      </c>
      <c r="H107" s="416">
        <f t="shared" si="118"/>
        <v>-2173</v>
      </c>
      <c r="I107" s="134">
        <f t="shared" si="118"/>
        <v>5972</v>
      </c>
      <c r="J107" s="416">
        <f t="shared" si="118"/>
        <v>-808</v>
      </c>
      <c r="K107" s="134">
        <f t="shared" si="118"/>
        <v>1283</v>
      </c>
      <c r="L107" s="416">
        <f t="shared" si="118"/>
        <v>-1132</v>
      </c>
      <c r="M107" s="135">
        <f t="shared" si="118"/>
        <v>2819</v>
      </c>
      <c r="O107" s="117" t="s">
        <v>21</v>
      </c>
      <c r="P107" s="118">
        <f t="shared" si="76"/>
        <v>0.15149540238061909</v>
      </c>
      <c r="Q107" s="119">
        <f t="shared" si="77"/>
        <v>0.2076539086835647</v>
      </c>
      <c r="R107" s="119">
        <f t="shared" si="78"/>
        <v>0.11467928674047156</v>
      </c>
      <c r="S107" s="119">
        <f t="shared" si="79"/>
        <v>0.28988053408292341</v>
      </c>
      <c r="T107" s="420">
        <f t="shared" si="80"/>
        <v>-4.5762037405491444E-2</v>
      </c>
      <c r="U107" s="420">
        <f t="shared" si="81"/>
        <v>-7.7748756663923571E-2</v>
      </c>
      <c r="V107" s="119">
        <f t="shared" si="82"/>
        <v>0.20586004825922097</v>
      </c>
      <c r="W107" s="420">
        <f t="shared" si="83"/>
        <v>-4.9549273318206903E-2</v>
      </c>
      <c r="X107" s="119">
        <f t="shared" si="84"/>
        <v>0.13489643570602461</v>
      </c>
      <c r="Y107" s="420">
        <f t="shared" si="85"/>
        <v>-6.485247780005729E-2</v>
      </c>
      <c r="Z107" s="120">
        <f t="shared" si="86"/>
        <v>0.1699933667008382</v>
      </c>
      <c r="AB107" s="117" t="s">
        <v>21</v>
      </c>
      <c r="AC107" s="136">
        <f t="shared" ref="AC107:AM107" si="119">SUM(AC85:AC106)</f>
        <v>116365</v>
      </c>
      <c r="AD107" s="137">
        <f t="shared" si="119"/>
        <v>58616</v>
      </c>
      <c r="AE107" s="137">
        <f t="shared" si="119"/>
        <v>17879</v>
      </c>
      <c r="AF107" s="137">
        <f t="shared" si="119"/>
        <v>10340</v>
      </c>
      <c r="AG107" s="137">
        <f t="shared" si="119"/>
        <v>2297</v>
      </c>
      <c r="AH107" s="137">
        <f t="shared" si="119"/>
        <v>733</v>
      </c>
      <c r="AI107" s="137">
        <f t="shared" si="119"/>
        <v>15118</v>
      </c>
      <c r="AJ107" s="416">
        <f t="shared" si="119"/>
        <v>2418</v>
      </c>
      <c r="AK107" s="137">
        <f t="shared" si="119"/>
        <v>1174</v>
      </c>
      <c r="AL107" s="137">
        <f t="shared" si="119"/>
        <v>1083</v>
      </c>
      <c r="AM107" s="138">
        <f t="shared" si="119"/>
        <v>6707</v>
      </c>
    </row>
    <row r="108" spans="2:39">
      <c r="D108" s="98">
        <f>D107/$C$107</f>
        <v>0.71392217156187043</v>
      </c>
      <c r="E108" s="98">
        <f t="shared" ref="E108:M108" si="120">E107/$C$107</f>
        <v>0.10277655755335748</v>
      </c>
      <c r="F108" s="98">
        <f t="shared" si="120"/>
        <v>9.9974249057061065E-2</v>
      </c>
      <c r="G108" s="98">
        <f t="shared" si="120"/>
        <v>-6.9679022070072861E-3</v>
      </c>
      <c r="H108" s="98">
        <f t="shared" si="120"/>
        <v>-3.2915764121362677E-2</v>
      </c>
      <c r="I108" s="98">
        <f t="shared" si="120"/>
        <v>9.0461547783146759E-2</v>
      </c>
      <c r="J108" s="98">
        <f t="shared" si="120"/>
        <v>-1.2239271702743233E-2</v>
      </c>
      <c r="K108" s="98">
        <f t="shared" si="120"/>
        <v>1.943438811215293E-2</v>
      </c>
      <c r="L108" s="98">
        <f t="shared" si="120"/>
        <v>-1.714709847463532E-2</v>
      </c>
      <c r="M108" s="98">
        <f t="shared" si="120"/>
        <v>4.2701122438159871E-2</v>
      </c>
    </row>
    <row r="109" spans="2:39">
      <c r="M109" s="424" t="s">
        <v>324</v>
      </c>
      <c r="Z109" s="424" t="s">
        <v>324</v>
      </c>
      <c r="AM109" s="424" t="s">
        <v>324</v>
      </c>
    </row>
    <row r="110" spans="2:39" ht="15">
      <c r="B110" s="2" t="s">
        <v>124</v>
      </c>
      <c r="O110" s="5" t="s">
        <v>128</v>
      </c>
      <c r="AB110" s="5" t="s">
        <v>129</v>
      </c>
    </row>
    <row r="111" spans="2:39" s="18" customFormat="1" ht="57">
      <c r="B111" s="6" t="s">
        <v>92</v>
      </c>
      <c r="C111" s="30" t="s">
        <v>38</v>
      </c>
      <c r="D111" s="20" t="s">
        <v>45</v>
      </c>
      <c r="E111" s="21" t="s">
        <v>46</v>
      </c>
      <c r="F111" s="22" t="s">
        <v>47</v>
      </c>
      <c r="G111" s="23" t="s">
        <v>39</v>
      </c>
      <c r="H111" s="24" t="s">
        <v>48</v>
      </c>
      <c r="I111" s="25" t="s">
        <v>40</v>
      </c>
      <c r="J111" s="26" t="s">
        <v>41</v>
      </c>
      <c r="K111" s="27" t="s">
        <v>49</v>
      </c>
      <c r="L111" s="28" t="s">
        <v>42</v>
      </c>
      <c r="M111" s="29" t="s">
        <v>43</v>
      </c>
      <c r="O111" s="6" t="s">
        <v>92</v>
      </c>
      <c r="P111" s="30" t="s">
        <v>38</v>
      </c>
      <c r="Q111" s="20" t="s">
        <v>45</v>
      </c>
      <c r="R111" s="21" t="s">
        <v>46</v>
      </c>
      <c r="S111" s="22" t="s">
        <v>47</v>
      </c>
      <c r="T111" s="23" t="s">
        <v>39</v>
      </c>
      <c r="U111" s="24" t="s">
        <v>48</v>
      </c>
      <c r="V111" s="25" t="s">
        <v>40</v>
      </c>
      <c r="W111" s="26" t="s">
        <v>41</v>
      </c>
      <c r="X111" s="27" t="s">
        <v>49</v>
      </c>
      <c r="Y111" s="28" t="s">
        <v>42</v>
      </c>
      <c r="Z111" s="29" t="s">
        <v>43</v>
      </c>
      <c r="AB111" s="6" t="s">
        <v>92</v>
      </c>
      <c r="AC111" s="30" t="s">
        <v>38</v>
      </c>
      <c r="AD111" s="20" t="s">
        <v>45</v>
      </c>
      <c r="AE111" s="21" t="s">
        <v>46</v>
      </c>
      <c r="AF111" s="22" t="s">
        <v>47</v>
      </c>
      <c r="AG111" s="23" t="s">
        <v>39</v>
      </c>
      <c r="AH111" s="24" t="s">
        <v>48</v>
      </c>
      <c r="AI111" s="25" t="s">
        <v>40</v>
      </c>
      <c r="AJ111" s="26" t="s">
        <v>41</v>
      </c>
      <c r="AK111" s="27" t="s">
        <v>49</v>
      </c>
      <c r="AL111" s="28" t="s">
        <v>42</v>
      </c>
      <c r="AM111" s="29" t="s">
        <v>43</v>
      </c>
    </row>
    <row r="112" spans="2:39">
      <c r="B112" s="31" t="s">
        <v>2</v>
      </c>
      <c r="C112" s="91">
        <f>C31-C58</f>
        <v>246</v>
      </c>
      <c r="D112" s="139">
        <f t="shared" ref="D112:M112" si="121">D31-D58</f>
        <v>-53</v>
      </c>
      <c r="E112" s="139">
        <f t="shared" si="121"/>
        <v>144</v>
      </c>
      <c r="F112" s="139">
        <f t="shared" si="121"/>
        <v>15</v>
      </c>
      <c r="G112" s="139">
        <f t="shared" si="121"/>
        <v>-24</v>
      </c>
      <c r="H112" s="139">
        <f t="shared" si="121"/>
        <v>-184</v>
      </c>
      <c r="I112" s="139">
        <f t="shared" si="121"/>
        <v>87</v>
      </c>
      <c r="J112" s="139">
        <f t="shared" si="121"/>
        <v>25</v>
      </c>
      <c r="K112" s="139">
        <f t="shared" si="121"/>
        <v>111</v>
      </c>
      <c r="L112" s="139">
        <f t="shared" si="121"/>
        <v>90</v>
      </c>
      <c r="M112" s="140">
        <f t="shared" si="121"/>
        <v>35</v>
      </c>
      <c r="O112" s="31" t="s">
        <v>2</v>
      </c>
      <c r="P112" s="101">
        <f>C112/C58</f>
        <v>4.4581370061616526E-2</v>
      </c>
      <c r="Q112" s="102">
        <f t="shared" ref="Q112:Q134" si="122">D112/D58</f>
        <v>-8.7458745874587462E-2</v>
      </c>
      <c r="R112" s="102">
        <f t="shared" ref="R112:R134" si="123">E112/E58</f>
        <v>0.13457943925233645</v>
      </c>
      <c r="S112" s="102">
        <f t="shared" ref="S112:S134" si="124">F112/F58</f>
        <v>1.4409221902017291E-2</v>
      </c>
      <c r="T112" s="102">
        <f t="shared" ref="T112:T134" si="125">G112/G58</f>
        <v>-4.4036697247706424E-2</v>
      </c>
      <c r="U112" s="102">
        <f t="shared" ref="U112:U134" si="126">H112/H58</f>
        <v>-0.43294117647058822</v>
      </c>
      <c r="V112" s="102">
        <f t="shared" ref="V112:V134" si="127">I112/I58</f>
        <v>1.8510638297872339</v>
      </c>
      <c r="W112" s="102">
        <f t="shared" ref="W112:W134" si="128">J112/J58</f>
        <v>0.13368983957219252</v>
      </c>
      <c r="X112" s="102">
        <f t="shared" ref="X112:X134" si="129">K112/K58</f>
        <v>0.36754966887417218</v>
      </c>
      <c r="Y112" s="102">
        <f t="shared" ref="Y112:Y134" si="130">L112/L58</f>
        <v>0.17892644135188868</v>
      </c>
      <c r="Z112" s="103">
        <f t="shared" ref="Z112:Z134" si="131">M112/M58</f>
        <v>4.4191919191919192E-2</v>
      </c>
      <c r="AB112" s="31" t="s">
        <v>2</v>
      </c>
      <c r="AC112" s="101">
        <f>AC85/C58</f>
        <v>3.0445813700616164E-2</v>
      </c>
      <c r="AD112" s="102">
        <f t="shared" ref="AD112:AM112" si="132">AD85/D58</f>
        <v>4.9504950495049507E-2</v>
      </c>
      <c r="AE112" s="102">
        <f t="shared" si="132"/>
        <v>-8.2242990654205608E-2</v>
      </c>
      <c r="AF112" s="102">
        <f t="shared" si="132"/>
        <v>4.8030739673390974E-3</v>
      </c>
      <c r="AG112" s="102">
        <f t="shared" si="132"/>
        <v>-9.3577981651376152E-2</v>
      </c>
      <c r="AH112" s="102">
        <f t="shared" si="132"/>
        <v>-0.12941176470588237</v>
      </c>
      <c r="AI112" s="102">
        <f t="shared" si="132"/>
        <v>5.8297872340425529</v>
      </c>
      <c r="AJ112" s="102">
        <f t="shared" si="132"/>
        <v>0.66310160427807485</v>
      </c>
      <c r="AK112" s="102">
        <f t="shared" si="132"/>
        <v>0.40397350993377484</v>
      </c>
      <c r="AL112" s="102">
        <f t="shared" si="132"/>
        <v>0.15904572564612326</v>
      </c>
      <c r="AM112" s="103">
        <f t="shared" si="132"/>
        <v>-0.34469696969696972</v>
      </c>
    </row>
    <row r="113" spans="2:39">
      <c r="B113" s="54" t="s">
        <v>3</v>
      </c>
      <c r="C113" s="141">
        <f t="shared" ref="C113:M113" si="133">C32-C59</f>
        <v>2569</v>
      </c>
      <c r="D113" s="80">
        <f t="shared" si="133"/>
        <v>-1149</v>
      </c>
      <c r="E113" s="80">
        <f t="shared" si="133"/>
        <v>-544</v>
      </c>
      <c r="F113" s="80">
        <f t="shared" si="133"/>
        <v>1322</v>
      </c>
      <c r="G113" s="80">
        <f t="shared" si="133"/>
        <v>522</v>
      </c>
      <c r="H113" s="80">
        <f t="shared" si="133"/>
        <v>17</v>
      </c>
      <c r="I113" s="80">
        <f t="shared" si="133"/>
        <v>1087</v>
      </c>
      <c r="J113" s="80">
        <f t="shared" si="133"/>
        <v>161</v>
      </c>
      <c r="K113" s="80">
        <f t="shared" si="133"/>
        <v>-263</v>
      </c>
      <c r="L113" s="80">
        <f t="shared" si="133"/>
        <v>140</v>
      </c>
      <c r="M113" s="81">
        <f t="shared" si="133"/>
        <v>1276</v>
      </c>
      <c r="O113" s="54" t="s">
        <v>3</v>
      </c>
      <c r="P113" s="48">
        <f t="shared" ref="P113:P134" si="134">C113/C59</f>
        <v>7.917283037475345E-2</v>
      </c>
      <c r="Q113" s="49">
        <f t="shared" si="122"/>
        <v>-0.10052493438320211</v>
      </c>
      <c r="R113" s="49">
        <f t="shared" si="123"/>
        <v>-0.18585582507687051</v>
      </c>
      <c r="S113" s="49">
        <f t="shared" si="124"/>
        <v>0.32706580900544285</v>
      </c>
      <c r="T113" s="49">
        <f t="shared" si="125"/>
        <v>0.63196125907990319</v>
      </c>
      <c r="U113" s="49">
        <f t="shared" si="126"/>
        <v>6.3009636767976281E-3</v>
      </c>
      <c r="V113" s="49">
        <f t="shared" si="127"/>
        <v>0.20839723926380369</v>
      </c>
      <c r="W113" s="49">
        <f t="shared" si="128"/>
        <v>0.30377358490566037</v>
      </c>
      <c r="X113" s="49">
        <f t="shared" si="129"/>
        <v>-0.26592517694641049</v>
      </c>
      <c r="Y113" s="49">
        <f t="shared" si="130"/>
        <v>5.4474708171206226E-2</v>
      </c>
      <c r="Z113" s="50">
        <f t="shared" si="131"/>
        <v>1.0459016393442624</v>
      </c>
      <c r="AB113" s="54" t="s">
        <v>3</v>
      </c>
      <c r="AC113" s="48">
        <f t="shared" ref="AC113:AC133" si="135">AC86/C59</f>
        <v>1.7843934911242604E-2</v>
      </c>
      <c r="AD113" s="49">
        <f t="shared" ref="AD113:AD134" si="136">AD86/D59</f>
        <v>-0.14575678040244969</v>
      </c>
      <c r="AE113" s="49">
        <f t="shared" ref="AE113:AE134" si="137">AE86/E59</f>
        <v>-0.33959685685001706</v>
      </c>
      <c r="AF113" s="49">
        <f t="shared" ref="AF113:AF134" si="138">AF86/F59</f>
        <v>0.38396833250865908</v>
      </c>
      <c r="AG113" s="49">
        <f t="shared" ref="AG113:AG134" si="139">AG86/G59</f>
        <v>0.45157384987893462</v>
      </c>
      <c r="AH113" s="49">
        <f t="shared" ref="AH113:AH134" si="140">AH86/H59</f>
        <v>-0.32246108228317272</v>
      </c>
      <c r="AI113" s="49">
        <f t="shared" ref="AI113:AI134" si="141">AI86/I59</f>
        <v>0.26284509202453987</v>
      </c>
      <c r="AJ113" s="49">
        <f t="shared" ref="AJ113:AJ134" si="142">AJ86/J59</f>
        <v>-0.36415094339622639</v>
      </c>
      <c r="AK113" s="49">
        <f t="shared" ref="AK113:AK134" si="143">AK86/K59</f>
        <v>-0.17593528816986856</v>
      </c>
      <c r="AL113" s="49">
        <f t="shared" ref="AL113:AL134" si="144">AL86/L59</f>
        <v>3.6964980544747082E-2</v>
      </c>
      <c r="AM113" s="50">
        <f t="shared" ref="AM113:AM134" si="145">AM86/M59</f>
        <v>0.88934426229508201</v>
      </c>
    </row>
    <row r="114" spans="2:39">
      <c r="B114" s="54" t="s">
        <v>4</v>
      </c>
      <c r="C114" s="141">
        <f t="shared" ref="C114:M114" si="146">C33-C60</f>
        <v>8724</v>
      </c>
      <c r="D114" s="80">
        <f t="shared" si="146"/>
        <v>3118</v>
      </c>
      <c r="E114" s="80">
        <f t="shared" si="146"/>
        <v>6103</v>
      </c>
      <c r="F114" s="80">
        <f t="shared" si="146"/>
        <v>115</v>
      </c>
      <c r="G114" s="80">
        <f t="shared" si="146"/>
        <v>37</v>
      </c>
      <c r="H114" s="80">
        <f t="shared" si="146"/>
        <v>59</v>
      </c>
      <c r="I114" s="80">
        <f t="shared" si="146"/>
        <v>-730</v>
      </c>
      <c r="J114" s="80">
        <f t="shared" si="146"/>
        <v>-29</v>
      </c>
      <c r="K114" s="80">
        <f t="shared" si="146"/>
        <v>-184</v>
      </c>
      <c r="L114" s="80">
        <f t="shared" si="146"/>
        <v>270</v>
      </c>
      <c r="M114" s="81">
        <f t="shared" si="146"/>
        <v>-35</v>
      </c>
      <c r="O114" s="54" t="s">
        <v>4</v>
      </c>
      <c r="P114" s="48">
        <f t="shared" si="134"/>
        <v>9.590607273206983E-2</v>
      </c>
      <c r="Q114" s="49">
        <f t="shared" si="122"/>
        <v>3.7534157527897821E-2</v>
      </c>
      <c r="R114" s="49">
        <f t="shared" si="123"/>
        <v>1.3127554312755432</v>
      </c>
      <c r="S114" s="49">
        <f t="shared" si="124"/>
        <v>0.36277602523659308</v>
      </c>
      <c r="T114" s="49">
        <f t="shared" si="125"/>
        <v>0.10818713450292397</v>
      </c>
      <c r="U114" s="49">
        <f t="shared" si="126"/>
        <v>0.25431034482758619</v>
      </c>
      <c r="V114" s="49">
        <f t="shared" si="127"/>
        <v>-0.46319796954314718</v>
      </c>
      <c r="W114" s="49">
        <f t="shared" si="128"/>
        <v>-0.33333333333333331</v>
      </c>
      <c r="X114" s="49">
        <f t="shared" si="129"/>
        <v>-0.48167539267015708</v>
      </c>
      <c r="Y114" s="49">
        <f t="shared" si="130"/>
        <v>1.4673913043478262</v>
      </c>
      <c r="Z114" s="50">
        <f t="shared" si="131"/>
        <v>-0.28225806451612906</v>
      </c>
      <c r="AB114" s="54" t="s">
        <v>4</v>
      </c>
      <c r="AC114" s="48">
        <f t="shared" si="135"/>
        <v>0.27185479970098059</v>
      </c>
      <c r="AD114" s="49">
        <f t="shared" si="136"/>
        <v>0.21896931540489462</v>
      </c>
      <c r="AE114" s="49">
        <f t="shared" si="137"/>
        <v>1.5502258550225856</v>
      </c>
      <c r="AF114" s="49">
        <f t="shared" si="138"/>
        <v>1.6876971608832807</v>
      </c>
      <c r="AG114" s="49">
        <f t="shared" si="139"/>
        <v>-0.42397660818713451</v>
      </c>
      <c r="AH114" s="49">
        <f t="shared" si="140"/>
        <v>0.625</v>
      </c>
      <c r="AI114" s="49">
        <f t="shared" si="141"/>
        <v>-0.6782994923857868</v>
      </c>
      <c r="AJ114" s="49">
        <f t="shared" si="142"/>
        <v>-0.26436781609195403</v>
      </c>
      <c r="AK114" s="49">
        <f t="shared" si="143"/>
        <v>-0.32460732984293195</v>
      </c>
      <c r="AL114" s="49">
        <f t="shared" si="144"/>
        <v>0.21195652173913043</v>
      </c>
      <c r="AM114" s="50">
        <f t="shared" si="145"/>
        <v>-0.20967741935483872</v>
      </c>
    </row>
    <row r="115" spans="2:39">
      <c r="B115" s="54" t="s">
        <v>5</v>
      </c>
      <c r="C115" s="141">
        <f t="shared" ref="C115:M115" si="147">C34-C61</f>
        <v>6738</v>
      </c>
      <c r="D115" s="80">
        <f t="shared" si="147"/>
        <v>1022</v>
      </c>
      <c r="E115" s="80">
        <f t="shared" si="147"/>
        <v>1796</v>
      </c>
      <c r="F115" s="80">
        <f t="shared" si="147"/>
        <v>900</v>
      </c>
      <c r="G115" s="80">
        <f t="shared" si="147"/>
        <v>816</v>
      </c>
      <c r="H115" s="80">
        <f t="shared" si="147"/>
        <v>300</v>
      </c>
      <c r="I115" s="80">
        <f t="shared" si="147"/>
        <v>1170</v>
      </c>
      <c r="J115" s="80">
        <f t="shared" si="147"/>
        <v>181</v>
      </c>
      <c r="K115" s="80">
        <f t="shared" si="147"/>
        <v>171</v>
      </c>
      <c r="L115" s="80">
        <f t="shared" si="147"/>
        <v>300</v>
      </c>
      <c r="M115" s="81">
        <f t="shared" si="147"/>
        <v>82</v>
      </c>
      <c r="O115" s="54" t="s">
        <v>5</v>
      </c>
      <c r="P115" s="48">
        <f t="shared" si="134"/>
        <v>0.31753063147973609</v>
      </c>
      <c r="Q115" s="49">
        <f t="shared" si="122"/>
        <v>0.12230732407850646</v>
      </c>
      <c r="R115" s="49">
        <f t="shared" si="123"/>
        <v>0.46552617936754798</v>
      </c>
      <c r="S115" s="49">
        <f t="shared" si="124"/>
        <v>0.63829787234042556</v>
      </c>
      <c r="T115" s="49">
        <f t="shared" si="125"/>
        <v>0.7010309278350515</v>
      </c>
      <c r="U115" s="49">
        <f t="shared" si="126"/>
        <v>0.2785515320334262</v>
      </c>
      <c r="V115" s="49">
        <f t="shared" si="127"/>
        <v>0.92053501180173092</v>
      </c>
      <c r="W115" s="49">
        <f t="shared" si="128"/>
        <v>0.20200892857142858</v>
      </c>
      <c r="X115" s="49">
        <f t="shared" si="129"/>
        <v>0.1385737439222042</v>
      </c>
      <c r="Y115" s="49">
        <f t="shared" si="130"/>
        <v>0.2178649237472767</v>
      </c>
      <c r="Z115" s="50">
        <f t="shared" si="131"/>
        <v>0.14211438474870017</v>
      </c>
      <c r="AB115" s="54" t="s">
        <v>5</v>
      </c>
      <c r="AC115" s="48">
        <f t="shared" si="135"/>
        <v>0.2528746465598492</v>
      </c>
      <c r="AD115" s="49">
        <f t="shared" si="136"/>
        <v>-3.9492580181905218E-3</v>
      </c>
      <c r="AE115" s="49">
        <f t="shared" si="137"/>
        <v>0.22369103162260237</v>
      </c>
      <c r="AF115" s="49">
        <f t="shared" si="138"/>
        <v>1.0702127659574467</v>
      </c>
      <c r="AG115" s="49">
        <f t="shared" si="139"/>
        <v>0.18041237113402062</v>
      </c>
      <c r="AH115" s="49">
        <f t="shared" si="140"/>
        <v>0.78551532033426186</v>
      </c>
      <c r="AI115" s="49">
        <f t="shared" si="141"/>
        <v>0.60110149488591658</v>
      </c>
      <c r="AJ115" s="49">
        <f t="shared" si="142"/>
        <v>0.26450892857142855</v>
      </c>
      <c r="AK115" s="49">
        <f t="shared" si="143"/>
        <v>0.15478119935170179</v>
      </c>
      <c r="AL115" s="49">
        <f t="shared" si="144"/>
        <v>5.6644880174291937E-2</v>
      </c>
      <c r="AM115" s="50">
        <f t="shared" si="145"/>
        <v>1.2149046793760832</v>
      </c>
    </row>
    <row r="116" spans="2:39">
      <c r="B116" s="54" t="s">
        <v>6</v>
      </c>
      <c r="C116" s="141">
        <f t="shared" ref="C116:M116" si="148">C35-C62</f>
        <v>-5588</v>
      </c>
      <c r="D116" s="80">
        <f t="shared" si="148"/>
        <v>-3687</v>
      </c>
      <c r="E116" s="80">
        <f t="shared" si="148"/>
        <v>698</v>
      </c>
      <c r="F116" s="80">
        <f t="shared" si="148"/>
        <v>-1281</v>
      </c>
      <c r="G116" s="80">
        <f t="shared" si="148"/>
        <v>-54</v>
      </c>
      <c r="H116" s="80">
        <f t="shared" si="148"/>
        <v>258</v>
      </c>
      <c r="I116" s="80">
        <f t="shared" si="148"/>
        <v>0</v>
      </c>
      <c r="J116" s="80">
        <f t="shared" si="148"/>
        <v>8</v>
      </c>
      <c r="K116" s="80">
        <f t="shared" si="148"/>
        <v>-458</v>
      </c>
      <c r="L116" s="80">
        <f t="shared" si="148"/>
        <v>-1639</v>
      </c>
      <c r="M116" s="81">
        <f t="shared" si="148"/>
        <v>567</v>
      </c>
      <c r="O116" s="54" t="s">
        <v>6</v>
      </c>
      <c r="P116" s="48">
        <f t="shared" si="134"/>
        <v>-0.1776054413120173</v>
      </c>
      <c r="Q116" s="49">
        <f t="shared" si="122"/>
        <v>-0.23261829652996846</v>
      </c>
      <c r="R116" s="49">
        <f t="shared" si="123"/>
        <v>0.11427635887360839</v>
      </c>
      <c r="S116" s="49">
        <f t="shared" si="124"/>
        <v>-0.42291185209640147</v>
      </c>
      <c r="T116" s="49">
        <f t="shared" si="125"/>
        <v>-0.15606936416184972</v>
      </c>
      <c r="U116" s="49">
        <f t="shared" si="126"/>
        <v>0.8896551724137931</v>
      </c>
      <c r="V116" s="49">
        <f t="shared" si="127"/>
        <v>0</v>
      </c>
      <c r="W116" s="49">
        <f t="shared" si="128"/>
        <v>4.2780748663101602E-2</v>
      </c>
      <c r="X116" s="49">
        <f t="shared" si="129"/>
        <v>-0.20364606491774123</v>
      </c>
      <c r="Y116" s="49">
        <f t="shared" si="130"/>
        <v>-0.63998438110113232</v>
      </c>
      <c r="Z116" s="50">
        <f t="shared" si="131"/>
        <v>0.74409448818897639</v>
      </c>
      <c r="AB116" s="54" t="s">
        <v>6</v>
      </c>
      <c r="AC116" s="48">
        <f t="shared" si="135"/>
        <v>8.4607316530527915E-2</v>
      </c>
      <c r="AD116" s="49">
        <f t="shared" si="136"/>
        <v>-0.15381703470031546</v>
      </c>
      <c r="AE116" s="49">
        <f t="shared" si="137"/>
        <v>0.83857236411263913</v>
      </c>
      <c r="AF116" s="49">
        <f t="shared" si="138"/>
        <v>-6.1406404754044241E-2</v>
      </c>
      <c r="AG116" s="49">
        <f t="shared" si="139"/>
        <v>-4.046242774566474E-2</v>
      </c>
      <c r="AH116" s="49">
        <f t="shared" si="140"/>
        <v>-0.29310344827586204</v>
      </c>
      <c r="AI116" s="49">
        <f t="shared" si="141"/>
        <v>-0.93827160493827155</v>
      </c>
      <c r="AJ116" s="49">
        <f t="shared" si="142"/>
        <v>-0.75401069518716579</v>
      </c>
      <c r="AK116" s="49">
        <f t="shared" si="143"/>
        <v>5.4690973766118277E-2</v>
      </c>
      <c r="AL116" s="49">
        <f t="shared" si="144"/>
        <v>-0.32487309644670048</v>
      </c>
      <c r="AM116" s="50">
        <f t="shared" si="145"/>
        <v>1.5603674540682415</v>
      </c>
    </row>
    <row r="117" spans="2:39">
      <c r="B117" s="54" t="s">
        <v>7</v>
      </c>
      <c r="C117" s="141">
        <f t="shared" ref="C117:M117" si="149">C36-C63</f>
        <v>4433</v>
      </c>
      <c r="D117" s="80">
        <f t="shared" si="149"/>
        <v>286</v>
      </c>
      <c r="E117" s="80">
        <f t="shared" si="149"/>
        <v>274</v>
      </c>
      <c r="F117" s="80">
        <f t="shared" si="149"/>
        <v>234</v>
      </c>
      <c r="G117" s="80">
        <f t="shared" si="149"/>
        <v>96</v>
      </c>
      <c r="H117" s="80">
        <f t="shared" si="149"/>
        <v>311</v>
      </c>
      <c r="I117" s="80">
        <f t="shared" si="149"/>
        <v>56</v>
      </c>
      <c r="J117" s="80">
        <f t="shared" si="149"/>
        <v>1992</v>
      </c>
      <c r="K117" s="80">
        <f t="shared" si="149"/>
        <v>309</v>
      </c>
      <c r="L117" s="80">
        <f t="shared" si="149"/>
        <v>931</v>
      </c>
      <c r="M117" s="81">
        <f t="shared" si="149"/>
        <v>-56</v>
      </c>
      <c r="O117" s="54" t="s">
        <v>7</v>
      </c>
      <c r="P117" s="48">
        <f t="shared" si="134"/>
        <v>0.41769527937435219</v>
      </c>
      <c r="Q117" s="49">
        <f t="shared" si="122"/>
        <v>8.8326127239036448E-2</v>
      </c>
      <c r="R117" s="49">
        <f t="shared" si="123"/>
        <v>0.40532544378698226</v>
      </c>
      <c r="S117" s="49">
        <f t="shared" si="124"/>
        <v>0.26590909090909093</v>
      </c>
      <c r="T117" s="49">
        <f t="shared" si="125"/>
        <v>0.39183673469387753</v>
      </c>
      <c r="U117" s="49">
        <f t="shared" si="126"/>
        <v>0.77363184079601988</v>
      </c>
      <c r="V117" s="49">
        <f t="shared" si="127"/>
        <v>0.50909090909090904</v>
      </c>
      <c r="W117" s="49">
        <f t="shared" si="128"/>
        <v>1.3747412008281574</v>
      </c>
      <c r="X117" s="49">
        <f t="shared" si="129"/>
        <v>0.48130841121495327</v>
      </c>
      <c r="Y117" s="49">
        <f t="shared" si="130"/>
        <v>0.35932072558857586</v>
      </c>
      <c r="Z117" s="50">
        <f t="shared" si="131"/>
        <v>-0.14736842105263157</v>
      </c>
      <c r="AB117" s="54" t="s">
        <v>7</v>
      </c>
      <c r="AC117" s="48">
        <f t="shared" si="135"/>
        <v>0.48440591727127108</v>
      </c>
      <c r="AD117" s="49">
        <f t="shared" si="136"/>
        <v>0.40210006176652252</v>
      </c>
      <c r="AE117" s="49">
        <f t="shared" si="137"/>
        <v>-0.20118343195266272</v>
      </c>
      <c r="AF117" s="49">
        <f t="shared" si="138"/>
        <v>0.27386363636363636</v>
      </c>
      <c r="AG117" s="49">
        <f t="shared" si="139"/>
        <v>0.82857142857142863</v>
      </c>
      <c r="AH117" s="49">
        <f t="shared" si="140"/>
        <v>0.76616915422885568</v>
      </c>
      <c r="AI117" s="49">
        <f t="shared" si="141"/>
        <v>0.12727272727272726</v>
      </c>
      <c r="AJ117" s="49">
        <f t="shared" si="142"/>
        <v>2.1014492753623188</v>
      </c>
      <c r="AK117" s="49">
        <f t="shared" si="143"/>
        <v>0.20249221183800623</v>
      </c>
      <c r="AL117" s="49">
        <f t="shared" si="144"/>
        <v>2.6630644538788113E-2</v>
      </c>
      <c r="AM117" s="50">
        <f t="shared" si="145"/>
        <v>-9.2105263157894732E-2</v>
      </c>
    </row>
    <row r="118" spans="2:39">
      <c r="B118" s="54" t="s">
        <v>8</v>
      </c>
      <c r="C118" s="141">
        <f t="shared" ref="C118:M118" si="150">C37-C64</f>
        <v>4524</v>
      </c>
      <c r="D118" s="80">
        <f t="shared" si="150"/>
        <v>830</v>
      </c>
      <c r="E118" s="80">
        <f t="shared" si="150"/>
        <v>974</v>
      </c>
      <c r="F118" s="80">
        <f t="shared" si="150"/>
        <v>368</v>
      </c>
      <c r="G118" s="80">
        <f t="shared" si="150"/>
        <v>132</v>
      </c>
      <c r="H118" s="80">
        <f t="shared" si="150"/>
        <v>36</v>
      </c>
      <c r="I118" s="80">
        <f t="shared" si="150"/>
        <v>1091</v>
      </c>
      <c r="J118" s="80">
        <f t="shared" si="150"/>
        <v>-407</v>
      </c>
      <c r="K118" s="80">
        <f t="shared" si="150"/>
        <v>-7</v>
      </c>
      <c r="L118" s="80">
        <f t="shared" si="150"/>
        <v>1176</v>
      </c>
      <c r="M118" s="81">
        <f t="shared" si="150"/>
        <v>331</v>
      </c>
      <c r="O118" s="54" t="s">
        <v>8</v>
      </c>
      <c r="P118" s="48">
        <f t="shared" si="134"/>
        <v>0.22604177076046766</v>
      </c>
      <c r="Q118" s="49">
        <f t="shared" si="122"/>
        <v>0.2857142857142857</v>
      </c>
      <c r="R118" s="49">
        <f t="shared" si="123"/>
        <v>0.49117498739283916</v>
      </c>
      <c r="S118" s="49">
        <f t="shared" si="124"/>
        <v>0.71317829457364346</v>
      </c>
      <c r="T118" s="49">
        <f t="shared" si="125"/>
        <v>0.3188405797101449</v>
      </c>
      <c r="U118" s="49">
        <f t="shared" si="126"/>
        <v>0.11881188118811881</v>
      </c>
      <c r="V118" s="49">
        <f t="shared" si="127"/>
        <v>0.26213358962037481</v>
      </c>
      <c r="W118" s="49">
        <f t="shared" si="128"/>
        <v>-6.7239385428713036E-2</v>
      </c>
      <c r="X118" s="49">
        <f t="shared" si="129"/>
        <v>-0.5</v>
      </c>
      <c r="Y118" s="49">
        <f t="shared" si="130"/>
        <v>1.9864864864864864</v>
      </c>
      <c r="Z118" s="50">
        <f t="shared" si="131"/>
        <v>0.10774739583333333</v>
      </c>
      <c r="AB118" s="54" t="s">
        <v>8</v>
      </c>
      <c r="AC118" s="48">
        <f t="shared" si="135"/>
        <v>0.43359648246227639</v>
      </c>
      <c r="AD118" s="49">
        <f t="shared" si="136"/>
        <v>0.48709122203098104</v>
      </c>
      <c r="AE118" s="49">
        <f t="shared" si="137"/>
        <v>1.0100857286938982</v>
      </c>
      <c r="AF118" s="49">
        <f t="shared" si="138"/>
        <v>1.7577519379844961</v>
      </c>
      <c r="AG118" s="49">
        <f t="shared" si="139"/>
        <v>0.66908212560386471</v>
      </c>
      <c r="AH118" s="49">
        <f t="shared" si="140"/>
        <v>0.37953795379537952</v>
      </c>
      <c r="AI118" s="49">
        <f t="shared" si="141"/>
        <v>0.54997597308986068</v>
      </c>
      <c r="AJ118" s="49">
        <f t="shared" si="142"/>
        <v>8.1777630926813144E-2</v>
      </c>
      <c r="AK118" s="49">
        <f t="shared" si="143"/>
        <v>2.0714285714285716</v>
      </c>
      <c r="AL118" s="49">
        <f t="shared" si="144"/>
        <v>0.61148648648648651</v>
      </c>
      <c r="AM118" s="50">
        <f t="shared" si="145"/>
        <v>0.255859375</v>
      </c>
    </row>
    <row r="119" spans="2:39">
      <c r="B119" s="54" t="s">
        <v>9</v>
      </c>
      <c r="C119" s="141">
        <f t="shared" ref="C119:M119" si="151">C38-C65</f>
        <v>1105</v>
      </c>
      <c r="D119" s="80">
        <f t="shared" si="151"/>
        <v>-2364</v>
      </c>
      <c r="E119" s="80">
        <f t="shared" si="151"/>
        <v>-118</v>
      </c>
      <c r="F119" s="80">
        <f t="shared" si="151"/>
        <v>373</v>
      </c>
      <c r="G119" s="80">
        <f t="shared" si="151"/>
        <v>327</v>
      </c>
      <c r="H119" s="80">
        <f t="shared" si="151"/>
        <v>-578</v>
      </c>
      <c r="I119" s="80">
        <f t="shared" si="151"/>
        <v>3023</v>
      </c>
      <c r="J119" s="80">
        <f t="shared" si="151"/>
        <v>66</v>
      </c>
      <c r="K119" s="80">
        <f t="shared" si="151"/>
        <v>-26</v>
      </c>
      <c r="L119" s="80">
        <f t="shared" si="151"/>
        <v>113</v>
      </c>
      <c r="M119" s="81">
        <f t="shared" si="151"/>
        <v>289</v>
      </c>
      <c r="O119" s="54" t="s">
        <v>9</v>
      </c>
      <c r="P119" s="48">
        <f t="shared" si="134"/>
        <v>4.2735042735042736E-2</v>
      </c>
      <c r="Q119" s="49">
        <f t="shared" si="122"/>
        <v>-0.18134397054311138</v>
      </c>
      <c r="R119" s="49">
        <f t="shared" si="123"/>
        <v>-2.1505376344086023E-2</v>
      </c>
      <c r="S119" s="49">
        <f t="shared" si="124"/>
        <v>0.53979739507959479</v>
      </c>
      <c r="T119" s="49">
        <f t="shared" si="125"/>
        <v>1.1084745762711865</v>
      </c>
      <c r="U119" s="49">
        <f t="shared" si="126"/>
        <v>-0.1668109668109668</v>
      </c>
      <c r="V119" s="49">
        <f t="shared" si="127"/>
        <v>2.5275919732441472</v>
      </c>
      <c r="W119" s="49">
        <f t="shared" si="128"/>
        <v>1.736842105263158</v>
      </c>
      <c r="X119" s="49">
        <f t="shared" si="129"/>
        <v>-0.13471502590673576</v>
      </c>
      <c r="Y119" s="49">
        <f t="shared" si="130"/>
        <v>0.15437158469945356</v>
      </c>
      <c r="Z119" s="50">
        <f t="shared" si="131"/>
        <v>0.39917127071823205</v>
      </c>
      <c r="AB119" s="54" t="s">
        <v>9</v>
      </c>
      <c r="AC119" s="48">
        <f t="shared" si="135"/>
        <v>0.32099624859805853</v>
      </c>
      <c r="AD119" s="49">
        <f t="shared" si="136"/>
        <v>0.23389076403804848</v>
      </c>
      <c r="AE119" s="49">
        <f t="shared" si="137"/>
        <v>-0.19445963185711682</v>
      </c>
      <c r="AF119" s="49">
        <f t="shared" si="138"/>
        <v>1.8740955137481909</v>
      </c>
      <c r="AG119" s="49">
        <f t="shared" si="139"/>
        <v>2.159322033898305</v>
      </c>
      <c r="AH119" s="49">
        <f t="shared" si="140"/>
        <v>-0.29523809523809524</v>
      </c>
      <c r="AI119" s="49">
        <f t="shared" si="141"/>
        <v>4.2817725752508364</v>
      </c>
      <c r="AJ119" s="49">
        <f t="shared" si="142"/>
        <v>0.44736842105263158</v>
      </c>
      <c r="AK119" s="49">
        <f t="shared" si="143"/>
        <v>-8.8082901554404139E-2</v>
      </c>
      <c r="AL119" s="49">
        <f t="shared" si="144"/>
        <v>-0.13114754098360656</v>
      </c>
      <c r="AM119" s="50">
        <f t="shared" si="145"/>
        <v>0.53038674033149169</v>
      </c>
    </row>
    <row r="120" spans="2:39">
      <c r="B120" s="54" t="s">
        <v>10</v>
      </c>
      <c r="C120" s="141">
        <f t="shared" ref="C120:M120" si="152">C39-C66</f>
        <v>-482</v>
      </c>
      <c r="D120" s="80">
        <f t="shared" si="152"/>
        <v>-299</v>
      </c>
      <c r="E120" s="80">
        <f t="shared" si="152"/>
        <v>61</v>
      </c>
      <c r="F120" s="80">
        <f t="shared" si="152"/>
        <v>-5</v>
      </c>
      <c r="G120" s="80">
        <f t="shared" si="152"/>
        <v>-35</v>
      </c>
      <c r="H120" s="80">
        <f t="shared" si="152"/>
        <v>-134</v>
      </c>
      <c r="I120" s="80">
        <f t="shared" si="152"/>
        <v>160</v>
      </c>
      <c r="J120" s="80">
        <f t="shared" si="152"/>
        <v>9</v>
      </c>
      <c r="K120" s="80">
        <f t="shared" si="152"/>
        <v>-215</v>
      </c>
      <c r="L120" s="80">
        <f t="shared" si="152"/>
        <v>13</v>
      </c>
      <c r="M120" s="81">
        <f t="shared" si="152"/>
        <v>-37</v>
      </c>
      <c r="O120" s="54" t="s">
        <v>10</v>
      </c>
      <c r="P120" s="48">
        <f t="shared" si="134"/>
        <v>-0.19180262634301631</v>
      </c>
      <c r="Q120" s="49">
        <f t="shared" si="122"/>
        <v>-0.28694817658349331</v>
      </c>
      <c r="R120" s="49">
        <f t="shared" si="123"/>
        <v>0.4236111111111111</v>
      </c>
      <c r="S120" s="49">
        <f t="shared" si="124"/>
        <v>-9.2592592592592587E-2</v>
      </c>
      <c r="T120" s="49">
        <f t="shared" si="125"/>
        <v>-0.18518518518518517</v>
      </c>
      <c r="U120" s="49">
        <f t="shared" si="126"/>
        <v>-0.23143350604490501</v>
      </c>
      <c r="V120" s="49">
        <f t="shared" si="127"/>
        <v>1.4414414414414414</v>
      </c>
      <c r="W120" s="49">
        <f t="shared" si="128"/>
        <v>0.32142857142857145</v>
      </c>
      <c r="X120" s="49">
        <f t="shared" si="129"/>
        <v>-0.84980237154150196</v>
      </c>
      <c r="Y120" s="49">
        <f t="shared" si="130"/>
        <v>0.68421052631578949</v>
      </c>
      <c r="Z120" s="50">
        <f t="shared" si="131"/>
        <v>-0.39361702127659576</v>
      </c>
      <c r="AB120" s="54" t="s">
        <v>10</v>
      </c>
      <c r="AC120" s="48">
        <f t="shared" si="135"/>
        <v>0.10505372065260644</v>
      </c>
      <c r="AD120" s="49">
        <f t="shared" si="136"/>
        <v>0.28982725527831094</v>
      </c>
      <c r="AE120" s="49">
        <f t="shared" si="137"/>
        <v>2.2916666666666665</v>
      </c>
      <c r="AF120" s="49">
        <f t="shared" si="138"/>
        <v>9.2592592592592587E-2</v>
      </c>
      <c r="AG120" s="49">
        <f t="shared" si="139"/>
        <v>-0.73544973544973546</v>
      </c>
      <c r="AH120" s="49">
        <f t="shared" si="140"/>
        <v>-0.34369602763385149</v>
      </c>
      <c r="AI120" s="49">
        <f t="shared" si="141"/>
        <v>1.5315315315315314</v>
      </c>
      <c r="AJ120" s="49">
        <f t="shared" si="142"/>
        <v>0.42857142857142855</v>
      </c>
      <c r="AK120" s="49">
        <f t="shared" si="143"/>
        <v>-0.79841897233201586</v>
      </c>
      <c r="AL120" s="49">
        <f t="shared" si="144"/>
        <v>2</v>
      </c>
      <c r="AM120" s="50">
        <f t="shared" si="145"/>
        <v>-0.56382978723404253</v>
      </c>
    </row>
    <row r="121" spans="2:39">
      <c r="B121" s="54" t="s">
        <v>11</v>
      </c>
      <c r="C121" s="141">
        <f t="shared" ref="C121:M121" si="153">C40-C67</f>
        <v>-819</v>
      </c>
      <c r="D121" s="80">
        <f t="shared" si="153"/>
        <v>-476</v>
      </c>
      <c r="E121" s="80">
        <f t="shared" si="153"/>
        <v>-22</v>
      </c>
      <c r="F121" s="80">
        <f t="shared" si="153"/>
        <v>-34</v>
      </c>
      <c r="G121" s="80">
        <f t="shared" si="153"/>
        <v>-31</v>
      </c>
      <c r="H121" s="80">
        <f t="shared" si="153"/>
        <v>31</v>
      </c>
      <c r="I121" s="80">
        <f t="shared" si="153"/>
        <v>56</v>
      </c>
      <c r="J121" s="80">
        <f t="shared" si="153"/>
        <v>-40</v>
      </c>
      <c r="K121" s="80">
        <f t="shared" si="153"/>
        <v>-2</v>
      </c>
      <c r="L121" s="80">
        <f t="shared" si="153"/>
        <v>-84</v>
      </c>
      <c r="M121" s="81">
        <f t="shared" si="153"/>
        <v>-217</v>
      </c>
      <c r="O121" s="54" t="s">
        <v>11</v>
      </c>
      <c r="P121" s="48">
        <f t="shared" si="134"/>
        <v>-0.13314908145017071</v>
      </c>
      <c r="Q121" s="49">
        <f t="shared" si="122"/>
        <v>-0.36391437308868502</v>
      </c>
      <c r="R121" s="49">
        <f t="shared" si="123"/>
        <v>-0.35483870967741937</v>
      </c>
      <c r="S121" s="49">
        <f t="shared" si="124"/>
        <v>-0.23287671232876711</v>
      </c>
      <c r="T121" s="49">
        <f t="shared" si="125"/>
        <v>-0.34831460674157305</v>
      </c>
      <c r="U121" s="49">
        <f t="shared" si="126"/>
        <v>8.6713286713286722E-3</v>
      </c>
      <c r="V121" s="49">
        <f t="shared" si="127"/>
        <v>0.56000000000000005</v>
      </c>
      <c r="W121" s="49">
        <f t="shared" si="128"/>
        <v>-0.10989010989010989</v>
      </c>
      <c r="X121" s="49">
        <f t="shared" si="129"/>
        <v>-1</v>
      </c>
      <c r="Y121" s="49">
        <f t="shared" si="130"/>
        <v>-0.865979381443299</v>
      </c>
      <c r="Z121" s="50">
        <f t="shared" si="131"/>
        <v>-0.53186274509803921</v>
      </c>
      <c r="AB121" s="54" t="s">
        <v>11</v>
      </c>
      <c r="AC121" s="48">
        <f t="shared" si="135"/>
        <v>-0.44090391806210372</v>
      </c>
      <c r="AD121" s="49">
        <f t="shared" si="136"/>
        <v>-0.34938837920489296</v>
      </c>
      <c r="AE121" s="49">
        <f t="shared" si="137"/>
        <v>-0.87096774193548387</v>
      </c>
      <c r="AF121" s="49">
        <f t="shared" si="138"/>
        <v>-0.41095890410958902</v>
      </c>
      <c r="AG121" s="49">
        <f t="shared" si="139"/>
        <v>-0.43820224719101125</v>
      </c>
      <c r="AH121" s="49">
        <f t="shared" si="140"/>
        <v>-0.43580419580419583</v>
      </c>
      <c r="AI121" s="49">
        <f t="shared" si="141"/>
        <v>0.13</v>
      </c>
      <c r="AJ121" s="49">
        <f t="shared" si="142"/>
        <v>-0.93956043956043955</v>
      </c>
      <c r="AK121" s="49">
        <f t="shared" si="143"/>
        <v>0.5</v>
      </c>
      <c r="AL121" s="49">
        <f t="shared" si="144"/>
        <v>-0.4845360824742268</v>
      </c>
      <c r="AM121" s="50">
        <f t="shared" si="145"/>
        <v>-0.41421568627450983</v>
      </c>
    </row>
    <row r="122" spans="2:39">
      <c r="B122" s="54" t="s">
        <v>12</v>
      </c>
      <c r="C122" s="141">
        <f t="shared" ref="C122:M122" si="154">C41-C68</f>
        <v>422</v>
      </c>
      <c r="D122" s="80">
        <f t="shared" si="154"/>
        <v>72</v>
      </c>
      <c r="E122" s="80">
        <f t="shared" si="154"/>
        <v>10</v>
      </c>
      <c r="F122" s="80">
        <f t="shared" si="154"/>
        <v>15</v>
      </c>
      <c r="G122" s="80">
        <f t="shared" si="154"/>
        <v>68</v>
      </c>
      <c r="H122" s="80">
        <f t="shared" si="154"/>
        <v>365</v>
      </c>
      <c r="I122" s="80">
        <f t="shared" si="154"/>
        <v>4</v>
      </c>
      <c r="J122" s="80">
        <f t="shared" si="154"/>
        <v>1</v>
      </c>
      <c r="K122" s="80">
        <f t="shared" si="154"/>
        <v>-56</v>
      </c>
      <c r="L122" s="80">
        <f t="shared" si="154"/>
        <v>-52</v>
      </c>
      <c r="M122" s="81">
        <f t="shared" si="154"/>
        <v>-5</v>
      </c>
      <c r="O122" s="54" t="s">
        <v>12</v>
      </c>
      <c r="P122" s="48">
        <f t="shared" si="134"/>
        <v>0.182053494391717</v>
      </c>
      <c r="Q122" s="64" t="s">
        <v>120</v>
      </c>
      <c r="R122" s="49">
        <f t="shared" si="123"/>
        <v>3.3333333333333335</v>
      </c>
      <c r="S122" s="49">
        <f t="shared" si="124"/>
        <v>0.23809523809523808</v>
      </c>
      <c r="T122" s="49">
        <f t="shared" si="125"/>
        <v>0.38636363636363635</v>
      </c>
      <c r="U122" s="49">
        <f t="shared" si="126"/>
        <v>0.25</v>
      </c>
      <c r="V122" s="49">
        <f t="shared" si="127"/>
        <v>0.5</v>
      </c>
      <c r="W122" s="49">
        <f t="shared" si="128"/>
        <v>1.1904761904761904E-2</v>
      </c>
      <c r="X122" s="49">
        <f t="shared" si="129"/>
        <v>-0.30939226519337015</v>
      </c>
      <c r="Y122" s="49">
        <f t="shared" si="130"/>
        <v>-0.24528301886792453</v>
      </c>
      <c r="Z122" s="50">
        <f t="shared" si="131"/>
        <v>-3.8167938931297711E-2</v>
      </c>
      <c r="AB122" s="54" t="s">
        <v>12</v>
      </c>
      <c r="AC122" s="48">
        <f t="shared" si="135"/>
        <v>-4.9180327868852458E-2</v>
      </c>
      <c r="AD122" s="64" t="s">
        <v>120</v>
      </c>
      <c r="AE122" s="49">
        <f t="shared" si="137"/>
        <v>0.66666666666666663</v>
      </c>
      <c r="AF122" s="49">
        <f t="shared" si="138"/>
        <v>0.15873015873015872</v>
      </c>
      <c r="AG122" s="49">
        <f t="shared" si="139"/>
        <v>-0.47159090909090912</v>
      </c>
      <c r="AH122" s="49">
        <f t="shared" si="140"/>
        <v>8.4931506849315067E-2</v>
      </c>
      <c r="AI122" s="49">
        <f t="shared" si="141"/>
        <v>0.625</v>
      </c>
      <c r="AJ122" s="49">
        <f t="shared" si="142"/>
        <v>-0.23809523809523808</v>
      </c>
      <c r="AK122" s="49">
        <f t="shared" si="143"/>
        <v>-0.52486187845303867</v>
      </c>
      <c r="AL122" s="49">
        <f t="shared" si="144"/>
        <v>-0.56132075471698117</v>
      </c>
      <c r="AM122" s="50">
        <f t="shared" si="145"/>
        <v>-0.12213740458015267</v>
      </c>
    </row>
    <row r="123" spans="2:39">
      <c r="B123" s="54" t="s">
        <v>44</v>
      </c>
      <c r="C123" s="141">
        <f t="shared" ref="C123:M123" si="155">C42-C69</f>
        <v>-321</v>
      </c>
      <c r="D123" s="80">
        <f t="shared" si="155"/>
        <v>-294</v>
      </c>
      <c r="E123" s="80">
        <f t="shared" si="155"/>
        <v>-8</v>
      </c>
      <c r="F123" s="80">
        <f t="shared" si="155"/>
        <v>0</v>
      </c>
      <c r="G123" s="80">
        <f t="shared" si="155"/>
        <v>0</v>
      </c>
      <c r="H123" s="80">
        <f t="shared" si="155"/>
        <v>0</v>
      </c>
      <c r="I123" s="80">
        <f t="shared" si="155"/>
        <v>-7</v>
      </c>
      <c r="J123" s="80">
        <f t="shared" si="155"/>
        <v>0</v>
      </c>
      <c r="K123" s="80">
        <f t="shared" si="155"/>
        <v>0</v>
      </c>
      <c r="L123" s="80">
        <f t="shared" si="155"/>
        <v>0</v>
      </c>
      <c r="M123" s="81">
        <f t="shared" si="155"/>
        <v>-12</v>
      </c>
      <c r="O123" s="54" t="s">
        <v>44</v>
      </c>
      <c r="P123" s="48">
        <f t="shared" si="134"/>
        <v>-0.27365728900255754</v>
      </c>
      <c r="Q123" s="49">
        <f t="shared" si="122"/>
        <v>-0.2574430823117338</v>
      </c>
      <c r="R123" s="49">
        <f t="shared" si="123"/>
        <v>-0.66666666666666663</v>
      </c>
      <c r="S123" s="64" t="s">
        <v>120</v>
      </c>
      <c r="T123" s="64" t="s">
        <v>120</v>
      </c>
      <c r="U123" s="64" t="s">
        <v>120</v>
      </c>
      <c r="V123" s="49">
        <f t="shared" si="127"/>
        <v>-1</v>
      </c>
      <c r="W123" s="64" t="s">
        <v>120</v>
      </c>
      <c r="X123" s="64" t="s">
        <v>120</v>
      </c>
      <c r="Y123" s="64" t="s">
        <v>120</v>
      </c>
      <c r="Z123" s="50">
        <f t="shared" si="131"/>
        <v>-1</v>
      </c>
      <c r="AB123" s="54" t="s">
        <v>44</v>
      </c>
      <c r="AC123" s="48">
        <f t="shared" si="135"/>
        <v>-0.1628303495311168</v>
      </c>
      <c r="AD123" s="49">
        <f t="shared" si="136"/>
        <v>-0.5271453590192644</v>
      </c>
      <c r="AE123" s="49">
        <f t="shared" si="137"/>
        <v>32.083333333333336</v>
      </c>
      <c r="AF123" s="64" t="s">
        <v>120</v>
      </c>
      <c r="AG123" s="64" t="s">
        <v>120</v>
      </c>
      <c r="AH123" s="64" t="s">
        <v>120</v>
      </c>
      <c r="AI123" s="49">
        <f t="shared" si="141"/>
        <v>3.4285714285714284</v>
      </c>
      <c r="AJ123" s="64" t="s">
        <v>120</v>
      </c>
      <c r="AK123" s="64" t="s">
        <v>120</v>
      </c>
      <c r="AL123" s="64" t="s">
        <v>120</v>
      </c>
      <c r="AM123" s="50">
        <f t="shared" si="145"/>
        <v>-1</v>
      </c>
    </row>
    <row r="124" spans="2:39">
      <c r="B124" s="54" t="s">
        <v>23</v>
      </c>
      <c r="C124" s="141">
        <f t="shared" ref="C124:M124" si="156">C43-C70</f>
        <v>-25</v>
      </c>
      <c r="D124" s="80">
        <f t="shared" si="156"/>
        <v>0</v>
      </c>
      <c r="E124" s="80">
        <f t="shared" si="156"/>
        <v>5</v>
      </c>
      <c r="F124" s="80">
        <f t="shared" si="156"/>
        <v>-2</v>
      </c>
      <c r="G124" s="80">
        <f t="shared" si="156"/>
        <v>3</v>
      </c>
      <c r="H124" s="80">
        <f t="shared" si="156"/>
        <v>0</v>
      </c>
      <c r="I124" s="80">
        <f t="shared" si="156"/>
        <v>1</v>
      </c>
      <c r="J124" s="80">
        <f t="shared" si="156"/>
        <v>-64</v>
      </c>
      <c r="K124" s="80">
        <f t="shared" si="156"/>
        <v>1</v>
      </c>
      <c r="L124" s="80">
        <f t="shared" si="156"/>
        <v>14</v>
      </c>
      <c r="M124" s="81">
        <f t="shared" si="156"/>
        <v>17</v>
      </c>
      <c r="O124" s="54" t="s">
        <v>23</v>
      </c>
      <c r="P124" s="48">
        <f t="shared" si="134"/>
        <v>-8.0385852090032156E-2</v>
      </c>
      <c r="Q124" s="64" t="s">
        <v>120</v>
      </c>
      <c r="R124" s="64" t="s">
        <v>120</v>
      </c>
      <c r="S124" s="49">
        <f t="shared" si="124"/>
        <v>-0.4</v>
      </c>
      <c r="T124" s="64" t="s">
        <v>120</v>
      </c>
      <c r="U124" s="64" t="s">
        <v>120</v>
      </c>
      <c r="V124" s="64" t="s">
        <v>120</v>
      </c>
      <c r="W124" s="49">
        <f t="shared" si="128"/>
        <v>-0.27350427350427353</v>
      </c>
      <c r="X124" s="49">
        <f t="shared" si="129"/>
        <v>7.1428571428571425E-2</v>
      </c>
      <c r="Y124" s="49">
        <f t="shared" si="130"/>
        <v>4.666666666666667</v>
      </c>
      <c r="Z124" s="50">
        <f t="shared" si="131"/>
        <v>0.30909090909090908</v>
      </c>
      <c r="AB124" s="54" t="s">
        <v>23</v>
      </c>
      <c r="AC124" s="48">
        <f t="shared" si="135"/>
        <v>9.3247588424437297E-2</v>
      </c>
      <c r="AD124" s="64" t="s">
        <v>120</v>
      </c>
      <c r="AE124" s="64" t="s">
        <v>120</v>
      </c>
      <c r="AF124" s="49">
        <f t="shared" si="138"/>
        <v>0.4</v>
      </c>
      <c r="AG124" s="64" t="s">
        <v>120</v>
      </c>
      <c r="AH124" s="64" t="s">
        <v>120</v>
      </c>
      <c r="AI124" s="64" t="s">
        <v>120</v>
      </c>
      <c r="AJ124" s="49">
        <f t="shared" si="142"/>
        <v>-0.21367521367521367</v>
      </c>
      <c r="AK124" s="49">
        <f t="shared" si="143"/>
        <v>-7.1428571428571425E-2</v>
      </c>
      <c r="AL124" s="49">
        <f t="shared" si="144"/>
        <v>6.666666666666667</v>
      </c>
      <c r="AM124" s="50">
        <f t="shared" si="145"/>
        <v>0.54545454545454541</v>
      </c>
    </row>
    <row r="125" spans="2:39">
      <c r="B125" s="54" t="s">
        <v>13</v>
      </c>
      <c r="C125" s="141">
        <f t="shared" ref="C125:M125" si="157">C44-C71</f>
        <v>684</v>
      </c>
      <c r="D125" s="80">
        <f t="shared" si="157"/>
        <v>379</v>
      </c>
      <c r="E125" s="80">
        <f t="shared" si="157"/>
        <v>178</v>
      </c>
      <c r="F125" s="80">
        <f t="shared" si="157"/>
        <v>12</v>
      </c>
      <c r="G125" s="80">
        <f t="shared" si="157"/>
        <v>6</v>
      </c>
      <c r="H125" s="80">
        <f t="shared" si="157"/>
        <v>6</v>
      </c>
      <c r="I125" s="80">
        <f t="shared" si="157"/>
        <v>10</v>
      </c>
      <c r="J125" s="80">
        <f t="shared" si="157"/>
        <v>20</v>
      </c>
      <c r="K125" s="80">
        <f t="shared" si="157"/>
        <v>4</v>
      </c>
      <c r="L125" s="80">
        <f t="shared" si="157"/>
        <v>10</v>
      </c>
      <c r="M125" s="81">
        <f t="shared" si="157"/>
        <v>59</v>
      </c>
      <c r="O125" s="54" t="s">
        <v>13</v>
      </c>
      <c r="P125" s="48">
        <f t="shared" si="134"/>
        <v>1.3078393881453154</v>
      </c>
      <c r="Q125" s="49">
        <f t="shared" si="122"/>
        <v>0.93580246913580245</v>
      </c>
      <c r="R125" s="49">
        <f t="shared" si="123"/>
        <v>2.6567164179104479</v>
      </c>
      <c r="S125" s="49">
        <f t="shared" si="124"/>
        <v>0.8571428571428571</v>
      </c>
      <c r="T125" s="49">
        <f t="shared" si="125"/>
        <v>6</v>
      </c>
      <c r="U125" s="49">
        <f t="shared" si="126"/>
        <v>1.2</v>
      </c>
      <c r="V125" s="64" t="s">
        <v>120</v>
      </c>
      <c r="W125" s="64" t="s">
        <v>120</v>
      </c>
      <c r="X125" s="49">
        <f t="shared" si="129"/>
        <v>0.2</v>
      </c>
      <c r="Y125" s="49">
        <f t="shared" si="130"/>
        <v>0.90909090909090906</v>
      </c>
      <c r="Z125" s="108" t="s">
        <v>120</v>
      </c>
      <c r="AB125" s="54" t="s">
        <v>13</v>
      </c>
      <c r="AC125" s="48">
        <f t="shared" si="135"/>
        <v>0.16443594646271512</v>
      </c>
      <c r="AD125" s="49">
        <f t="shared" si="136"/>
        <v>-9.3827160493827166E-2</v>
      </c>
      <c r="AE125" s="49">
        <f t="shared" si="137"/>
        <v>0.64179104477611937</v>
      </c>
      <c r="AF125" s="49">
        <f t="shared" si="138"/>
        <v>0.7142857142857143</v>
      </c>
      <c r="AG125" s="49">
        <f t="shared" si="139"/>
        <v>20</v>
      </c>
      <c r="AH125" s="49">
        <f t="shared" si="140"/>
        <v>0.2</v>
      </c>
      <c r="AI125" s="64" t="s">
        <v>120</v>
      </c>
      <c r="AJ125" s="64" t="s">
        <v>120</v>
      </c>
      <c r="AK125" s="49">
        <f t="shared" si="143"/>
        <v>0</v>
      </c>
      <c r="AL125" s="49">
        <f t="shared" si="144"/>
        <v>-0.27272727272727271</v>
      </c>
      <c r="AM125" s="108" t="s">
        <v>120</v>
      </c>
    </row>
    <row r="126" spans="2:39">
      <c r="B126" s="54" t="s">
        <v>22</v>
      </c>
      <c r="C126" s="141">
        <f t="shared" ref="C126:M126" si="158">C45-C72</f>
        <v>48</v>
      </c>
      <c r="D126" s="80">
        <f t="shared" si="158"/>
        <v>-2</v>
      </c>
      <c r="E126" s="80">
        <f t="shared" si="158"/>
        <v>11</v>
      </c>
      <c r="F126" s="80">
        <f t="shared" si="158"/>
        <v>-1</v>
      </c>
      <c r="G126" s="80">
        <f t="shared" si="158"/>
        <v>9</v>
      </c>
      <c r="H126" s="80">
        <f t="shared" si="158"/>
        <v>8</v>
      </c>
      <c r="I126" s="80">
        <f t="shared" si="158"/>
        <v>0</v>
      </c>
      <c r="J126" s="80">
        <f t="shared" si="158"/>
        <v>2</v>
      </c>
      <c r="K126" s="80">
        <f t="shared" si="158"/>
        <v>9</v>
      </c>
      <c r="L126" s="80">
        <f t="shared" si="158"/>
        <v>11</v>
      </c>
      <c r="M126" s="81">
        <f t="shared" si="158"/>
        <v>1</v>
      </c>
      <c r="O126" s="54" t="s">
        <v>22</v>
      </c>
      <c r="P126" s="48">
        <f t="shared" si="134"/>
        <v>0.33103448275862069</v>
      </c>
      <c r="Q126" s="49">
        <f t="shared" si="122"/>
        <v>-5.5555555555555552E-2</v>
      </c>
      <c r="R126" s="49">
        <f t="shared" si="123"/>
        <v>0.55000000000000004</v>
      </c>
      <c r="S126" s="49">
        <f t="shared" si="124"/>
        <v>-0.5</v>
      </c>
      <c r="T126" s="49">
        <f t="shared" si="125"/>
        <v>0.69230769230769229</v>
      </c>
      <c r="U126" s="49">
        <f t="shared" si="126"/>
        <v>0.8</v>
      </c>
      <c r="V126" s="49">
        <f t="shared" si="127"/>
        <v>0</v>
      </c>
      <c r="W126" s="49">
        <f t="shared" si="128"/>
        <v>0.5</v>
      </c>
      <c r="X126" s="49">
        <f t="shared" si="129"/>
        <v>0.21951219512195122</v>
      </c>
      <c r="Y126" s="49">
        <f t="shared" si="130"/>
        <v>0.91666666666666663</v>
      </c>
      <c r="Z126" s="50">
        <f t="shared" si="131"/>
        <v>0.2</v>
      </c>
      <c r="AB126" s="54" t="s">
        <v>22</v>
      </c>
      <c r="AC126" s="48">
        <f t="shared" si="135"/>
        <v>-5.5172413793103448E-2</v>
      </c>
      <c r="AD126" s="49">
        <f t="shared" si="136"/>
        <v>-0.30555555555555558</v>
      </c>
      <c r="AE126" s="49">
        <f t="shared" si="137"/>
        <v>0.25</v>
      </c>
      <c r="AF126" s="49">
        <f t="shared" si="138"/>
        <v>-0.5</v>
      </c>
      <c r="AG126" s="49">
        <f t="shared" si="139"/>
        <v>-0.76923076923076927</v>
      </c>
      <c r="AH126" s="49">
        <f t="shared" si="140"/>
        <v>0.9</v>
      </c>
      <c r="AI126" s="49">
        <f t="shared" si="141"/>
        <v>2</v>
      </c>
      <c r="AJ126" s="49">
        <f t="shared" si="142"/>
        <v>-0.25</v>
      </c>
      <c r="AK126" s="49">
        <f t="shared" si="143"/>
        <v>-0.1951219512195122</v>
      </c>
      <c r="AL126" s="49">
        <f t="shared" si="144"/>
        <v>0.66666666666666663</v>
      </c>
      <c r="AM126" s="50">
        <f t="shared" si="145"/>
        <v>-0.6</v>
      </c>
    </row>
    <row r="127" spans="2:39">
      <c r="B127" s="54" t="s">
        <v>14</v>
      </c>
      <c r="C127" s="141">
        <f t="shared" ref="C127:M127" si="159">C46-C73</f>
        <v>22908</v>
      </c>
      <c r="D127" s="80">
        <f t="shared" si="159"/>
        <v>15940</v>
      </c>
      <c r="E127" s="80">
        <f t="shared" si="159"/>
        <v>1485</v>
      </c>
      <c r="F127" s="80">
        <f t="shared" si="159"/>
        <v>980</v>
      </c>
      <c r="G127" s="80">
        <f t="shared" si="159"/>
        <v>398</v>
      </c>
      <c r="H127" s="80">
        <f t="shared" si="159"/>
        <v>923</v>
      </c>
      <c r="I127" s="80">
        <f t="shared" si="159"/>
        <v>1278</v>
      </c>
      <c r="J127" s="80">
        <f t="shared" si="159"/>
        <v>923</v>
      </c>
      <c r="K127" s="80">
        <f t="shared" si="159"/>
        <v>239</v>
      </c>
      <c r="L127" s="80">
        <f t="shared" si="159"/>
        <v>234</v>
      </c>
      <c r="M127" s="81">
        <f t="shared" si="159"/>
        <v>508</v>
      </c>
      <c r="O127" s="54" t="s">
        <v>14</v>
      </c>
      <c r="P127" s="48">
        <f t="shared" si="134"/>
        <v>0.41489477306480238</v>
      </c>
      <c r="Q127" s="49">
        <f t="shared" si="122"/>
        <v>0.41612280060564927</v>
      </c>
      <c r="R127" s="49">
        <f t="shared" si="123"/>
        <v>0.21889740566037735</v>
      </c>
      <c r="S127" s="49">
        <f t="shared" si="124"/>
        <v>0.32162783065310141</v>
      </c>
      <c r="T127" s="49">
        <f t="shared" si="125"/>
        <v>0.68977469670710567</v>
      </c>
      <c r="U127" s="49">
        <f t="shared" si="126"/>
        <v>0.73839999999999995</v>
      </c>
      <c r="V127" s="49">
        <f t="shared" si="127"/>
        <v>0.83968462549277267</v>
      </c>
      <c r="W127" s="49">
        <f t="shared" si="128"/>
        <v>1.6336283185840708</v>
      </c>
      <c r="X127" s="49">
        <f t="shared" si="129"/>
        <v>0.38988580750407831</v>
      </c>
      <c r="Y127" s="49">
        <f t="shared" si="130"/>
        <v>0.20294882914137033</v>
      </c>
      <c r="Z127" s="50">
        <f t="shared" si="131"/>
        <v>0.36363636363636365</v>
      </c>
      <c r="AB127" s="54" t="s">
        <v>14</v>
      </c>
      <c r="AC127" s="48">
        <f t="shared" si="135"/>
        <v>0.80034049335313506</v>
      </c>
      <c r="AD127" s="49">
        <f t="shared" si="136"/>
        <v>0.79708139717015614</v>
      </c>
      <c r="AE127" s="49">
        <f t="shared" si="137"/>
        <v>0.31898584905660377</v>
      </c>
      <c r="AF127" s="49">
        <f t="shared" si="138"/>
        <v>0.79323925172300624</v>
      </c>
      <c r="AG127" s="49">
        <f t="shared" si="139"/>
        <v>0.97227036395147315</v>
      </c>
      <c r="AH127" s="49">
        <f t="shared" si="140"/>
        <v>1.0808</v>
      </c>
      <c r="AI127" s="49">
        <f t="shared" si="141"/>
        <v>2.4980289093298294</v>
      </c>
      <c r="AJ127" s="49">
        <f t="shared" si="142"/>
        <v>-0.17522123893805311</v>
      </c>
      <c r="AK127" s="49">
        <f t="shared" si="143"/>
        <v>1.5318107667210441</v>
      </c>
      <c r="AL127" s="49">
        <f t="shared" si="144"/>
        <v>0.47528187337380745</v>
      </c>
      <c r="AM127" s="50">
        <f t="shared" si="145"/>
        <v>1.4130279169649249</v>
      </c>
    </row>
    <row r="128" spans="2:39">
      <c r="B128" s="54" t="s">
        <v>15</v>
      </c>
      <c r="C128" s="142">
        <f t="shared" ref="C128:M128" si="160">C47-C74</f>
        <v>-185</v>
      </c>
      <c r="D128" s="143">
        <f t="shared" si="160"/>
        <v>-850</v>
      </c>
      <c r="E128" s="143">
        <f t="shared" si="160"/>
        <v>199</v>
      </c>
      <c r="F128" s="143">
        <f t="shared" si="160"/>
        <v>37</v>
      </c>
      <c r="G128" s="143">
        <f t="shared" si="160"/>
        <v>114</v>
      </c>
      <c r="H128" s="143">
        <f t="shared" si="160"/>
        <v>129</v>
      </c>
      <c r="I128" s="143">
        <f t="shared" si="160"/>
        <v>215</v>
      </c>
      <c r="J128" s="143">
        <f t="shared" si="160"/>
        <v>36</v>
      </c>
      <c r="K128" s="143">
        <f t="shared" si="160"/>
        <v>-184</v>
      </c>
      <c r="L128" s="143">
        <f t="shared" si="160"/>
        <v>113</v>
      </c>
      <c r="M128" s="144">
        <f t="shared" si="160"/>
        <v>6</v>
      </c>
      <c r="O128" s="54" t="s">
        <v>15</v>
      </c>
      <c r="P128" s="48">
        <f t="shared" si="134"/>
        <v>-1.9508594326689867E-2</v>
      </c>
      <c r="Q128" s="49">
        <f t="shared" si="122"/>
        <v>-0.1311525999074217</v>
      </c>
      <c r="R128" s="49">
        <f t="shared" si="123"/>
        <v>0.30243161094224924</v>
      </c>
      <c r="S128" s="49">
        <f t="shared" si="124"/>
        <v>0.12982456140350876</v>
      </c>
      <c r="T128" s="49">
        <f t="shared" si="125"/>
        <v>0.5757575757575758</v>
      </c>
      <c r="U128" s="49">
        <f t="shared" si="126"/>
        <v>0.18117977528089887</v>
      </c>
      <c r="V128" s="49">
        <f t="shared" si="127"/>
        <v>0.6891025641025641</v>
      </c>
      <c r="W128" s="49">
        <f t="shared" si="128"/>
        <v>0.20571428571428571</v>
      </c>
      <c r="X128" s="49">
        <f t="shared" si="129"/>
        <v>-0.53179190751445082</v>
      </c>
      <c r="Y128" s="49">
        <f t="shared" si="130"/>
        <v>0.7290322580645161</v>
      </c>
      <c r="Z128" s="50">
        <f t="shared" si="131"/>
        <v>3.7267080745341616E-2</v>
      </c>
      <c r="AB128" s="54" t="s">
        <v>15</v>
      </c>
      <c r="AC128" s="48">
        <f t="shared" si="135"/>
        <v>1.1831698829484341</v>
      </c>
      <c r="AD128" s="49">
        <f t="shared" si="136"/>
        <v>1.2002777349174509</v>
      </c>
      <c r="AE128" s="49">
        <f t="shared" si="137"/>
        <v>2.1519756838905777</v>
      </c>
      <c r="AF128" s="49">
        <f t="shared" si="138"/>
        <v>1.3052631578947369</v>
      </c>
      <c r="AG128" s="49">
        <f t="shared" si="139"/>
        <v>0.62121212121212122</v>
      </c>
      <c r="AH128" s="49">
        <f t="shared" si="140"/>
        <v>0.71769662921348309</v>
      </c>
      <c r="AI128" s="49">
        <f t="shared" si="141"/>
        <v>1.7211538461538463</v>
      </c>
      <c r="AJ128" s="49">
        <f t="shared" si="142"/>
        <v>0.08</v>
      </c>
      <c r="AK128" s="49">
        <f t="shared" si="143"/>
        <v>-9.5375722543352595E-2</v>
      </c>
      <c r="AL128" s="49">
        <f t="shared" si="144"/>
        <v>1.935483870967742</v>
      </c>
      <c r="AM128" s="50">
        <f t="shared" si="145"/>
        <v>1.2484472049689441</v>
      </c>
    </row>
    <row r="129" spans="2:39">
      <c r="B129" s="54" t="s">
        <v>16</v>
      </c>
      <c r="C129" s="141">
        <f t="shared" ref="C129:M129" si="161">C48-C75</f>
        <v>2391</v>
      </c>
      <c r="D129" s="80">
        <f t="shared" si="161"/>
        <v>-576</v>
      </c>
      <c r="E129" s="80">
        <f t="shared" si="161"/>
        <v>1078</v>
      </c>
      <c r="F129" s="80">
        <f t="shared" si="161"/>
        <v>241</v>
      </c>
      <c r="G129" s="80">
        <f t="shared" si="161"/>
        <v>149</v>
      </c>
      <c r="H129" s="80">
        <f t="shared" si="161"/>
        <v>845</v>
      </c>
      <c r="I129" s="80">
        <f t="shared" si="161"/>
        <v>191</v>
      </c>
      <c r="J129" s="80">
        <f t="shared" si="161"/>
        <v>207</v>
      </c>
      <c r="K129" s="80">
        <f t="shared" si="161"/>
        <v>114</v>
      </c>
      <c r="L129" s="80">
        <f t="shared" si="161"/>
        <v>126</v>
      </c>
      <c r="M129" s="81">
        <f t="shared" si="161"/>
        <v>16</v>
      </c>
      <c r="O129" s="54" t="s">
        <v>16</v>
      </c>
      <c r="P129" s="48">
        <f t="shared" si="134"/>
        <v>0.12599462507245612</v>
      </c>
      <c r="Q129" s="49">
        <f t="shared" si="122"/>
        <v>-6.0618817091138706E-2</v>
      </c>
      <c r="R129" s="49">
        <f t="shared" si="123"/>
        <v>0.35472194800921358</v>
      </c>
      <c r="S129" s="49">
        <f t="shared" si="124"/>
        <v>0.24294354838709678</v>
      </c>
      <c r="T129" s="49">
        <f t="shared" si="125"/>
        <v>0.14123222748815165</v>
      </c>
      <c r="U129" s="49">
        <f t="shared" si="126"/>
        <v>0.43601651186790508</v>
      </c>
      <c r="V129" s="49">
        <f t="shared" si="127"/>
        <v>0.64965986394557829</v>
      </c>
      <c r="W129" s="49">
        <f t="shared" si="128"/>
        <v>0.36062717770034841</v>
      </c>
      <c r="X129" s="49">
        <f t="shared" si="129"/>
        <v>0.2814814814814815</v>
      </c>
      <c r="Y129" s="49">
        <f t="shared" si="130"/>
        <v>0.16492146596858639</v>
      </c>
      <c r="Z129" s="50">
        <f t="shared" si="131"/>
        <v>3.864734299516908E-2</v>
      </c>
      <c r="AB129" s="54" t="s">
        <v>16</v>
      </c>
      <c r="AC129" s="48">
        <f t="shared" si="135"/>
        <v>9.0899509933076883E-2</v>
      </c>
      <c r="AD129" s="49">
        <f t="shared" si="136"/>
        <v>-0.1297621553357188</v>
      </c>
      <c r="AE129" s="49">
        <f t="shared" si="137"/>
        <v>-4.4422507403751234E-2</v>
      </c>
      <c r="AF129" s="49">
        <f t="shared" si="138"/>
        <v>0.77016129032258063</v>
      </c>
      <c r="AG129" s="49">
        <f t="shared" si="139"/>
        <v>-9.3838862559241704E-2</v>
      </c>
      <c r="AH129" s="49">
        <f t="shared" si="140"/>
        <v>0.87461300309597523</v>
      </c>
      <c r="AI129" s="49">
        <f t="shared" si="141"/>
        <v>0.95238095238095233</v>
      </c>
      <c r="AJ129" s="49">
        <f t="shared" si="142"/>
        <v>-0.15331010452961671</v>
      </c>
      <c r="AK129" s="49">
        <f t="shared" si="143"/>
        <v>0.4567901234567901</v>
      </c>
      <c r="AL129" s="49">
        <f t="shared" si="144"/>
        <v>0.13350785340314136</v>
      </c>
      <c r="AM129" s="50">
        <f t="shared" si="145"/>
        <v>0.61352657004830913</v>
      </c>
    </row>
    <row r="130" spans="2:39">
      <c r="B130" s="54" t="s">
        <v>17</v>
      </c>
      <c r="C130" s="141">
        <f t="shared" ref="C130:M130" si="162">C49-C76</f>
        <v>1183</v>
      </c>
      <c r="D130" s="80">
        <f t="shared" si="162"/>
        <v>189</v>
      </c>
      <c r="E130" s="80">
        <f t="shared" si="162"/>
        <v>-395</v>
      </c>
      <c r="F130" s="80">
        <f t="shared" si="162"/>
        <v>164</v>
      </c>
      <c r="G130" s="80">
        <f t="shared" si="162"/>
        <v>173</v>
      </c>
      <c r="H130" s="80">
        <f t="shared" si="162"/>
        <v>395</v>
      </c>
      <c r="I130" s="80">
        <f t="shared" si="162"/>
        <v>188</v>
      </c>
      <c r="J130" s="80">
        <f t="shared" si="162"/>
        <v>101</v>
      </c>
      <c r="K130" s="80">
        <f t="shared" si="162"/>
        <v>37</v>
      </c>
      <c r="L130" s="80">
        <f t="shared" si="162"/>
        <v>99</v>
      </c>
      <c r="M130" s="81">
        <f t="shared" si="162"/>
        <v>232</v>
      </c>
      <c r="O130" s="54" t="s">
        <v>17</v>
      </c>
      <c r="P130" s="48">
        <f t="shared" si="134"/>
        <v>0.16948424068767909</v>
      </c>
      <c r="Q130" s="49">
        <f t="shared" si="122"/>
        <v>8.2066869300911852E-2</v>
      </c>
      <c r="R130" s="49">
        <f t="shared" si="123"/>
        <v>-0.22430437251561613</v>
      </c>
      <c r="S130" s="49">
        <f t="shared" si="124"/>
        <v>0.15769230769230769</v>
      </c>
      <c r="T130" s="49">
        <f t="shared" si="125"/>
        <v>0.46010638297872342</v>
      </c>
      <c r="U130" s="49">
        <f t="shared" si="126"/>
        <v>3.3193277310924372</v>
      </c>
      <c r="V130" s="49">
        <f t="shared" si="127"/>
        <v>2.3209876543209877</v>
      </c>
      <c r="W130" s="49">
        <f t="shared" si="128"/>
        <v>0.38846153846153847</v>
      </c>
      <c r="X130" s="49">
        <f t="shared" si="129"/>
        <v>0.14453125</v>
      </c>
      <c r="Y130" s="49">
        <f t="shared" si="130"/>
        <v>0.36666666666666664</v>
      </c>
      <c r="Z130" s="50">
        <f t="shared" si="131"/>
        <v>0.45136186770428016</v>
      </c>
      <c r="AB130" s="54" t="s">
        <v>17</v>
      </c>
      <c r="AC130" s="48">
        <f t="shared" si="135"/>
        <v>0.43424068767908308</v>
      </c>
      <c r="AD130" s="49">
        <f t="shared" si="136"/>
        <v>0.17629179331306991</v>
      </c>
      <c r="AE130" s="49">
        <f t="shared" si="137"/>
        <v>-0.28449744463373083</v>
      </c>
      <c r="AF130" s="49">
        <f t="shared" si="138"/>
        <v>0.36826923076923079</v>
      </c>
      <c r="AG130" s="49">
        <f t="shared" si="139"/>
        <v>0.76329787234042556</v>
      </c>
      <c r="AH130" s="49">
        <f t="shared" si="140"/>
        <v>9.4705882352941178</v>
      </c>
      <c r="AI130" s="49">
        <f t="shared" si="141"/>
        <v>1.4691358024691359</v>
      </c>
      <c r="AJ130" s="49">
        <f t="shared" si="142"/>
        <v>-4.230769230769231E-2</v>
      </c>
      <c r="AK130" s="49">
        <f t="shared" si="143"/>
        <v>0.88671875</v>
      </c>
      <c r="AL130" s="49">
        <f t="shared" si="144"/>
        <v>0.48888888888888887</v>
      </c>
      <c r="AM130" s="50">
        <f t="shared" si="145"/>
        <v>1.6770428015564203</v>
      </c>
    </row>
    <row r="131" spans="2:39">
      <c r="B131" s="54" t="s">
        <v>18</v>
      </c>
      <c r="C131" s="141">
        <f t="shared" ref="C131:M131" si="163">C50-C77</f>
        <v>3812</v>
      </c>
      <c r="D131" s="80">
        <f t="shared" si="163"/>
        <v>849</v>
      </c>
      <c r="E131" s="80">
        <f t="shared" si="163"/>
        <v>193</v>
      </c>
      <c r="F131" s="80">
        <f t="shared" si="163"/>
        <v>74</v>
      </c>
      <c r="G131" s="80">
        <f t="shared" si="163"/>
        <v>75</v>
      </c>
      <c r="H131" s="80">
        <f t="shared" si="163"/>
        <v>173</v>
      </c>
      <c r="I131" s="80">
        <f t="shared" si="163"/>
        <v>1221</v>
      </c>
      <c r="J131" s="80">
        <f t="shared" si="163"/>
        <v>156</v>
      </c>
      <c r="K131" s="80">
        <f t="shared" si="163"/>
        <v>375</v>
      </c>
      <c r="L131" s="80">
        <f t="shared" si="163"/>
        <v>372</v>
      </c>
      <c r="M131" s="81">
        <f t="shared" si="163"/>
        <v>324</v>
      </c>
      <c r="O131" s="54" t="s">
        <v>18</v>
      </c>
      <c r="P131" s="48">
        <f t="shared" si="134"/>
        <v>0.16967862547850085</v>
      </c>
      <c r="Q131" s="49">
        <f t="shared" si="122"/>
        <v>7.8148011782032401E-2</v>
      </c>
      <c r="R131" s="49">
        <f t="shared" si="123"/>
        <v>5.5380200860832139E-2</v>
      </c>
      <c r="S131" s="49">
        <f t="shared" si="124"/>
        <v>8.9264173703256941E-2</v>
      </c>
      <c r="T131" s="49">
        <f t="shared" si="125"/>
        <v>0.23584905660377359</v>
      </c>
      <c r="U131" s="49">
        <f t="shared" si="126"/>
        <v>1.08125</v>
      </c>
      <c r="V131" s="49">
        <f t="shared" si="127"/>
        <v>0.3686594202898551</v>
      </c>
      <c r="W131" s="49">
        <f t="shared" si="128"/>
        <v>0.27610619469026548</v>
      </c>
      <c r="X131" s="49">
        <f t="shared" si="129"/>
        <v>0.32133676092544988</v>
      </c>
      <c r="Y131" s="49">
        <f t="shared" si="130"/>
        <v>0.30466830466830469</v>
      </c>
      <c r="Z131" s="50">
        <f t="shared" si="131"/>
        <v>0.59449541284403673</v>
      </c>
      <c r="AB131" s="54" t="s">
        <v>18</v>
      </c>
      <c r="AC131" s="48">
        <f t="shared" si="135"/>
        <v>0.26293065076115019</v>
      </c>
      <c r="AD131" s="49">
        <f t="shared" si="136"/>
        <v>0.14018777614138439</v>
      </c>
      <c r="AE131" s="49">
        <f t="shared" si="137"/>
        <v>0.30272596843615496</v>
      </c>
      <c r="AF131" s="49">
        <f t="shared" si="138"/>
        <v>0.6357056694813028</v>
      </c>
      <c r="AG131" s="49">
        <f t="shared" si="139"/>
        <v>0.57547169811320753</v>
      </c>
      <c r="AH131" s="49">
        <f t="shared" si="140"/>
        <v>2.6812499999999999</v>
      </c>
      <c r="AI131" s="49">
        <f t="shared" si="141"/>
        <v>0.47765700483091789</v>
      </c>
      <c r="AJ131" s="49">
        <f t="shared" si="142"/>
        <v>0.10442477876106195</v>
      </c>
      <c r="AK131" s="49">
        <f t="shared" si="143"/>
        <v>-3.4275921165381321E-2</v>
      </c>
      <c r="AL131" s="49">
        <f t="shared" si="144"/>
        <v>0.32841932841932842</v>
      </c>
      <c r="AM131" s="50">
        <f t="shared" si="145"/>
        <v>0.34495412844036699</v>
      </c>
    </row>
    <row r="132" spans="2:39">
      <c r="B132" s="54" t="s">
        <v>19</v>
      </c>
      <c r="C132" s="141">
        <f t="shared" ref="C132:M132" si="164">C51-C78</f>
        <v>-682</v>
      </c>
      <c r="D132" s="80">
        <f t="shared" si="164"/>
        <v>-1752</v>
      </c>
      <c r="E132" s="80">
        <f t="shared" si="164"/>
        <v>567</v>
      </c>
      <c r="F132" s="80">
        <f t="shared" si="164"/>
        <v>216</v>
      </c>
      <c r="G132" s="80">
        <f t="shared" si="164"/>
        <v>-32</v>
      </c>
      <c r="H132" s="80">
        <f t="shared" si="164"/>
        <v>-73</v>
      </c>
      <c r="I132" s="80">
        <f t="shared" si="164"/>
        <v>34</v>
      </c>
      <c r="J132" s="80">
        <f t="shared" si="164"/>
        <v>-68</v>
      </c>
      <c r="K132" s="80">
        <f t="shared" si="164"/>
        <v>-49</v>
      </c>
      <c r="L132" s="80">
        <f t="shared" si="164"/>
        <v>-32</v>
      </c>
      <c r="M132" s="81">
        <f t="shared" si="164"/>
        <v>507</v>
      </c>
      <c r="O132" s="54" t="s">
        <v>19</v>
      </c>
      <c r="P132" s="48">
        <f t="shared" si="134"/>
        <v>-3.9166140240050537E-2</v>
      </c>
      <c r="Q132" s="49">
        <f t="shared" si="122"/>
        <v>-0.41281809613572101</v>
      </c>
      <c r="R132" s="49">
        <f t="shared" si="123"/>
        <v>0.17408658274485722</v>
      </c>
      <c r="S132" s="49">
        <f t="shared" si="124"/>
        <v>0.34726688102893893</v>
      </c>
      <c r="T132" s="49">
        <f t="shared" si="125"/>
        <v>-0.25396825396825395</v>
      </c>
      <c r="U132" s="49">
        <f t="shared" si="126"/>
        <v>-1.1800840607824119E-2</v>
      </c>
      <c r="V132" s="49">
        <f t="shared" si="127"/>
        <v>7.7272727272727271E-2</v>
      </c>
      <c r="W132" s="49">
        <f t="shared" si="128"/>
        <v>-9.2140921409214094E-2</v>
      </c>
      <c r="X132" s="49">
        <f t="shared" si="129"/>
        <v>-0.17375886524822695</v>
      </c>
      <c r="Y132" s="49">
        <f t="shared" si="130"/>
        <v>-0.15023474178403756</v>
      </c>
      <c r="Z132" s="50">
        <f t="shared" si="131"/>
        <v>0.38850574712643676</v>
      </c>
      <c r="AB132" s="54" t="s">
        <v>19</v>
      </c>
      <c r="AC132" s="48">
        <f t="shared" si="135"/>
        <v>-0.20812036983862631</v>
      </c>
      <c r="AD132" s="49">
        <f t="shared" si="136"/>
        <v>-0.43732327992459946</v>
      </c>
      <c r="AE132" s="49">
        <f t="shared" si="137"/>
        <v>0.47620509671476818</v>
      </c>
      <c r="AF132" s="49">
        <f t="shared" si="138"/>
        <v>8.0385852090032156E-2</v>
      </c>
      <c r="AG132" s="49">
        <f t="shared" si="139"/>
        <v>-0.10317460317460317</v>
      </c>
      <c r="AH132" s="49">
        <f t="shared" si="140"/>
        <v>-0.34432589718719692</v>
      </c>
      <c r="AI132" s="49">
        <f t="shared" si="141"/>
        <v>-0.30227272727272725</v>
      </c>
      <c r="AJ132" s="49">
        <f t="shared" si="142"/>
        <v>-0.78861788617886175</v>
      </c>
      <c r="AK132" s="49">
        <f t="shared" si="143"/>
        <v>-0.21631205673758866</v>
      </c>
      <c r="AL132" s="49">
        <f t="shared" si="144"/>
        <v>-0.431924882629108</v>
      </c>
      <c r="AM132" s="50">
        <f t="shared" si="145"/>
        <v>-0.27432950191570882</v>
      </c>
    </row>
    <row r="133" spans="2:39">
      <c r="B133" s="109" t="s">
        <v>20</v>
      </c>
      <c r="C133" s="145">
        <f t="shared" ref="C133:M133" si="165">C52-C79</f>
        <v>-1337</v>
      </c>
      <c r="D133" s="146">
        <f t="shared" si="165"/>
        <v>302</v>
      </c>
      <c r="E133" s="146">
        <f t="shared" si="165"/>
        <v>-1595</v>
      </c>
      <c r="F133" s="146">
        <f t="shared" si="165"/>
        <v>-3</v>
      </c>
      <c r="G133" s="146">
        <f t="shared" si="165"/>
        <v>8</v>
      </c>
      <c r="H133" s="146">
        <f t="shared" si="165"/>
        <v>19</v>
      </c>
      <c r="I133" s="146">
        <f t="shared" si="165"/>
        <v>11</v>
      </c>
      <c r="J133" s="146">
        <f t="shared" si="165"/>
        <v>-54</v>
      </c>
      <c r="K133" s="146">
        <f t="shared" si="165"/>
        <v>-35</v>
      </c>
      <c r="L133" s="146">
        <f t="shared" si="165"/>
        <v>10</v>
      </c>
      <c r="M133" s="147">
        <f t="shared" si="165"/>
        <v>0</v>
      </c>
      <c r="O133" s="109" t="s">
        <v>20</v>
      </c>
      <c r="P133" s="72">
        <f t="shared" si="134"/>
        <v>-0.36560021875854526</v>
      </c>
      <c r="Q133" s="73">
        <f t="shared" si="122"/>
        <v>0.22222222222222221</v>
      </c>
      <c r="R133" s="73">
        <f t="shared" si="123"/>
        <v>-0.78921326076199905</v>
      </c>
      <c r="S133" s="73">
        <f t="shared" si="124"/>
        <v>-1</v>
      </c>
      <c r="T133" s="131" t="s">
        <v>120</v>
      </c>
      <c r="U133" s="73">
        <f t="shared" si="126"/>
        <v>0.12101910828025478</v>
      </c>
      <c r="V133" s="73">
        <f t="shared" si="127"/>
        <v>0.6875</v>
      </c>
      <c r="W133" s="73">
        <f t="shared" si="128"/>
        <v>-0.8571428571428571</v>
      </c>
      <c r="X133" s="73">
        <f t="shared" si="129"/>
        <v>-1</v>
      </c>
      <c r="Y133" s="131" t="s">
        <v>120</v>
      </c>
      <c r="Z133" s="74">
        <f t="shared" si="131"/>
        <v>0</v>
      </c>
      <c r="AB133" s="109" t="s">
        <v>20</v>
      </c>
      <c r="AC133" s="72">
        <f t="shared" si="135"/>
        <v>0.25676784249384743</v>
      </c>
      <c r="AD133" s="73">
        <f t="shared" si="136"/>
        <v>1.7240618101545253</v>
      </c>
      <c r="AE133" s="73">
        <f t="shared" si="137"/>
        <v>-0.64571994062345373</v>
      </c>
      <c r="AF133" s="73">
        <f t="shared" si="138"/>
        <v>1</v>
      </c>
      <c r="AG133" s="131" t="s">
        <v>120</v>
      </c>
      <c r="AH133" s="73">
        <f t="shared" si="140"/>
        <v>-5.0955414012738856E-2</v>
      </c>
      <c r="AI133" s="73">
        <f t="shared" si="141"/>
        <v>-0.25</v>
      </c>
      <c r="AJ133" s="73">
        <f t="shared" si="142"/>
        <v>-1</v>
      </c>
      <c r="AK133" s="73">
        <f t="shared" si="143"/>
        <v>-0.8</v>
      </c>
      <c r="AL133" s="131" t="s">
        <v>120</v>
      </c>
      <c r="AM133" s="74">
        <f t="shared" si="145"/>
        <v>-1</v>
      </c>
    </row>
    <row r="134" spans="2:39">
      <c r="B134" s="117" t="s">
        <v>21</v>
      </c>
      <c r="C134" s="136">
        <f t="shared" ref="C134:M134" si="166">SUM(C112:C133)</f>
        <v>50348</v>
      </c>
      <c r="D134" s="137">
        <f t="shared" si="166"/>
        <v>11485</v>
      </c>
      <c r="E134" s="137">
        <f t="shared" si="166"/>
        <v>11094</v>
      </c>
      <c r="F134" s="137">
        <f t="shared" si="166"/>
        <v>3740</v>
      </c>
      <c r="G134" s="137">
        <f t="shared" si="166"/>
        <v>2757</v>
      </c>
      <c r="H134" s="137">
        <f t="shared" si="166"/>
        <v>2906</v>
      </c>
      <c r="I134" s="137">
        <f t="shared" si="166"/>
        <v>9146</v>
      </c>
      <c r="J134" s="137">
        <f t="shared" si="166"/>
        <v>3226</v>
      </c>
      <c r="K134" s="416">
        <f t="shared" si="166"/>
        <v>-109</v>
      </c>
      <c r="L134" s="137">
        <f t="shared" si="166"/>
        <v>2215</v>
      </c>
      <c r="M134" s="138">
        <f t="shared" si="166"/>
        <v>3888</v>
      </c>
      <c r="O134" s="117" t="s">
        <v>21</v>
      </c>
      <c r="P134" s="118">
        <f t="shared" si="134"/>
        <v>0.13063117993051754</v>
      </c>
      <c r="Q134" s="119">
        <f t="shared" si="122"/>
        <v>5.3298620779268994E-2</v>
      </c>
      <c r="R134" s="119">
        <f t="shared" si="123"/>
        <v>0.23078363254352935</v>
      </c>
      <c r="S134" s="119">
        <f t="shared" si="124"/>
        <v>0.19655244902249316</v>
      </c>
      <c r="T134" s="119">
        <f t="shared" si="125"/>
        <v>0.37793008910212472</v>
      </c>
      <c r="U134" s="119">
        <f t="shared" si="126"/>
        <v>0.1160404104939504</v>
      </c>
      <c r="V134" s="119">
        <f t="shared" si="127"/>
        <v>0.46043093032621829</v>
      </c>
      <c r="W134" s="119">
        <f t="shared" si="128"/>
        <v>0.24661723109853986</v>
      </c>
      <c r="X134" s="420">
        <f t="shared" si="129"/>
        <v>-1.1330561330561331E-2</v>
      </c>
      <c r="Y134" s="119">
        <f t="shared" si="130"/>
        <v>0.14534120734908137</v>
      </c>
      <c r="Z134" s="120">
        <f t="shared" si="131"/>
        <v>0.30626230799527371</v>
      </c>
      <c r="AB134" s="117" t="s">
        <v>21</v>
      </c>
      <c r="AC134" s="148">
        <f>AC107/C80</f>
        <v>0.30191660547816546</v>
      </c>
      <c r="AD134" s="149">
        <f t="shared" si="136"/>
        <v>0.27202019639509201</v>
      </c>
      <c r="AE134" s="149">
        <f t="shared" si="137"/>
        <v>0.37192902165546793</v>
      </c>
      <c r="AF134" s="149">
        <f t="shared" si="138"/>
        <v>0.54340971200336341</v>
      </c>
      <c r="AG134" s="149">
        <f t="shared" si="139"/>
        <v>0.31487320082248116</v>
      </c>
      <c r="AH134" s="149">
        <f t="shared" si="140"/>
        <v>2.9269656191350878E-2</v>
      </c>
      <c r="AI134" s="149">
        <f t="shared" si="141"/>
        <v>0.76107531212243251</v>
      </c>
      <c r="AJ134" s="420">
        <f t="shared" si="142"/>
        <v>0.18484825319165202</v>
      </c>
      <c r="AK134" s="149">
        <f t="shared" si="143"/>
        <v>0.12203742203742204</v>
      </c>
      <c r="AL134" s="149">
        <f t="shared" si="144"/>
        <v>7.1062992125984256E-2</v>
      </c>
      <c r="AM134" s="150">
        <f t="shared" si="145"/>
        <v>0.5283182355257976</v>
      </c>
    </row>
    <row r="136" spans="2:39">
      <c r="M136" s="424" t="s">
        <v>324</v>
      </c>
      <c r="Z136" s="424" t="s">
        <v>324</v>
      </c>
      <c r="AM136" s="424" t="s">
        <v>324</v>
      </c>
    </row>
    <row r="141" spans="2:39">
      <c r="K141" s="4"/>
      <c r="L141" s="4"/>
      <c r="N141" s="3"/>
      <c r="O141" s="3"/>
      <c r="X141" s="4"/>
      <c r="Y141" s="4"/>
      <c r="AA141" s="3"/>
      <c r="AB141" s="3"/>
      <c r="AK141" s="4"/>
      <c r="AL141" s="4"/>
      <c r="AM141" s="4"/>
    </row>
    <row r="142" spans="2:39">
      <c r="K142" s="4"/>
      <c r="L142" s="4"/>
      <c r="N142" s="3"/>
      <c r="O142" s="3"/>
      <c r="X142" s="4"/>
      <c r="Y142" s="4"/>
      <c r="AA142" s="3"/>
      <c r="AB142" s="3"/>
      <c r="AK142" s="4"/>
      <c r="AL142" s="4"/>
      <c r="AM142" s="4"/>
    </row>
    <row r="143" spans="2:39">
      <c r="K143" s="4"/>
      <c r="L143" s="4"/>
      <c r="N143" s="3"/>
      <c r="O143" s="3"/>
      <c r="X143" s="4"/>
      <c r="Y143" s="4"/>
      <c r="AA143" s="3"/>
      <c r="AB143" s="3"/>
      <c r="AK143" s="4"/>
      <c r="AL143" s="4"/>
      <c r="AM143" s="4"/>
    </row>
    <row r="144" spans="2:39">
      <c r="K144" s="4"/>
      <c r="L144" s="4"/>
      <c r="N144" s="3"/>
      <c r="O144" s="3"/>
      <c r="X144" s="4"/>
      <c r="Y144" s="4"/>
      <c r="AA144" s="3"/>
      <c r="AB144" s="3"/>
      <c r="AK144" s="4"/>
      <c r="AL144" s="4"/>
      <c r="AM144" s="4"/>
    </row>
    <row r="145" spans="2:36" s="4" customFormat="1">
      <c r="B145" s="96"/>
      <c r="C145" s="3"/>
      <c r="D145" s="3"/>
      <c r="E145" s="3"/>
      <c r="F145" s="3"/>
      <c r="G145" s="3"/>
      <c r="H145" s="3"/>
      <c r="I145" s="3"/>
      <c r="J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2:36" s="4" customFormat="1">
      <c r="B146" s="96"/>
      <c r="C146" s="3"/>
      <c r="D146" s="3"/>
      <c r="E146" s="3"/>
      <c r="F146" s="3"/>
      <c r="G146" s="3"/>
      <c r="H146" s="3"/>
      <c r="I146" s="3"/>
      <c r="J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2:36" s="4" customFormat="1">
      <c r="B147" s="96"/>
      <c r="C147" s="3"/>
      <c r="D147" s="3"/>
      <c r="E147" s="3"/>
      <c r="F147" s="3"/>
      <c r="G147" s="3"/>
      <c r="H147" s="3"/>
      <c r="I147" s="3"/>
      <c r="J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2:36" s="4" customFormat="1">
      <c r="B148" s="96"/>
      <c r="C148" s="3"/>
      <c r="D148" s="3"/>
      <c r="E148" s="3"/>
      <c r="F148" s="3"/>
      <c r="G148" s="3"/>
      <c r="H148" s="3"/>
      <c r="I148" s="3"/>
      <c r="J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2:36" s="4" customFormat="1">
      <c r="B149" s="96"/>
      <c r="C149" s="3"/>
      <c r="D149" s="3"/>
      <c r="E149" s="3"/>
      <c r="F149" s="3"/>
      <c r="G149" s="3"/>
      <c r="H149" s="3"/>
      <c r="I149" s="3"/>
      <c r="J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2:36" s="4" customFormat="1">
      <c r="B150" s="96"/>
      <c r="C150" s="3"/>
      <c r="D150" s="3"/>
      <c r="E150" s="3"/>
      <c r="F150" s="3"/>
      <c r="G150" s="3"/>
      <c r="H150" s="3"/>
      <c r="I150" s="3"/>
      <c r="J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2:36" s="4" customFormat="1">
      <c r="B151" s="96"/>
      <c r="C151" s="3"/>
      <c r="D151" s="3"/>
      <c r="E151" s="3"/>
      <c r="F151" s="3"/>
      <c r="G151" s="3"/>
      <c r="H151" s="3"/>
      <c r="I151" s="3"/>
      <c r="J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2:36" s="4" customFormat="1">
      <c r="B152" s="96"/>
      <c r="C152" s="3"/>
      <c r="D152" s="3"/>
      <c r="E152" s="3"/>
      <c r="F152" s="3"/>
      <c r="G152" s="3"/>
      <c r="H152" s="3"/>
      <c r="I152" s="3"/>
      <c r="J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</sheetData>
  <hyperlinks>
    <hyperlink ref="B1" location="'List of tables'!A1" display="Return to List of tables"/>
    <hyperlink ref="M28" location="'List of tables'!A1" display="Return to List of tables"/>
    <hyperlink ref="Z28" location="'List of tables'!A1" display="Return to List of tables"/>
    <hyperlink ref="AM28" location="'List of tables'!A1" display="Return to List of tables"/>
    <hyperlink ref="AM55" location="'List of tables'!A1" display="Return to List of tables"/>
    <hyperlink ref="Z55" location="'List of tables'!A1" display="Return to List of tables"/>
    <hyperlink ref="M55" location="'List of tables'!A1" display="Return to List of tables"/>
    <hyperlink ref="M82" location="'List of tables'!A1" display="Return to List of tables"/>
    <hyperlink ref="Z82" location="'List of tables'!A1" display="Return to List of tables"/>
    <hyperlink ref="AM82" location="'List of tables'!A1" display="Return to List of tables"/>
    <hyperlink ref="AM109" location="'List of tables'!A1" display="Return to List of tables"/>
    <hyperlink ref="Z109" location="'List of tables'!A1" display="Return to List of tables"/>
    <hyperlink ref="M109" location="'List of tables'!A1" display="Return to List of tables"/>
    <hyperlink ref="M136" location="'List of tables'!A1" display="Return to List of tables"/>
    <hyperlink ref="Z136" location="'List of tables'!A1" display="Return to List of tables"/>
    <hyperlink ref="AM136" location="'List of tables'!A1" display="Return to List of tables"/>
  </hyperlinks>
  <printOptions horizontalCentered="1"/>
  <pageMargins left="0.51181102362204722" right="0.51181102362204722" top="0.94488188976377963" bottom="0.55118110236220474" header="0.31496062992125984" footer="0.31496062992125984"/>
  <pageSetup paperSize="9" scale="80" orientation="landscape" r:id="rId1"/>
  <headerFooter>
    <oddFooter>&amp;L&amp;D&amp;CPage &amp;P of &amp;N&amp;R&amp;F</oddFooter>
  </headerFooter>
  <rowBreaks count="4" manualBreakCount="4">
    <brk id="28" min="1" max="38" man="1"/>
    <brk id="55" min="1" max="38" man="1"/>
    <brk id="82" min="1" max="38" man="1"/>
    <brk id="109" min="1" max="38" man="1"/>
  </rowBreaks>
  <colBreaks count="2" manualBreakCount="2">
    <brk id="14" max="1048575" man="1"/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M183"/>
  <sheetViews>
    <sheetView zoomScale="80" zoomScaleNormal="80" workbookViewId="0">
      <selection activeCell="C32" sqref="C32:M32"/>
    </sheetView>
  </sheetViews>
  <sheetFormatPr defaultColWidth="9.140625" defaultRowHeight="14.25"/>
  <cols>
    <col min="1" max="1" width="3.7109375" style="4" customWidth="1"/>
    <col min="2" max="2" width="38.7109375" style="96" customWidth="1"/>
    <col min="3" max="3" width="12.85546875" style="3" customWidth="1"/>
    <col min="4" max="4" width="12.28515625" style="3" bestFit="1" customWidth="1"/>
    <col min="5" max="13" width="11.42578125" style="3" customWidth="1"/>
    <col min="14" max="14" width="2.28515625" style="4" customWidth="1"/>
    <col min="15" max="15" width="38.7109375" style="4" customWidth="1"/>
    <col min="16" max="26" width="11.42578125" style="3" customWidth="1"/>
    <col min="27" max="27" width="2.28515625" style="4" customWidth="1"/>
    <col min="28" max="28" width="40" style="4" customWidth="1"/>
    <col min="29" max="39" width="11.42578125" style="3" customWidth="1"/>
    <col min="40" max="16384" width="9.140625" style="4"/>
  </cols>
  <sheetData>
    <row r="1" spans="2:39">
      <c r="B1" s="417" t="s">
        <v>324</v>
      </c>
    </row>
    <row r="2" spans="2:39" ht="15">
      <c r="B2" s="2" t="s">
        <v>212</v>
      </c>
      <c r="O2" s="5" t="s">
        <v>136</v>
      </c>
      <c r="AB2" s="5" t="s">
        <v>139</v>
      </c>
    </row>
    <row r="3" spans="2:39" s="18" customFormat="1" ht="57">
      <c r="B3" s="360" t="s">
        <v>92</v>
      </c>
      <c r="C3" s="19" t="s">
        <v>38</v>
      </c>
      <c r="D3" s="20" t="s">
        <v>45</v>
      </c>
      <c r="E3" s="21" t="s">
        <v>46</v>
      </c>
      <c r="F3" s="22" t="s">
        <v>47</v>
      </c>
      <c r="G3" s="23" t="s">
        <v>39</v>
      </c>
      <c r="H3" s="24" t="s">
        <v>48</v>
      </c>
      <c r="I3" s="25" t="s">
        <v>40</v>
      </c>
      <c r="J3" s="26" t="s">
        <v>41</v>
      </c>
      <c r="K3" s="27" t="s">
        <v>49</v>
      </c>
      <c r="L3" s="28" t="s">
        <v>42</v>
      </c>
      <c r="M3" s="29" t="s">
        <v>43</v>
      </c>
      <c r="O3" s="360" t="s">
        <v>92</v>
      </c>
      <c r="P3" s="30" t="s">
        <v>38</v>
      </c>
      <c r="Q3" s="20" t="s">
        <v>45</v>
      </c>
      <c r="R3" s="21" t="s">
        <v>46</v>
      </c>
      <c r="S3" s="22" t="s">
        <v>47</v>
      </c>
      <c r="T3" s="23" t="s">
        <v>39</v>
      </c>
      <c r="U3" s="24" t="s">
        <v>48</v>
      </c>
      <c r="V3" s="25" t="s">
        <v>40</v>
      </c>
      <c r="W3" s="26" t="s">
        <v>41</v>
      </c>
      <c r="X3" s="27" t="s">
        <v>49</v>
      </c>
      <c r="Y3" s="28" t="s">
        <v>42</v>
      </c>
      <c r="Z3" s="29" t="s">
        <v>43</v>
      </c>
      <c r="AB3" s="360" t="s">
        <v>92</v>
      </c>
      <c r="AC3" s="30" t="s">
        <v>38</v>
      </c>
      <c r="AD3" s="20" t="s">
        <v>45</v>
      </c>
      <c r="AE3" s="21" t="s">
        <v>46</v>
      </c>
      <c r="AF3" s="22" t="s">
        <v>47</v>
      </c>
      <c r="AG3" s="23" t="s">
        <v>39</v>
      </c>
      <c r="AH3" s="24" t="s">
        <v>48</v>
      </c>
      <c r="AI3" s="25" t="s">
        <v>40</v>
      </c>
      <c r="AJ3" s="26" t="s">
        <v>41</v>
      </c>
      <c r="AK3" s="27" t="s">
        <v>49</v>
      </c>
      <c r="AL3" s="28" t="s">
        <v>42</v>
      </c>
      <c r="AM3" s="29" t="s">
        <v>43</v>
      </c>
    </row>
    <row r="4" spans="2:39">
      <c r="B4" s="361" t="s">
        <v>2</v>
      </c>
      <c r="C4" s="43">
        <v>426146.36661740026</v>
      </c>
      <c r="D4" s="99">
        <v>40590.726051856953</v>
      </c>
      <c r="E4" s="99">
        <v>47671.514263154873</v>
      </c>
      <c r="F4" s="99">
        <v>70331.958300182843</v>
      </c>
      <c r="G4" s="99">
        <v>50622.030362686477</v>
      </c>
      <c r="H4" s="99">
        <v>49502.832873399995</v>
      </c>
      <c r="I4" s="99">
        <v>10532.457194232311</v>
      </c>
      <c r="J4" s="99">
        <v>43233.595613060163</v>
      </c>
      <c r="K4" s="99">
        <v>20053.369218201828</v>
      </c>
      <c r="L4" s="99">
        <v>68793.69002661854</v>
      </c>
      <c r="M4" s="100">
        <v>24814.192714006236</v>
      </c>
      <c r="O4" s="362" t="s">
        <v>2</v>
      </c>
      <c r="P4" s="101">
        <f t="shared" ref="P4:P23" si="0">C4/C$23</f>
        <v>2.478296619717001E-2</v>
      </c>
      <c r="Q4" s="102">
        <f t="shared" ref="Q4:Q23" si="1">D4/D$23</f>
        <v>6.3073879078513828E-3</v>
      </c>
      <c r="R4" s="102">
        <f t="shared" ref="R4:R23" si="2">E4/E$23</f>
        <v>1.9792563382649214E-2</v>
      </c>
      <c r="S4" s="102">
        <f t="shared" ref="S4:S23" si="3">F4/F$23</f>
        <v>8.1025758417639218E-2</v>
      </c>
      <c r="T4" s="102">
        <f t="shared" ref="T4:T23" si="4">G4/G$23</f>
        <v>0.10989954772329094</v>
      </c>
      <c r="U4" s="102">
        <f t="shared" ref="U4:U23" si="5">H4/H$23</f>
        <v>2.2531560340836299E-2</v>
      </c>
      <c r="V4" s="102">
        <f t="shared" ref="V4:V23" si="6">I4/I$23</f>
        <v>7.8502645229023577E-3</v>
      </c>
      <c r="W4" s="102">
        <f t="shared" ref="W4:W23" si="7">J4/J$23</f>
        <v>4.74654586052278E-2</v>
      </c>
      <c r="X4" s="102">
        <f t="shared" ref="X4:X23" si="8">K4/K$23</f>
        <v>3.056777537307873E-2</v>
      </c>
      <c r="Y4" s="102">
        <f t="shared" ref="Y4:Y23" si="9">L4/L$23</f>
        <v>6.5593195074911792E-2</v>
      </c>
      <c r="Z4" s="103">
        <f t="shared" ref="Z4:Z23" si="10">M4/M$23</f>
        <v>2.8583528249441544E-2</v>
      </c>
      <c r="AB4" s="362" t="s">
        <v>2</v>
      </c>
      <c r="AC4" s="101">
        <f>C4/$C4</f>
        <v>1</v>
      </c>
      <c r="AD4" s="102">
        <f>D4/$C4</f>
        <v>9.5250667919691154E-2</v>
      </c>
      <c r="AE4" s="102">
        <f t="shared" ref="AE4:AM16" si="11">E4/$C4</f>
        <v>0.11186652755379463</v>
      </c>
      <c r="AF4" s="102">
        <f t="shared" si="11"/>
        <v>0.16504178800925409</v>
      </c>
      <c r="AG4" s="102">
        <f t="shared" si="11"/>
        <v>0.11879024280907595</v>
      </c>
      <c r="AH4" s="102">
        <f t="shared" si="11"/>
        <v>0.11616392101694083</v>
      </c>
      <c r="AI4" s="102">
        <f t="shared" si="11"/>
        <v>2.4715586050481308E-2</v>
      </c>
      <c r="AJ4" s="102">
        <f t="shared" si="11"/>
        <v>0.10145245624463073</v>
      </c>
      <c r="AK4" s="102">
        <f t="shared" si="11"/>
        <v>4.7057468487595962E-2</v>
      </c>
      <c r="AL4" s="102">
        <f t="shared" si="11"/>
        <v>0.16143206986059419</v>
      </c>
      <c r="AM4" s="103">
        <f t="shared" si="11"/>
        <v>5.822927204794108E-2</v>
      </c>
    </row>
    <row r="5" spans="2:39">
      <c r="B5" s="54" t="s">
        <v>3</v>
      </c>
      <c r="C5" s="104">
        <v>1262380.9467212034</v>
      </c>
      <c r="D5" s="52">
        <v>344127.45185923454</v>
      </c>
      <c r="E5" s="52">
        <v>121103.16983182546</v>
      </c>
      <c r="F5" s="52">
        <v>134509.54008666574</v>
      </c>
      <c r="G5" s="52">
        <v>35333.700287024592</v>
      </c>
      <c r="H5" s="52">
        <v>121871.41229075691</v>
      </c>
      <c r="I5" s="52">
        <v>200398.83121951879</v>
      </c>
      <c r="J5" s="52">
        <v>12090.162590441694</v>
      </c>
      <c r="K5" s="52">
        <v>26890.144699696881</v>
      </c>
      <c r="L5" s="52">
        <v>161083.91952535097</v>
      </c>
      <c r="M5" s="53">
        <v>104972.61433068769</v>
      </c>
      <c r="O5" s="363" t="s">
        <v>3</v>
      </c>
      <c r="P5" s="48">
        <f t="shared" si="0"/>
        <v>7.3415020709613671E-2</v>
      </c>
      <c r="Q5" s="49">
        <f t="shared" si="1"/>
        <v>5.3473922241342765E-2</v>
      </c>
      <c r="R5" s="49">
        <f t="shared" si="2"/>
        <v>5.0280386553374593E-2</v>
      </c>
      <c r="S5" s="49">
        <f t="shared" si="3"/>
        <v>0.15496138261092046</v>
      </c>
      <c r="T5" s="49">
        <f t="shared" si="4"/>
        <v>7.6708848955939851E-2</v>
      </c>
      <c r="U5" s="49">
        <f t="shared" si="5"/>
        <v>5.5470625022101448E-2</v>
      </c>
      <c r="V5" s="49">
        <f t="shared" si="6"/>
        <v>0.14936531961555738</v>
      </c>
      <c r="W5" s="49">
        <f t="shared" si="7"/>
        <v>1.3273592071849992E-2</v>
      </c>
      <c r="X5" s="49">
        <f t="shared" si="8"/>
        <v>4.0989217023134406E-2</v>
      </c>
      <c r="Y5" s="49">
        <f t="shared" si="9"/>
        <v>0.15358979802899658</v>
      </c>
      <c r="Z5" s="50">
        <f t="shared" si="10"/>
        <v>0.12091820683915841</v>
      </c>
      <c r="AB5" s="363" t="s">
        <v>3</v>
      </c>
      <c r="AC5" s="48">
        <f t="shared" ref="AC5:AM23" si="12">C5/$C5</f>
        <v>1</v>
      </c>
      <c r="AD5" s="49">
        <f t="shared" si="12"/>
        <v>0.27260190575043197</v>
      </c>
      <c r="AE5" s="49">
        <f t="shared" si="11"/>
        <v>9.5932349221816218E-2</v>
      </c>
      <c r="AF5" s="49">
        <f t="shared" si="11"/>
        <v>0.10655225780777897</v>
      </c>
      <c r="AG5" s="49">
        <f t="shared" si="11"/>
        <v>2.7989728757232293E-2</v>
      </c>
      <c r="AH5" s="49">
        <f t="shared" si="11"/>
        <v>9.6540915487749512E-2</v>
      </c>
      <c r="AI5" s="49">
        <f t="shared" si="11"/>
        <v>0.15874671725679715</v>
      </c>
      <c r="AJ5" s="49">
        <f t="shared" si="11"/>
        <v>9.5772695412138578E-3</v>
      </c>
      <c r="AK5" s="49">
        <f t="shared" si="11"/>
        <v>2.1301133203522251E-2</v>
      </c>
      <c r="AL5" s="49">
        <f t="shared" si="11"/>
        <v>0.12760325632586272</v>
      </c>
      <c r="AM5" s="50">
        <f t="shared" si="11"/>
        <v>8.3154466647594988E-2</v>
      </c>
    </row>
    <row r="6" spans="2:39">
      <c r="B6" s="54" t="s">
        <v>4</v>
      </c>
      <c r="C6" s="104">
        <v>1718041.6722041569</v>
      </c>
      <c r="D6" s="52">
        <v>1491401.5163002182</v>
      </c>
      <c r="E6" s="52">
        <v>168565.3990181681</v>
      </c>
      <c r="F6" s="52">
        <v>14956.305522806912</v>
      </c>
      <c r="G6" s="52">
        <v>4063.334981990773</v>
      </c>
      <c r="H6" s="52">
        <v>13509.904198560813</v>
      </c>
      <c r="I6" s="52">
        <v>10874.953886147137</v>
      </c>
      <c r="J6" s="52">
        <v>2631.549494784731</v>
      </c>
      <c r="K6" s="52">
        <v>4892.8028742704937</v>
      </c>
      <c r="L6" s="52">
        <v>5341.4808597069041</v>
      </c>
      <c r="M6" s="53">
        <v>1804.4250675028657</v>
      </c>
      <c r="O6" s="363" t="s">
        <v>4</v>
      </c>
      <c r="P6" s="48">
        <f t="shared" si="0"/>
        <v>9.9914423829388865E-2</v>
      </c>
      <c r="Q6" s="49">
        <f t="shared" si="1"/>
        <v>0.23174869741540052</v>
      </c>
      <c r="R6" s="49">
        <f t="shared" si="2"/>
        <v>6.9986057622828501E-2</v>
      </c>
      <c r="S6" s="49">
        <f t="shared" si="3"/>
        <v>1.7230374745703696E-2</v>
      </c>
      <c r="T6" s="49">
        <f t="shared" si="4"/>
        <v>8.8214295943801393E-3</v>
      </c>
      <c r="U6" s="49">
        <f t="shared" si="5"/>
        <v>6.1491273121130289E-3</v>
      </c>
      <c r="V6" s="49">
        <f t="shared" si="6"/>
        <v>8.1055411008335489E-3</v>
      </c>
      <c r="W6" s="49">
        <f t="shared" si="7"/>
        <v>2.8891352162849072E-3</v>
      </c>
      <c r="X6" s="49">
        <f t="shared" si="8"/>
        <v>7.4582030370089376E-3</v>
      </c>
      <c r="Y6" s="49">
        <f t="shared" si="9"/>
        <v>5.0929786712138108E-3</v>
      </c>
      <c r="Z6" s="50">
        <f t="shared" si="10"/>
        <v>2.0785215737385791E-3</v>
      </c>
      <c r="AB6" s="363" t="s">
        <v>4</v>
      </c>
      <c r="AC6" s="48">
        <f t="shared" si="12"/>
        <v>1</v>
      </c>
      <c r="AD6" s="49">
        <f t="shared" si="12"/>
        <v>0.86808227089557655</v>
      </c>
      <c r="AE6" s="49">
        <f t="shared" si="11"/>
        <v>9.8114848868542048E-2</v>
      </c>
      <c r="AF6" s="49">
        <f t="shared" si="11"/>
        <v>8.705438153673398E-3</v>
      </c>
      <c r="AG6" s="49">
        <f t="shared" si="11"/>
        <v>2.3650968703091634E-3</v>
      </c>
      <c r="AH6" s="49">
        <f t="shared" si="11"/>
        <v>7.8635486071931635E-3</v>
      </c>
      <c r="AI6" s="49">
        <f t="shared" si="11"/>
        <v>6.3298545443284532E-3</v>
      </c>
      <c r="AJ6" s="49">
        <f t="shared" si="11"/>
        <v>1.5317145895585825E-3</v>
      </c>
      <c r="AK6" s="49">
        <f t="shared" si="11"/>
        <v>2.8478953412074608E-3</v>
      </c>
      <c r="AL6" s="49">
        <f t="shared" si="11"/>
        <v>3.1090519782643374E-3</v>
      </c>
      <c r="AM6" s="50">
        <f t="shared" si="11"/>
        <v>1.0502801513469016E-3</v>
      </c>
    </row>
    <row r="7" spans="2:39">
      <c r="B7" s="54" t="s">
        <v>5</v>
      </c>
      <c r="C7" s="104">
        <v>713865.88255992508</v>
      </c>
      <c r="D7" s="52">
        <v>164740.74847619206</v>
      </c>
      <c r="E7" s="52">
        <v>117736.29670757674</v>
      </c>
      <c r="F7" s="52">
        <v>57608.502555572893</v>
      </c>
      <c r="G7" s="52">
        <v>44398.891931795595</v>
      </c>
      <c r="H7" s="52">
        <v>118232.82067305966</v>
      </c>
      <c r="I7" s="52">
        <v>56400.108267199786</v>
      </c>
      <c r="J7" s="52">
        <v>38290.38418401168</v>
      </c>
      <c r="K7" s="52">
        <v>32748.170458530421</v>
      </c>
      <c r="L7" s="52">
        <v>49016.147776315091</v>
      </c>
      <c r="M7" s="53">
        <v>34693.811529671089</v>
      </c>
      <c r="O7" s="363" t="s">
        <v>5</v>
      </c>
      <c r="P7" s="48">
        <f t="shared" si="0"/>
        <v>4.1515581083621932E-2</v>
      </c>
      <c r="Q7" s="49">
        <f t="shared" si="1"/>
        <v>2.5599044558642075E-2</v>
      </c>
      <c r="R7" s="49">
        <f t="shared" si="2"/>
        <v>4.8882506692769112E-2</v>
      </c>
      <c r="S7" s="49">
        <f t="shared" si="3"/>
        <v>6.6367732730366266E-2</v>
      </c>
      <c r="T7" s="49">
        <f t="shared" si="4"/>
        <v>9.6389222395082533E-2</v>
      </c>
      <c r="U7" s="49">
        <f t="shared" si="5"/>
        <v>5.3814494618423886E-2</v>
      </c>
      <c r="V7" s="49">
        <f t="shared" si="6"/>
        <v>4.2037272105915451E-2</v>
      </c>
      <c r="W7" s="49">
        <f t="shared" si="7"/>
        <v>4.2038387501488486E-2</v>
      </c>
      <c r="X7" s="49">
        <f t="shared" si="8"/>
        <v>4.9918729743779838E-2</v>
      </c>
      <c r="Y7" s="49">
        <f t="shared" si="9"/>
        <v>4.6735765179459071E-2</v>
      </c>
      <c r="Z7" s="50">
        <f t="shared" si="10"/>
        <v>3.9963884917336469E-2</v>
      </c>
      <c r="AB7" s="363" t="s">
        <v>5</v>
      </c>
      <c r="AC7" s="48">
        <f t="shared" si="12"/>
        <v>1</v>
      </c>
      <c r="AD7" s="49">
        <f t="shared" si="12"/>
        <v>0.23077268784079058</v>
      </c>
      <c r="AE7" s="49">
        <f t="shared" si="11"/>
        <v>0.16492775405566945</v>
      </c>
      <c r="AF7" s="49">
        <f t="shared" si="11"/>
        <v>8.0699335775774345E-2</v>
      </c>
      <c r="AG7" s="49">
        <f t="shared" si="11"/>
        <v>6.2195004715144872E-2</v>
      </c>
      <c r="AH7" s="49">
        <f t="shared" si="11"/>
        <v>0.16562329642239859</v>
      </c>
      <c r="AI7" s="49">
        <f t="shared" si="11"/>
        <v>7.9006588835635119E-2</v>
      </c>
      <c r="AJ7" s="49">
        <f t="shared" si="11"/>
        <v>5.363806440322131E-2</v>
      </c>
      <c r="AK7" s="49">
        <f t="shared" si="11"/>
        <v>4.5874401983038313E-2</v>
      </c>
      <c r="AL7" s="49">
        <f t="shared" si="11"/>
        <v>6.8662964534098536E-2</v>
      </c>
      <c r="AM7" s="50">
        <f t="shared" si="11"/>
        <v>4.8599901434228772E-2</v>
      </c>
    </row>
    <row r="8" spans="2:39">
      <c r="B8" s="54" t="s">
        <v>6</v>
      </c>
      <c r="C8" s="104">
        <v>1025819.0403487709</v>
      </c>
      <c r="D8" s="52">
        <v>374242.984519866</v>
      </c>
      <c r="E8" s="52">
        <v>236931.15282567212</v>
      </c>
      <c r="F8" s="52">
        <v>45534.818663227416</v>
      </c>
      <c r="G8" s="52">
        <v>28903.198244093372</v>
      </c>
      <c r="H8" s="52">
        <v>18900.264445692745</v>
      </c>
      <c r="I8" s="52">
        <v>137.71343034794577</v>
      </c>
      <c r="J8" s="52">
        <v>7294.6418051204782</v>
      </c>
      <c r="K8" s="52">
        <v>218512.97893525369</v>
      </c>
      <c r="L8" s="52">
        <v>55767.480159321436</v>
      </c>
      <c r="M8" s="53">
        <v>39593.807320175729</v>
      </c>
      <c r="O8" s="363" t="s">
        <v>6</v>
      </c>
      <c r="P8" s="48">
        <f t="shared" si="0"/>
        <v>5.9657527537250885E-2</v>
      </c>
      <c r="Q8" s="49">
        <f t="shared" si="1"/>
        <v>5.8153571141919165E-2</v>
      </c>
      <c r="R8" s="49">
        <f t="shared" si="2"/>
        <v>9.837058738557293E-2</v>
      </c>
      <c r="S8" s="49">
        <f t="shared" si="3"/>
        <v>5.2458275096658048E-2</v>
      </c>
      <c r="T8" s="49">
        <f t="shared" si="4"/>
        <v>6.2748340831541211E-2</v>
      </c>
      <c r="U8" s="49">
        <f t="shared" si="5"/>
        <v>8.6025874499945608E-3</v>
      </c>
      <c r="V8" s="49">
        <f t="shared" si="6"/>
        <v>1.026433658025858E-4</v>
      </c>
      <c r="W8" s="49">
        <f t="shared" si="7"/>
        <v>8.0086681140237089E-3</v>
      </c>
      <c r="X8" s="49">
        <f t="shared" si="8"/>
        <v>0.33308396127930373</v>
      </c>
      <c r="Y8" s="49">
        <f t="shared" si="9"/>
        <v>5.3173004726323823E-2</v>
      </c>
      <c r="Z8" s="50">
        <f t="shared" si="10"/>
        <v>4.5608201849757904E-2</v>
      </c>
      <c r="AB8" s="363" t="s">
        <v>6</v>
      </c>
      <c r="AC8" s="48">
        <f t="shared" si="12"/>
        <v>1</v>
      </c>
      <c r="AD8" s="49">
        <f t="shared" si="12"/>
        <v>0.36482358954131533</v>
      </c>
      <c r="AE8" s="49">
        <f t="shared" si="11"/>
        <v>0.23096778623363948</v>
      </c>
      <c r="AF8" s="49">
        <f t="shared" si="11"/>
        <v>4.4388743893607113E-2</v>
      </c>
      <c r="AG8" s="49">
        <f t="shared" si="11"/>
        <v>2.8175727986357611E-2</v>
      </c>
      <c r="AH8" s="49">
        <f t="shared" si="11"/>
        <v>1.8424559987955374E-2</v>
      </c>
      <c r="AI8" s="49">
        <f t="shared" si="11"/>
        <v>1.3424729404625226E-4</v>
      </c>
      <c r="AJ8" s="49">
        <f t="shared" si="11"/>
        <v>7.1110415367610586E-3</v>
      </c>
      <c r="AK8" s="49">
        <f t="shared" si="11"/>
        <v>0.21301318296934799</v>
      </c>
      <c r="AL8" s="49">
        <f t="shared" si="11"/>
        <v>5.4363857528283842E-2</v>
      </c>
      <c r="AM8" s="50">
        <f t="shared" si="11"/>
        <v>3.8597263028685963E-2</v>
      </c>
    </row>
    <row r="9" spans="2:39">
      <c r="B9" s="54" t="s">
        <v>7</v>
      </c>
      <c r="C9" s="104">
        <v>686297.11127087486</v>
      </c>
      <c r="D9" s="52">
        <v>106238.10386530263</v>
      </c>
      <c r="E9" s="52">
        <v>13411.769269530601</v>
      </c>
      <c r="F9" s="52">
        <v>26744.909624674496</v>
      </c>
      <c r="G9" s="52">
        <v>16144.364303444861</v>
      </c>
      <c r="H9" s="52">
        <v>28592.510173210303</v>
      </c>
      <c r="I9" s="52">
        <v>4400.0955806932352</v>
      </c>
      <c r="J9" s="52">
        <v>242501.28728242364</v>
      </c>
      <c r="K9" s="52">
        <v>37081.608710328212</v>
      </c>
      <c r="L9" s="52">
        <v>197620.5919047335</v>
      </c>
      <c r="M9" s="53">
        <v>13561.870556533389</v>
      </c>
      <c r="O9" s="363" t="s">
        <v>7</v>
      </c>
      <c r="P9" s="48">
        <f t="shared" si="0"/>
        <v>3.9912291743442102E-2</v>
      </c>
      <c r="Q9" s="49">
        <f t="shared" si="1"/>
        <v>1.6508325838197561E-2</v>
      </c>
      <c r="R9" s="49">
        <f t="shared" si="2"/>
        <v>5.5683839173915053E-3</v>
      </c>
      <c r="S9" s="49">
        <f t="shared" si="3"/>
        <v>3.0811406912650063E-2</v>
      </c>
      <c r="T9" s="49">
        <f t="shared" si="4"/>
        <v>3.5049134191512794E-2</v>
      </c>
      <c r="U9" s="49">
        <f t="shared" si="5"/>
        <v>1.3014080828692095E-2</v>
      </c>
      <c r="V9" s="49">
        <f t="shared" si="6"/>
        <v>3.279568442339465E-3</v>
      </c>
      <c r="W9" s="49">
        <f t="shared" si="7"/>
        <v>0.26623820318431302</v>
      </c>
      <c r="X9" s="49">
        <f t="shared" si="8"/>
        <v>5.6524281440989338E-2</v>
      </c>
      <c r="Y9" s="49">
        <f t="shared" si="9"/>
        <v>0.1884266715539038</v>
      </c>
      <c r="Z9" s="50">
        <f t="shared" si="10"/>
        <v>1.5621951301649112E-2</v>
      </c>
      <c r="AB9" s="363" t="s">
        <v>7</v>
      </c>
      <c r="AC9" s="48">
        <f t="shared" si="12"/>
        <v>1</v>
      </c>
      <c r="AD9" s="49">
        <f t="shared" si="12"/>
        <v>0.15479899612075079</v>
      </c>
      <c r="AE9" s="49">
        <f t="shared" si="11"/>
        <v>1.9542220197743345E-2</v>
      </c>
      <c r="AF9" s="49">
        <f t="shared" si="11"/>
        <v>3.8969870607714882E-2</v>
      </c>
      <c r="AG9" s="49">
        <f t="shared" si="11"/>
        <v>2.3523870402935205E-2</v>
      </c>
      <c r="AH9" s="49">
        <f t="shared" si="11"/>
        <v>4.1661999888449354E-2</v>
      </c>
      <c r="AI9" s="49">
        <f t="shared" si="11"/>
        <v>6.4113566973132132E-3</v>
      </c>
      <c r="AJ9" s="49">
        <f t="shared" si="11"/>
        <v>0.35334738162217139</v>
      </c>
      <c r="AK9" s="49">
        <f t="shared" si="11"/>
        <v>5.403142181621752E-2</v>
      </c>
      <c r="AL9" s="49">
        <f t="shared" si="11"/>
        <v>0.28795195063371692</v>
      </c>
      <c r="AM9" s="50">
        <f t="shared" si="11"/>
        <v>1.9760932012987373E-2</v>
      </c>
    </row>
    <row r="10" spans="2:39">
      <c r="B10" s="54" t="s">
        <v>8</v>
      </c>
      <c r="C10" s="104">
        <v>1435321.9816194661</v>
      </c>
      <c r="D10" s="52">
        <v>169063.61679730576</v>
      </c>
      <c r="E10" s="52">
        <v>160909.04422711418</v>
      </c>
      <c r="F10" s="52">
        <v>43593.752000079308</v>
      </c>
      <c r="G10" s="52">
        <v>43576.828211963191</v>
      </c>
      <c r="H10" s="52">
        <v>23897.256481372959</v>
      </c>
      <c r="I10" s="52">
        <v>354551.89107068477</v>
      </c>
      <c r="J10" s="52">
        <v>351463.26237508329</v>
      </c>
      <c r="K10" s="52">
        <v>919.17660537974587</v>
      </c>
      <c r="L10" s="52">
        <v>70164.281811592184</v>
      </c>
      <c r="M10" s="53">
        <v>217182.87203889078</v>
      </c>
      <c r="O10" s="363" t="s">
        <v>8</v>
      </c>
      <c r="P10" s="48">
        <f t="shared" si="0"/>
        <v>8.3472578764157077E-2</v>
      </c>
      <c r="Q10" s="49">
        <f t="shared" si="1"/>
        <v>2.6270774533143949E-2</v>
      </c>
      <c r="R10" s="49">
        <f t="shared" si="2"/>
        <v>6.6807243401709696E-2</v>
      </c>
      <c r="S10" s="49">
        <f t="shared" si="3"/>
        <v>5.0222074053463683E-2</v>
      </c>
      <c r="T10" s="49">
        <f t="shared" si="4"/>
        <v>9.4604536353016938E-2</v>
      </c>
      <c r="U10" s="49">
        <f t="shared" si="5"/>
        <v>1.0877003297316839E-2</v>
      </c>
      <c r="V10" s="49">
        <f t="shared" si="6"/>
        <v>0.26426180336382643</v>
      </c>
      <c r="W10" s="49">
        <f t="shared" si="7"/>
        <v>0.38586577625487534</v>
      </c>
      <c r="X10" s="49">
        <f t="shared" si="8"/>
        <v>1.401120365147127E-3</v>
      </c>
      <c r="Y10" s="49">
        <f t="shared" si="9"/>
        <v>6.6900022696530309E-2</v>
      </c>
      <c r="Z10" s="50">
        <f t="shared" si="10"/>
        <v>0.25017347248675526</v>
      </c>
      <c r="AB10" s="363" t="s">
        <v>8</v>
      </c>
      <c r="AC10" s="48">
        <f t="shared" si="12"/>
        <v>1</v>
      </c>
      <c r="AD10" s="49">
        <f t="shared" si="12"/>
        <v>0.11778793815068044</v>
      </c>
      <c r="AE10" s="49">
        <f t="shared" si="11"/>
        <v>0.11210658394958974</v>
      </c>
      <c r="AF10" s="49">
        <f t="shared" si="11"/>
        <v>3.0372106439067219E-2</v>
      </c>
      <c r="AG10" s="49">
        <f t="shared" si="11"/>
        <v>3.0360315504118239E-2</v>
      </c>
      <c r="AH10" s="49">
        <f t="shared" si="11"/>
        <v>1.6649404654424518E-2</v>
      </c>
      <c r="AI10" s="49">
        <f t="shared" si="11"/>
        <v>0.2470190630471957</v>
      </c>
      <c r="AJ10" s="49">
        <f t="shared" si="11"/>
        <v>0.2448671913869313</v>
      </c>
      <c r="AK10" s="49">
        <f t="shared" si="11"/>
        <v>6.4039749766992623E-4</v>
      </c>
      <c r="AL10" s="49">
        <f t="shared" si="11"/>
        <v>4.8884001436685448E-2</v>
      </c>
      <c r="AM10" s="50">
        <f t="shared" si="11"/>
        <v>0.15131299793363751</v>
      </c>
    </row>
    <row r="11" spans="2:39">
      <c r="B11" s="54" t="s">
        <v>9</v>
      </c>
      <c r="C11" s="104">
        <v>828054.44739762344</v>
      </c>
      <c r="D11" s="52">
        <v>284542.22198842152</v>
      </c>
      <c r="E11" s="52">
        <v>111838.51041795996</v>
      </c>
      <c r="F11" s="52">
        <v>27886.957521760072</v>
      </c>
      <c r="G11" s="52">
        <v>21465.143156789021</v>
      </c>
      <c r="H11" s="52">
        <v>179788.88301457619</v>
      </c>
      <c r="I11" s="52">
        <v>134715.06529087143</v>
      </c>
      <c r="J11" s="52">
        <v>2632.8363474192943</v>
      </c>
      <c r="K11" s="52">
        <v>3140.7182038953097</v>
      </c>
      <c r="L11" s="52">
        <v>31409.493998090376</v>
      </c>
      <c r="M11" s="53">
        <v>30634.61745784041</v>
      </c>
      <c r="O11" s="363" t="s">
        <v>9</v>
      </c>
      <c r="P11" s="48">
        <f t="shared" si="0"/>
        <v>4.8156330751251468E-2</v>
      </c>
      <c r="Q11" s="49">
        <f t="shared" si="1"/>
        <v>4.4214980731068457E-2</v>
      </c>
      <c r="R11" s="49">
        <f t="shared" si="2"/>
        <v>4.6433826159774559E-2</v>
      </c>
      <c r="S11" s="49">
        <f t="shared" si="3"/>
        <v>3.2127100364774348E-2</v>
      </c>
      <c r="T11" s="49">
        <f t="shared" si="4"/>
        <v>4.6600452566707681E-2</v>
      </c>
      <c r="U11" s="49">
        <f t="shared" si="5"/>
        <v>8.1832166587605892E-2</v>
      </c>
      <c r="V11" s="49">
        <f t="shared" si="6"/>
        <v>0.10040856357171127</v>
      </c>
      <c r="W11" s="49">
        <f t="shared" si="7"/>
        <v>2.8905480307776818E-3</v>
      </c>
      <c r="X11" s="49">
        <f t="shared" si="8"/>
        <v>4.7874632697467376E-3</v>
      </c>
      <c r="Y11" s="49">
        <f t="shared" si="9"/>
        <v>2.9948227318869435E-2</v>
      </c>
      <c r="Z11" s="50">
        <f t="shared" si="10"/>
        <v>3.5288089506243056E-2</v>
      </c>
      <c r="AB11" s="363" t="s">
        <v>9</v>
      </c>
      <c r="AC11" s="48">
        <f t="shared" si="12"/>
        <v>1</v>
      </c>
      <c r="AD11" s="49">
        <f t="shared" si="12"/>
        <v>0.34362743039744487</v>
      </c>
      <c r="AE11" s="49">
        <f t="shared" si="11"/>
        <v>0.13506178340016356</v>
      </c>
      <c r="AF11" s="49">
        <f t="shared" si="11"/>
        <v>3.3677685820542466E-2</v>
      </c>
      <c r="AG11" s="49">
        <f t="shared" si="11"/>
        <v>2.5922381341285973E-2</v>
      </c>
      <c r="AH11" s="49">
        <f t="shared" si="11"/>
        <v>0.21712205469049714</v>
      </c>
      <c r="AI11" s="49">
        <f t="shared" si="11"/>
        <v>0.16268865617985456</v>
      </c>
      <c r="AJ11" s="49">
        <f t="shared" si="11"/>
        <v>3.179544963128533E-3</v>
      </c>
      <c r="AK11" s="49">
        <f t="shared" si="11"/>
        <v>3.7928885156837621E-3</v>
      </c>
      <c r="AL11" s="49">
        <f t="shared" si="11"/>
        <v>3.7931677194419866E-2</v>
      </c>
      <c r="AM11" s="50">
        <f t="shared" si="11"/>
        <v>3.6995897496979416E-2</v>
      </c>
    </row>
    <row r="12" spans="2:39">
      <c r="B12" s="54" t="s">
        <v>10</v>
      </c>
      <c r="C12" s="104">
        <v>77238.711827442035</v>
      </c>
      <c r="D12" s="52">
        <v>26063.283851908604</v>
      </c>
      <c r="E12" s="52">
        <v>7990.5984268089169</v>
      </c>
      <c r="F12" s="52">
        <v>1674.8626365655994</v>
      </c>
      <c r="G12" s="52">
        <v>2389.8250511470678</v>
      </c>
      <c r="H12" s="52">
        <v>26693.650134325911</v>
      </c>
      <c r="I12" s="52">
        <v>6175.3707481560878</v>
      </c>
      <c r="J12" s="52">
        <v>1360.0446341080076</v>
      </c>
      <c r="K12" s="52">
        <v>1605.3437185785826</v>
      </c>
      <c r="L12" s="52">
        <v>1435.545302296465</v>
      </c>
      <c r="M12" s="53">
        <v>1850.1873235467767</v>
      </c>
      <c r="O12" s="363" t="s">
        <v>10</v>
      </c>
      <c r="P12" s="48">
        <f t="shared" si="0"/>
        <v>4.4918941806936698E-3</v>
      </c>
      <c r="Q12" s="49">
        <f t="shared" si="1"/>
        <v>4.0499704586808181E-3</v>
      </c>
      <c r="R12" s="49">
        <f t="shared" si="2"/>
        <v>3.317587625911634E-3</v>
      </c>
      <c r="S12" s="49">
        <f t="shared" si="3"/>
        <v>1.9295213534917556E-3</v>
      </c>
      <c r="T12" s="49">
        <f t="shared" si="4"/>
        <v>5.1882686327896872E-3</v>
      </c>
      <c r="U12" s="49">
        <f t="shared" si="5"/>
        <v>1.2149801411505118E-2</v>
      </c>
      <c r="V12" s="49">
        <f t="shared" si="6"/>
        <v>4.6027525207095995E-3</v>
      </c>
      <c r="W12" s="49">
        <f t="shared" si="7"/>
        <v>1.4931707938262431E-3</v>
      </c>
      <c r="X12" s="49">
        <f t="shared" si="8"/>
        <v>2.4470594268793532E-3</v>
      </c>
      <c r="Y12" s="49">
        <f t="shared" si="9"/>
        <v>1.368759300685439E-3</v>
      </c>
      <c r="Z12" s="50">
        <f t="shared" si="10"/>
        <v>2.1312352265043604E-3</v>
      </c>
      <c r="AB12" s="363" t="s">
        <v>10</v>
      </c>
      <c r="AC12" s="48">
        <f t="shared" si="12"/>
        <v>1</v>
      </c>
      <c r="AD12" s="49">
        <f t="shared" si="12"/>
        <v>0.33743809593997676</v>
      </c>
      <c r="AE12" s="49">
        <f t="shared" si="11"/>
        <v>0.10345328447036513</v>
      </c>
      <c r="AF12" s="49">
        <f t="shared" si="11"/>
        <v>2.1684238342910059E-2</v>
      </c>
      <c r="AG12" s="49">
        <f t="shared" si="11"/>
        <v>3.0940767843023374E-2</v>
      </c>
      <c r="AH12" s="49">
        <f t="shared" si="11"/>
        <v>0.34559936983363776</v>
      </c>
      <c r="AI12" s="49">
        <f t="shared" si="11"/>
        <v>7.9951757377212607E-2</v>
      </c>
      <c r="AJ12" s="49">
        <f t="shared" si="11"/>
        <v>1.7608328802096868E-2</v>
      </c>
      <c r="AK12" s="49">
        <f t="shared" si="11"/>
        <v>2.0784185554065939E-2</v>
      </c>
      <c r="AL12" s="49">
        <f t="shared" si="11"/>
        <v>1.8585826567170068E-2</v>
      </c>
      <c r="AM12" s="50">
        <f t="shared" si="11"/>
        <v>2.3954145269541201E-2</v>
      </c>
    </row>
    <row r="13" spans="2:39">
      <c r="B13" s="54" t="s">
        <v>11</v>
      </c>
      <c r="C13" s="104">
        <v>189060.07110929661</v>
      </c>
      <c r="D13" s="52">
        <v>14432.637098815661</v>
      </c>
      <c r="E13" s="52">
        <v>113.96647613199957</v>
      </c>
      <c r="F13" s="52">
        <v>2929.1514773962363</v>
      </c>
      <c r="G13" s="52">
        <v>4213.6086896894303</v>
      </c>
      <c r="H13" s="52">
        <v>143836.96360800538</v>
      </c>
      <c r="I13" s="52">
        <v>4617.3444392199772</v>
      </c>
      <c r="J13" s="52">
        <v>1571.3091152510194</v>
      </c>
      <c r="K13" s="52">
        <v>162.55253090458791</v>
      </c>
      <c r="L13" s="52">
        <v>1822.7469389275077</v>
      </c>
      <c r="M13" s="53">
        <v>15359.790734954793</v>
      </c>
      <c r="O13" s="363" t="s">
        <v>11</v>
      </c>
      <c r="P13" s="48">
        <f t="shared" si="0"/>
        <v>1.099497665257095E-2</v>
      </c>
      <c r="Q13" s="49">
        <f t="shared" si="1"/>
        <v>2.2426856962149016E-3</v>
      </c>
      <c r="R13" s="49">
        <f t="shared" si="2"/>
        <v>4.7317328538967625E-5</v>
      </c>
      <c r="S13" s="49">
        <f t="shared" si="3"/>
        <v>3.3745217069487089E-3</v>
      </c>
      <c r="T13" s="49">
        <f t="shared" si="4"/>
        <v>9.1476712008992985E-3</v>
      </c>
      <c r="U13" s="49">
        <f t="shared" si="5"/>
        <v>6.5468399213934839E-2</v>
      </c>
      <c r="V13" s="49">
        <f t="shared" si="6"/>
        <v>3.4414927659120729E-3</v>
      </c>
      <c r="W13" s="49">
        <f t="shared" si="7"/>
        <v>1.7251146176570635E-3</v>
      </c>
      <c r="X13" s="49">
        <f t="shared" si="8"/>
        <v>2.4778226526177912E-4</v>
      </c>
      <c r="Y13" s="49">
        <f t="shared" si="9"/>
        <v>1.7379471211823167E-3</v>
      </c>
      <c r="Z13" s="50">
        <f t="shared" si="10"/>
        <v>1.7692979878014679E-2</v>
      </c>
      <c r="AB13" s="363" t="s">
        <v>11</v>
      </c>
      <c r="AC13" s="48">
        <f t="shared" si="12"/>
        <v>1</v>
      </c>
      <c r="AD13" s="49">
        <f t="shared" si="12"/>
        <v>7.6338895961125919E-2</v>
      </c>
      <c r="AE13" s="49">
        <f t="shared" si="11"/>
        <v>6.028056345441389E-4</v>
      </c>
      <c r="AF13" s="49">
        <f t="shared" si="11"/>
        <v>1.5493231649653187E-2</v>
      </c>
      <c r="AG13" s="49">
        <f t="shared" si="11"/>
        <v>2.2287142202826748E-2</v>
      </c>
      <c r="AH13" s="49">
        <f t="shared" si="11"/>
        <v>0.76080032533602759</v>
      </c>
      <c r="AI13" s="49">
        <f t="shared" si="11"/>
        <v>2.4422631453209737E-2</v>
      </c>
      <c r="AJ13" s="49">
        <f t="shared" si="11"/>
        <v>8.3111632510845593E-3</v>
      </c>
      <c r="AK13" s="49">
        <f t="shared" si="11"/>
        <v>8.5979302742679843E-4</v>
      </c>
      <c r="AL13" s="49">
        <f t="shared" si="11"/>
        <v>9.6410994041876159E-3</v>
      </c>
      <c r="AM13" s="50">
        <f t="shared" si="11"/>
        <v>8.1242912079913576E-2</v>
      </c>
    </row>
    <row r="14" spans="2:39">
      <c r="B14" s="54" t="s">
        <v>12</v>
      </c>
      <c r="C14" s="104">
        <v>265446.77753310115</v>
      </c>
      <c r="D14" s="52">
        <v>1659.0220749893613</v>
      </c>
      <c r="E14" s="52">
        <v>605.88926318582185</v>
      </c>
      <c r="F14" s="52">
        <v>2524.3726982665867</v>
      </c>
      <c r="G14" s="52">
        <v>12329.426470227756</v>
      </c>
      <c r="H14" s="52">
        <v>216268.35885587512</v>
      </c>
      <c r="I14" s="52">
        <v>1252.6716484100396</v>
      </c>
      <c r="J14" s="52">
        <v>4547.3539574152364</v>
      </c>
      <c r="K14" s="52">
        <v>7531.0911476237143</v>
      </c>
      <c r="L14" s="52">
        <v>10443.955552273739</v>
      </c>
      <c r="M14" s="53">
        <v>8284.6358648337737</v>
      </c>
      <c r="O14" s="363" t="s">
        <v>12</v>
      </c>
      <c r="P14" s="48">
        <f t="shared" si="0"/>
        <v>1.543732161080906E-2</v>
      </c>
      <c r="Q14" s="49">
        <f t="shared" si="1"/>
        <v>2.5779523532734871E-4</v>
      </c>
      <c r="R14" s="49">
        <f t="shared" si="2"/>
        <v>2.515569691844393E-4</v>
      </c>
      <c r="S14" s="49">
        <f t="shared" si="3"/>
        <v>2.908197316685561E-3</v>
      </c>
      <c r="T14" s="49">
        <f t="shared" si="4"/>
        <v>2.6766970488097449E-2</v>
      </c>
      <c r="U14" s="49">
        <f t="shared" si="5"/>
        <v>9.843605495945644E-2</v>
      </c>
      <c r="V14" s="49">
        <f t="shared" si="6"/>
        <v>9.3366662868984149E-4</v>
      </c>
      <c r="W14" s="49">
        <f t="shared" si="7"/>
        <v>4.9924656501114453E-3</v>
      </c>
      <c r="X14" s="49">
        <f t="shared" si="8"/>
        <v>1.147980172358219E-2</v>
      </c>
      <c r="Y14" s="49">
        <f t="shared" si="9"/>
        <v>9.9580704804311301E-3</v>
      </c>
      <c r="Z14" s="50">
        <f t="shared" si="10"/>
        <v>9.543091971924194E-3</v>
      </c>
      <c r="AB14" s="363" t="s">
        <v>12</v>
      </c>
      <c r="AC14" s="48">
        <f t="shared" si="12"/>
        <v>1</v>
      </c>
      <c r="AD14" s="49">
        <f t="shared" si="12"/>
        <v>6.2499235832029704E-3</v>
      </c>
      <c r="AE14" s="49">
        <f t="shared" si="11"/>
        <v>2.2825263460215395E-3</v>
      </c>
      <c r="AF14" s="49">
        <f t="shared" si="11"/>
        <v>9.5099014639640819E-3</v>
      </c>
      <c r="AG14" s="49">
        <f t="shared" si="11"/>
        <v>4.6447828769329395E-2</v>
      </c>
      <c r="AH14" s="49">
        <f t="shared" si="11"/>
        <v>0.81473341234630925</v>
      </c>
      <c r="AI14" s="49">
        <f t="shared" si="11"/>
        <v>4.7191066324164801E-3</v>
      </c>
      <c r="AJ14" s="49">
        <f t="shared" si="11"/>
        <v>1.713094428825071E-2</v>
      </c>
      <c r="AK14" s="49">
        <f t="shared" si="11"/>
        <v>2.8371379067446349E-2</v>
      </c>
      <c r="AL14" s="49">
        <f t="shared" si="11"/>
        <v>3.934481951272277E-2</v>
      </c>
      <c r="AM14" s="50">
        <f t="shared" si="11"/>
        <v>3.121015799033643E-2</v>
      </c>
    </row>
    <row r="15" spans="2:39">
      <c r="B15" s="54" t="s">
        <v>44</v>
      </c>
      <c r="C15" s="104">
        <v>16442.779638419146</v>
      </c>
      <c r="D15" s="52">
        <v>9853.186822584641</v>
      </c>
      <c r="E15" s="52">
        <v>5944.8730611937672</v>
      </c>
      <c r="F15" s="105">
        <v>0</v>
      </c>
      <c r="G15" s="105">
        <v>0</v>
      </c>
      <c r="H15" s="105">
        <v>0</v>
      </c>
      <c r="I15" s="52">
        <v>212.59792049099539</v>
      </c>
      <c r="J15" s="52">
        <v>107.91051469113083</v>
      </c>
      <c r="K15" s="52">
        <v>324.21131945861083</v>
      </c>
      <c r="L15" s="105">
        <v>0</v>
      </c>
      <c r="M15" s="106">
        <v>0</v>
      </c>
      <c r="O15" s="363" t="s">
        <v>44</v>
      </c>
      <c r="P15" s="48">
        <f t="shared" si="0"/>
        <v>9.5624621934725206E-4</v>
      </c>
      <c r="Q15" s="49">
        <f t="shared" si="1"/>
        <v>1.5310854833976983E-3</v>
      </c>
      <c r="R15" s="49">
        <f t="shared" si="2"/>
        <v>2.4682303191787586E-3</v>
      </c>
      <c r="S15" s="49">
        <f t="shared" si="3"/>
        <v>0</v>
      </c>
      <c r="T15" s="49">
        <f t="shared" si="4"/>
        <v>0</v>
      </c>
      <c r="U15" s="49">
        <f t="shared" si="5"/>
        <v>0</v>
      </c>
      <c r="V15" s="49">
        <f t="shared" si="6"/>
        <v>1.5845779214628211E-4</v>
      </c>
      <c r="W15" s="49">
        <f t="shared" si="7"/>
        <v>1.1847319186640627E-4</v>
      </c>
      <c r="X15" s="49">
        <f t="shared" si="8"/>
        <v>4.9420218013165103E-4</v>
      </c>
      <c r="Y15" s="49">
        <f t="shared" si="9"/>
        <v>0</v>
      </c>
      <c r="Z15" s="50">
        <f t="shared" si="10"/>
        <v>0</v>
      </c>
      <c r="AB15" s="363" t="s">
        <v>44</v>
      </c>
      <c r="AC15" s="48">
        <f t="shared" si="12"/>
        <v>1</v>
      </c>
      <c r="AD15" s="49">
        <f t="shared" si="12"/>
        <v>0.5992409458290322</v>
      </c>
      <c r="AE15" s="49">
        <f t="shared" si="11"/>
        <v>0.36154915360559581</v>
      </c>
      <c r="AF15" s="49">
        <f t="shared" si="11"/>
        <v>0</v>
      </c>
      <c r="AG15" s="49">
        <f t="shared" si="11"/>
        <v>0</v>
      </c>
      <c r="AH15" s="49">
        <f t="shared" si="11"/>
        <v>0</v>
      </c>
      <c r="AI15" s="49">
        <f t="shared" si="11"/>
        <v>1.2929560887275574E-2</v>
      </c>
      <c r="AJ15" s="49">
        <f t="shared" si="11"/>
        <v>6.5627902984842067E-3</v>
      </c>
      <c r="AK15" s="49">
        <f t="shared" si="11"/>
        <v>1.9717549379612155E-2</v>
      </c>
      <c r="AL15" s="49">
        <f t="shared" si="11"/>
        <v>0</v>
      </c>
      <c r="AM15" s="50">
        <f t="shared" si="11"/>
        <v>0</v>
      </c>
    </row>
    <row r="16" spans="2:39">
      <c r="B16" s="54" t="s">
        <v>14</v>
      </c>
      <c r="C16" s="104">
        <v>1749078.7446726391</v>
      </c>
      <c r="D16" s="52">
        <v>1128978.7133520385</v>
      </c>
      <c r="E16" s="52">
        <v>147108.31866807491</v>
      </c>
      <c r="F16" s="52">
        <v>81224.258138772144</v>
      </c>
      <c r="G16" s="52">
        <v>27545.430422273603</v>
      </c>
      <c r="H16" s="52">
        <v>125529.35663860328</v>
      </c>
      <c r="I16" s="52">
        <v>83534.544242480493</v>
      </c>
      <c r="J16" s="52">
        <v>15840.79430321188</v>
      </c>
      <c r="K16" s="52">
        <v>40010.130598954835</v>
      </c>
      <c r="L16" s="52">
        <v>39672.310200028616</v>
      </c>
      <c r="M16" s="53">
        <v>59634.88810820067</v>
      </c>
      <c r="O16" s="363" t="s">
        <v>14</v>
      </c>
      <c r="P16" s="48">
        <f t="shared" si="0"/>
        <v>0.10171941567749747</v>
      </c>
      <c r="Q16" s="49">
        <f t="shared" si="1"/>
        <v>0.17543186282799914</v>
      </c>
      <c r="R16" s="49">
        <f t="shared" si="2"/>
        <v>6.107737013093445E-2</v>
      </c>
      <c r="S16" s="49">
        <f t="shared" si="3"/>
        <v>9.3574205477327199E-2</v>
      </c>
      <c r="T16" s="49">
        <f t="shared" si="4"/>
        <v>5.9800650498653664E-2</v>
      </c>
      <c r="U16" s="49">
        <f t="shared" si="5"/>
        <v>5.7135563956156044E-2</v>
      </c>
      <c r="V16" s="49">
        <f t="shared" si="6"/>
        <v>6.2261660029595746E-2</v>
      </c>
      <c r="W16" s="49">
        <f t="shared" si="7"/>
        <v>1.7391349380292995E-2</v>
      </c>
      <c r="X16" s="49">
        <f t="shared" si="8"/>
        <v>6.0988289373652832E-2</v>
      </c>
      <c r="Y16" s="49">
        <f t="shared" si="9"/>
        <v>3.7826631788700389E-2</v>
      </c>
      <c r="Z16" s="50">
        <f t="shared" si="10"/>
        <v>6.8693570995396552E-2</v>
      </c>
      <c r="AB16" s="363" t="s">
        <v>14</v>
      </c>
      <c r="AC16" s="48">
        <f t="shared" si="12"/>
        <v>1</v>
      </c>
      <c r="AD16" s="49">
        <f t="shared" si="12"/>
        <v>0.64547048941661023</v>
      </c>
      <c r="AE16" s="49">
        <f t="shared" si="11"/>
        <v>8.4106172530046944E-2</v>
      </c>
      <c r="AF16" s="49">
        <f t="shared" si="11"/>
        <v>4.6438308387295756E-2</v>
      </c>
      <c r="AG16" s="49">
        <f t="shared" si="11"/>
        <v>1.5748536483089593E-2</v>
      </c>
      <c r="AH16" s="49">
        <f t="shared" si="11"/>
        <v>7.1768842323961579E-2</v>
      </c>
      <c r="AI16" s="49">
        <f t="shared" si="11"/>
        <v>4.7759167216976831E-2</v>
      </c>
      <c r="AJ16" s="49">
        <f t="shared" si="11"/>
        <v>9.056650165957322E-3</v>
      </c>
      <c r="AK16" s="49">
        <f t="shared" si="11"/>
        <v>2.2874973880288738E-2</v>
      </c>
      <c r="AL16" s="49">
        <f t="shared" si="11"/>
        <v>2.2681831976326349E-2</v>
      </c>
      <c r="AM16" s="50">
        <f t="shared" si="11"/>
        <v>3.4095027619446633E-2</v>
      </c>
    </row>
    <row r="17" spans="2:39">
      <c r="B17" s="54" t="s">
        <v>15</v>
      </c>
      <c r="C17" s="104">
        <v>420325.95762714779</v>
      </c>
      <c r="D17" s="52">
        <v>244513.44386152952</v>
      </c>
      <c r="E17" s="52">
        <v>38245.677292799475</v>
      </c>
      <c r="F17" s="52">
        <v>12165.89852030699</v>
      </c>
      <c r="G17" s="52">
        <v>7549.460607080644</v>
      </c>
      <c r="H17" s="52">
        <v>60350.869609391535</v>
      </c>
      <c r="I17" s="52">
        <v>19817.469516992995</v>
      </c>
      <c r="J17" s="52">
        <v>11659.997320078168</v>
      </c>
      <c r="K17" s="52">
        <v>6064.0004736975616</v>
      </c>
      <c r="L17" s="52">
        <v>7003.7694920278382</v>
      </c>
      <c r="M17" s="53">
        <v>12955.370933243063</v>
      </c>
      <c r="O17" s="363" t="s">
        <v>15</v>
      </c>
      <c r="P17" s="48">
        <f t="shared" si="0"/>
        <v>2.4444474517881242E-2</v>
      </c>
      <c r="Q17" s="49">
        <f t="shared" si="1"/>
        <v>3.7994913841871383E-2</v>
      </c>
      <c r="R17" s="49">
        <f t="shared" si="2"/>
        <v>1.5879084263013401E-2</v>
      </c>
      <c r="S17" s="49">
        <f t="shared" si="3"/>
        <v>1.4015693267527655E-2</v>
      </c>
      <c r="T17" s="49">
        <f t="shared" si="4"/>
        <v>1.6389747711196577E-2</v>
      </c>
      <c r="U17" s="49">
        <f t="shared" si="5"/>
        <v>2.7469120074472095E-2</v>
      </c>
      <c r="V17" s="49">
        <f t="shared" si="6"/>
        <v>1.4770758144466246E-2</v>
      </c>
      <c r="W17" s="49">
        <f t="shared" si="7"/>
        <v>1.2801320646253398E-2</v>
      </c>
      <c r="X17" s="49">
        <f t="shared" si="8"/>
        <v>9.2434843404759024E-3</v>
      </c>
      <c r="Y17" s="49">
        <f t="shared" si="9"/>
        <v>6.6779325018405181E-3</v>
      </c>
      <c r="Z17" s="50">
        <f t="shared" si="10"/>
        <v>1.4923322927339375E-2</v>
      </c>
      <c r="AB17" s="363" t="s">
        <v>15</v>
      </c>
      <c r="AC17" s="48">
        <f t="shared" si="12"/>
        <v>1</v>
      </c>
      <c r="AD17" s="49">
        <f t="shared" si="12"/>
        <v>0.58172339686531183</v>
      </c>
      <c r="AE17" s="49">
        <f t="shared" si="12"/>
        <v>9.0990519616505561E-2</v>
      </c>
      <c r="AF17" s="49">
        <f t="shared" si="12"/>
        <v>2.8943961940839282E-2</v>
      </c>
      <c r="AG17" s="49">
        <f t="shared" si="12"/>
        <v>1.7960966887934696E-2</v>
      </c>
      <c r="AH17" s="49">
        <f t="shared" si="12"/>
        <v>0.14358111488067093</v>
      </c>
      <c r="AI17" s="49">
        <f t="shared" si="12"/>
        <v>4.7147860267464564E-2</v>
      </c>
      <c r="AJ17" s="49">
        <f t="shared" si="12"/>
        <v>2.774036936929131E-2</v>
      </c>
      <c r="AK17" s="49">
        <f t="shared" si="12"/>
        <v>1.4426899799218832E-2</v>
      </c>
      <c r="AL17" s="49">
        <f t="shared" si="12"/>
        <v>1.6662709892022814E-2</v>
      </c>
      <c r="AM17" s="50">
        <f t="shared" si="12"/>
        <v>3.0822200480740209E-2</v>
      </c>
    </row>
    <row r="18" spans="2:39">
      <c r="B18" s="54" t="s">
        <v>16</v>
      </c>
      <c r="C18" s="104">
        <v>1030576.23693688</v>
      </c>
      <c r="D18" s="52">
        <v>297645.76248824794</v>
      </c>
      <c r="E18" s="52">
        <v>66917.236599078693</v>
      </c>
      <c r="F18" s="52">
        <v>78683.883835473433</v>
      </c>
      <c r="G18" s="52">
        <v>57334.485147442334</v>
      </c>
      <c r="H18" s="52">
        <v>391058.57623299817</v>
      </c>
      <c r="I18" s="52">
        <v>22923.675493546678</v>
      </c>
      <c r="J18" s="52">
        <v>28178.448244875824</v>
      </c>
      <c r="K18" s="52">
        <v>17577.002256980562</v>
      </c>
      <c r="L18" s="52">
        <v>37275.795163340372</v>
      </c>
      <c r="M18" s="53">
        <v>32981.371474895917</v>
      </c>
      <c r="O18" s="363" t="s">
        <v>16</v>
      </c>
      <c r="P18" s="48">
        <f t="shared" si="0"/>
        <v>5.993418704082059E-2</v>
      </c>
      <c r="Q18" s="49">
        <f t="shared" si="1"/>
        <v>4.6251138270922691E-2</v>
      </c>
      <c r="R18" s="49">
        <f t="shared" si="2"/>
        <v>2.7783125148232841E-2</v>
      </c>
      <c r="S18" s="49">
        <f t="shared" si="3"/>
        <v>9.0647573551184385E-2</v>
      </c>
      <c r="T18" s="49">
        <f t="shared" si="4"/>
        <v>0.12447217034771782</v>
      </c>
      <c r="U18" s="49">
        <f t="shared" si="5"/>
        <v>0.17799304394819687</v>
      </c>
      <c r="V18" s="49">
        <f t="shared" si="6"/>
        <v>1.7085938555730571E-2</v>
      </c>
      <c r="W18" s="49">
        <f t="shared" si="7"/>
        <v>3.0936658165037507E-2</v>
      </c>
      <c r="X18" s="49">
        <f t="shared" si="8"/>
        <v>2.6792996771624698E-2</v>
      </c>
      <c r="Y18" s="49">
        <f t="shared" si="9"/>
        <v>3.5541610033934405E-2</v>
      </c>
      <c r="Z18" s="50">
        <f t="shared" si="10"/>
        <v>3.7991321100923729E-2</v>
      </c>
      <c r="AB18" s="363" t="s">
        <v>16</v>
      </c>
      <c r="AC18" s="48">
        <f t="shared" si="12"/>
        <v>1</v>
      </c>
      <c r="AD18" s="49">
        <f t="shared" si="12"/>
        <v>0.28881488998128135</v>
      </c>
      <c r="AE18" s="49">
        <f t="shared" si="12"/>
        <v>6.4931864524620506E-2</v>
      </c>
      <c r="AF18" s="49">
        <f t="shared" si="12"/>
        <v>7.6349406298500358E-2</v>
      </c>
      <c r="AG18" s="49">
        <f t="shared" si="12"/>
        <v>5.5633424381930432E-2</v>
      </c>
      <c r="AH18" s="49">
        <f t="shared" si="12"/>
        <v>0.37945623255909539</v>
      </c>
      <c r="AI18" s="49">
        <f t="shared" si="12"/>
        <v>2.224355139575248E-2</v>
      </c>
      <c r="AJ18" s="49">
        <f t="shared" si="12"/>
        <v>2.7342419934529964E-2</v>
      </c>
      <c r="AK18" s="49">
        <f t="shared" si="12"/>
        <v>1.7055508973526919E-2</v>
      </c>
      <c r="AL18" s="49">
        <f t="shared" si="12"/>
        <v>3.6169857044378376E-2</v>
      </c>
      <c r="AM18" s="50">
        <f t="shared" si="12"/>
        <v>3.2002844906384095E-2</v>
      </c>
    </row>
    <row r="19" spans="2:39">
      <c r="B19" s="54" t="s">
        <v>17</v>
      </c>
      <c r="C19" s="104">
        <v>461375.62117121764</v>
      </c>
      <c r="D19" s="52">
        <v>106066.28007395603</v>
      </c>
      <c r="E19" s="52">
        <v>45933.935341251759</v>
      </c>
      <c r="F19" s="52">
        <v>96895.279717956975</v>
      </c>
      <c r="G19" s="52">
        <v>22723.069535198443</v>
      </c>
      <c r="H19" s="52">
        <v>56330.617564743799</v>
      </c>
      <c r="I19" s="52">
        <v>9011.2291071825493</v>
      </c>
      <c r="J19" s="52">
        <v>16704.655805416045</v>
      </c>
      <c r="K19" s="52">
        <v>27970.261800140968</v>
      </c>
      <c r="L19" s="52">
        <v>25825.082533946807</v>
      </c>
      <c r="M19" s="53">
        <v>53915.209691424359</v>
      </c>
      <c r="O19" s="363" t="s">
        <v>17</v>
      </c>
      <c r="P19" s="48">
        <f t="shared" si="0"/>
        <v>2.6831758567943925E-2</v>
      </c>
      <c r="Q19" s="49">
        <f t="shared" si="1"/>
        <v>1.6481626160482113E-2</v>
      </c>
      <c r="R19" s="49">
        <f t="shared" si="2"/>
        <v>1.9071144282045913E-2</v>
      </c>
      <c r="S19" s="49">
        <f t="shared" si="3"/>
        <v>0.11162796708614252</v>
      </c>
      <c r="T19" s="49">
        <f t="shared" si="4"/>
        <v>4.9331388861951452E-2</v>
      </c>
      <c r="U19" s="49">
        <f t="shared" si="5"/>
        <v>2.5639274260172751E-2</v>
      </c>
      <c r="V19" s="49">
        <f t="shared" si="6"/>
        <v>6.7164319648598753E-3</v>
      </c>
      <c r="W19" s="49">
        <f t="shared" si="7"/>
        <v>1.8339768816430183E-2</v>
      </c>
      <c r="X19" s="49">
        <f t="shared" si="8"/>
        <v>4.2635662393173651E-2</v>
      </c>
      <c r="Y19" s="49">
        <f t="shared" si="9"/>
        <v>2.4623619925307472E-2</v>
      </c>
      <c r="Z19" s="50">
        <f t="shared" si="10"/>
        <v>6.2105059674963131E-2</v>
      </c>
      <c r="AB19" s="363" t="s">
        <v>17</v>
      </c>
      <c r="AC19" s="48">
        <f t="shared" si="12"/>
        <v>1</v>
      </c>
      <c r="AD19" s="49">
        <f t="shared" si="12"/>
        <v>0.2298913839545817</v>
      </c>
      <c r="AE19" s="49">
        <f t="shared" si="12"/>
        <v>9.9558652935859304E-2</v>
      </c>
      <c r="AF19" s="49">
        <f t="shared" si="12"/>
        <v>0.21001386998295452</v>
      </c>
      <c r="AG19" s="49">
        <f t="shared" si="12"/>
        <v>4.9250693995307251E-2</v>
      </c>
      <c r="AH19" s="49">
        <f t="shared" si="12"/>
        <v>0.1220927482508647</v>
      </c>
      <c r="AI19" s="49">
        <f t="shared" si="12"/>
        <v>1.9531220753075854E-2</v>
      </c>
      <c r="AJ19" s="49">
        <f t="shared" si="12"/>
        <v>3.6206195210337966E-2</v>
      </c>
      <c r="AK19" s="49">
        <f t="shared" si="12"/>
        <v>6.0623623175272048E-2</v>
      </c>
      <c r="AL19" s="49">
        <f t="shared" si="12"/>
        <v>5.5974094314712508E-2</v>
      </c>
      <c r="AM19" s="50">
        <f t="shared" si="12"/>
        <v>0.11685751742703433</v>
      </c>
    </row>
    <row r="20" spans="2:39">
      <c r="B20" s="54" t="s">
        <v>18</v>
      </c>
      <c r="C20" s="104">
        <v>3093852.3648364828</v>
      </c>
      <c r="D20" s="52">
        <v>1128159.5725198968</v>
      </c>
      <c r="E20" s="52">
        <v>779666.33793236932</v>
      </c>
      <c r="F20" s="52">
        <v>113786.5433383167</v>
      </c>
      <c r="G20" s="52">
        <v>73580.63681468548</v>
      </c>
      <c r="H20" s="52">
        <v>133637.71527777868</v>
      </c>
      <c r="I20" s="52">
        <v>336569.66177630058</v>
      </c>
      <c r="J20" s="52">
        <v>49069.878353425876</v>
      </c>
      <c r="K20" s="52">
        <v>180703.92975856102</v>
      </c>
      <c r="L20" s="52">
        <v>195504.9123830162</v>
      </c>
      <c r="M20" s="53">
        <v>103173.17668213231</v>
      </c>
      <c r="O20" s="363" t="s">
        <v>18</v>
      </c>
      <c r="P20" s="48">
        <f t="shared" si="0"/>
        <v>0.17992606433652106</v>
      </c>
      <c r="Q20" s="49">
        <f t="shared" si="1"/>
        <v>0.17530457663526444</v>
      </c>
      <c r="R20" s="49">
        <f t="shared" si="2"/>
        <v>0.32370684358083085</v>
      </c>
      <c r="S20" s="49">
        <f t="shared" si="3"/>
        <v>0.13108750551717135</v>
      </c>
      <c r="T20" s="49">
        <f t="shared" si="4"/>
        <v>0.15974228313620176</v>
      </c>
      <c r="U20" s="49">
        <f t="shared" si="5"/>
        <v>6.0826140057345018E-2</v>
      </c>
      <c r="V20" s="49">
        <f t="shared" si="6"/>
        <v>0.25085892366831686</v>
      </c>
      <c r="W20" s="49">
        <f t="shared" si="7"/>
        <v>5.3873018117524075E-2</v>
      </c>
      <c r="X20" s="49">
        <f t="shared" si="8"/>
        <v>0.27545082693029865</v>
      </c>
      <c r="Y20" s="49">
        <f t="shared" si="9"/>
        <v>0.18640941997850055</v>
      </c>
      <c r="Z20" s="50">
        <f t="shared" si="10"/>
        <v>0.11884543028529698</v>
      </c>
      <c r="AB20" s="363" t="s">
        <v>18</v>
      </c>
      <c r="AC20" s="48">
        <f t="shared" si="12"/>
        <v>1</v>
      </c>
      <c r="AD20" s="49">
        <f t="shared" si="12"/>
        <v>0.36464557434676514</v>
      </c>
      <c r="AE20" s="49">
        <f t="shared" si="12"/>
        <v>0.25200502350847515</v>
      </c>
      <c r="AF20" s="49">
        <f t="shared" si="12"/>
        <v>3.6778271850192369E-2</v>
      </c>
      <c r="AG20" s="49">
        <f t="shared" si="12"/>
        <v>2.3782853264420194E-2</v>
      </c>
      <c r="AH20" s="49">
        <f t="shared" si="12"/>
        <v>4.3194599974017103E-2</v>
      </c>
      <c r="AI20" s="49">
        <f t="shared" si="12"/>
        <v>0.10878659421555464</v>
      </c>
      <c r="AJ20" s="49">
        <f t="shared" si="12"/>
        <v>1.58604459964331E-2</v>
      </c>
      <c r="AK20" s="49">
        <f t="shared" si="12"/>
        <v>5.8407418470374117E-2</v>
      </c>
      <c r="AL20" s="49">
        <f t="shared" si="12"/>
        <v>6.3191416179081028E-2</v>
      </c>
      <c r="AM20" s="50">
        <f t="shared" si="12"/>
        <v>3.3347802194687221E-2</v>
      </c>
    </row>
    <row r="21" spans="2:39">
      <c r="B21" s="54" t="s">
        <v>19</v>
      </c>
      <c r="C21" s="104">
        <v>1588895.3992597002</v>
      </c>
      <c r="D21" s="52">
        <v>413650.69644811779</v>
      </c>
      <c r="E21" s="52">
        <v>310506.9332393661</v>
      </c>
      <c r="F21" s="52">
        <v>30595.967325196183</v>
      </c>
      <c r="G21" s="52">
        <v>6360.8032995811573</v>
      </c>
      <c r="H21" s="52">
        <v>459441.46271053416</v>
      </c>
      <c r="I21" s="52">
        <v>66620.150340746157</v>
      </c>
      <c r="J21" s="52">
        <v>75957.150186962492</v>
      </c>
      <c r="K21" s="52">
        <v>28704.042539632286</v>
      </c>
      <c r="L21" s="52">
        <v>88840.234008816449</v>
      </c>
      <c r="M21" s="53">
        <v>108217.95916074752</v>
      </c>
      <c r="O21" s="363" t="s">
        <v>19</v>
      </c>
      <c r="P21" s="48">
        <f t="shared" si="0"/>
        <v>9.2403793755786653E-2</v>
      </c>
      <c r="Q21" s="49">
        <f t="shared" si="1"/>
        <v>6.4277130631217205E-2</v>
      </c>
      <c r="R21" s="49">
        <f t="shared" si="2"/>
        <v>0.12891824922881023</v>
      </c>
      <c r="S21" s="49">
        <f t="shared" si="3"/>
        <v>3.5248008401308574E-2</v>
      </c>
      <c r="T21" s="49">
        <f t="shared" si="4"/>
        <v>1.3809193364477446E-2</v>
      </c>
      <c r="U21" s="49">
        <f t="shared" si="5"/>
        <v>0.20911799263324646</v>
      </c>
      <c r="V21" s="49">
        <f t="shared" si="6"/>
        <v>4.9654681057405455E-2</v>
      </c>
      <c r="W21" s="49">
        <f t="shared" si="7"/>
        <v>8.3392114785873245E-2</v>
      </c>
      <c r="X21" s="49">
        <f t="shared" si="8"/>
        <v>4.375417991378576E-2</v>
      </c>
      <c r="Y21" s="49">
        <f t="shared" si="9"/>
        <v>8.4707111910791971E-2</v>
      </c>
      <c r="Z21" s="50">
        <f t="shared" si="10"/>
        <v>0.12465652735187185</v>
      </c>
      <c r="AB21" s="363" t="s">
        <v>19</v>
      </c>
      <c r="AC21" s="48">
        <f t="shared" si="12"/>
        <v>1</v>
      </c>
      <c r="AD21" s="49">
        <f t="shared" si="12"/>
        <v>0.2603385324426305</v>
      </c>
      <c r="AE21" s="49">
        <f t="shared" si="12"/>
        <v>0.19542314326294721</v>
      </c>
      <c r="AF21" s="49">
        <f t="shared" si="12"/>
        <v>1.9256124310921593E-2</v>
      </c>
      <c r="AG21" s="49">
        <f t="shared" si="12"/>
        <v>4.0032863727497668E-3</v>
      </c>
      <c r="AH21" s="49">
        <f t="shared" si="12"/>
        <v>0.28915777773955265</v>
      </c>
      <c r="AI21" s="49">
        <f t="shared" si="12"/>
        <v>4.192859414898293E-2</v>
      </c>
      <c r="AJ21" s="49">
        <f t="shared" si="12"/>
        <v>4.7805003540417154E-2</v>
      </c>
      <c r="AK21" s="49">
        <f t="shared" si="12"/>
        <v>1.8065407296796319E-2</v>
      </c>
      <c r="AL21" s="49">
        <f t="shared" si="12"/>
        <v>5.5913204890774421E-2</v>
      </c>
      <c r="AM21" s="50">
        <f t="shared" si="12"/>
        <v>6.810892599422752E-2</v>
      </c>
    </row>
    <row r="22" spans="2:39">
      <c r="B22" s="364" t="s">
        <v>20</v>
      </c>
      <c r="C22" s="110">
        <v>206911.54389363652</v>
      </c>
      <c r="D22" s="111">
        <v>89455.701394552263</v>
      </c>
      <c r="E22" s="111">
        <v>27356.234657517547</v>
      </c>
      <c r="F22" s="111">
        <v>26372.784765514149</v>
      </c>
      <c r="G22" s="111">
        <v>2086.6786866949833</v>
      </c>
      <c r="H22" s="111">
        <v>29600.696823465831</v>
      </c>
      <c r="I22" s="111">
        <v>18923.250614395012</v>
      </c>
      <c r="J22" s="111">
        <v>5708.0517994222328</v>
      </c>
      <c r="K22" s="111">
        <v>1138.1873944415634</v>
      </c>
      <c r="L22" s="111">
        <v>1771.656648020157</v>
      </c>
      <c r="M22" s="112">
        <v>4498.301109612783</v>
      </c>
      <c r="O22" s="365" t="s">
        <v>20</v>
      </c>
      <c r="P22" s="72">
        <f t="shared" si="0"/>
        <v>1.2033146824232182E-2</v>
      </c>
      <c r="Q22" s="73">
        <f t="shared" si="1"/>
        <v>1.3900510391056442E-2</v>
      </c>
      <c r="R22" s="73">
        <f t="shared" si="2"/>
        <v>1.1357936007248373E-2</v>
      </c>
      <c r="S22" s="73">
        <f t="shared" si="3"/>
        <v>3.0382701390036369E-2</v>
      </c>
      <c r="T22" s="73">
        <f t="shared" si="4"/>
        <v>4.5301431465428737E-3</v>
      </c>
      <c r="U22" s="73">
        <f t="shared" si="5"/>
        <v>1.3472964028430434E-2</v>
      </c>
      <c r="V22" s="73">
        <f t="shared" si="6"/>
        <v>1.4104260783278985E-2</v>
      </c>
      <c r="W22" s="73">
        <f t="shared" si="7"/>
        <v>6.2667768562864323E-3</v>
      </c>
      <c r="X22" s="73">
        <f t="shared" si="8"/>
        <v>1.7349631489445656E-3</v>
      </c>
      <c r="Y22" s="73">
        <f t="shared" si="9"/>
        <v>1.689233708416943E-3</v>
      </c>
      <c r="Z22" s="74">
        <f t="shared" si="10"/>
        <v>5.1816038636846905E-3</v>
      </c>
      <c r="AB22" s="365" t="s">
        <v>20</v>
      </c>
      <c r="AC22" s="72">
        <f t="shared" si="12"/>
        <v>1</v>
      </c>
      <c r="AD22" s="73">
        <f t="shared" si="12"/>
        <v>0.43233789527247074</v>
      </c>
      <c r="AE22" s="73">
        <f t="shared" si="12"/>
        <v>0.1322122204625765</v>
      </c>
      <c r="AF22" s="73">
        <f t="shared" si="12"/>
        <v>0.12745922373026783</v>
      </c>
      <c r="AG22" s="73">
        <f t="shared" si="12"/>
        <v>1.0084882880037116E-2</v>
      </c>
      <c r="AH22" s="73">
        <f t="shared" si="12"/>
        <v>0.1430596682352443</v>
      </c>
      <c r="AI22" s="73">
        <f t="shared" si="12"/>
        <v>9.1455750889000972E-2</v>
      </c>
      <c r="AJ22" s="73">
        <f t="shared" si="12"/>
        <v>2.7586918023077889E-2</v>
      </c>
      <c r="AK22" s="73">
        <f t="shared" si="12"/>
        <v>5.5008404703927585E-3</v>
      </c>
      <c r="AL22" s="73">
        <f t="shared" si="12"/>
        <v>8.5623866831271728E-3</v>
      </c>
      <c r="AM22" s="74">
        <f t="shared" si="12"/>
        <v>2.1740213353804695E-2</v>
      </c>
    </row>
    <row r="23" spans="2:39">
      <c r="B23" s="366" t="s">
        <v>50</v>
      </c>
      <c r="C23" s="367">
        <f t="shared" ref="C23:M23" si="13">SUM(C4:C22)</f>
        <v>17195131.657245383</v>
      </c>
      <c r="D23" s="368">
        <f t="shared" si="13"/>
        <v>6435425.6698450344</v>
      </c>
      <c r="E23" s="368">
        <f t="shared" si="13"/>
        <v>2408556.8575187805</v>
      </c>
      <c r="F23" s="368">
        <f t="shared" si="13"/>
        <v>868019.74672873481</v>
      </c>
      <c r="G23" s="368">
        <f t="shared" si="13"/>
        <v>460620.91620380874</v>
      </c>
      <c r="H23" s="368">
        <f t="shared" si="13"/>
        <v>2197044.1516063511</v>
      </c>
      <c r="I23" s="368">
        <f t="shared" si="13"/>
        <v>1341669.0817876169</v>
      </c>
      <c r="J23" s="368">
        <f t="shared" si="13"/>
        <v>910843.31392720295</v>
      </c>
      <c r="K23" s="368">
        <f t="shared" si="13"/>
        <v>656029.72324453096</v>
      </c>
      <c r="L23" s="368">
        <f t="shared" si="13"/>
        <v>1048793.0942844234</v>
      </c>
      <c r="M23" s="369">
        <f t="shared" si="13"/>
        <v>868129.10209890024</v>
      </c>
      <c r="O23" s="370" t="s">
        <v>50</v>
      </c>
      <c r="P23" s="371">
        <f t="shared" si="0"/>
        <v>1</v>
      </c>
      <c r="Q23" s="372">
        <f t="shared" si="1"/>
        <v>1</v>
      </c>
      <c r="R23" s="372">
        <f t="shared" si="2"/>
        <v>1</v>
      </c>
      <c r="S23" s="372">
        <f t="shared" si="3"/>
        <v>1</v>
      </c>
      <c r="T23" s="372">
        <f t="shared" si="4"/>
        <v>1</v>
      </c>
      <c r="U23" s="372">
        <f t="shared" si="5"/>
        <v>1</v>
      </c>
      <c r="V23" s="372">
        <f t="shared" si="6"/>
        <v>1</v>
      </c>
      <c r="W23" s="372">
        <f t="shared" si="7"/>
        <v>1</v>
      </c>
      <c r="X23" s="372">
        <f t="shared" si="8"/>
        <v>1</v>
      </c>
      <c r="Y23" s="372">
        <f t="shared" si="9"/>
        <v>1</v>
      </c>
      <c r="Z23" s="373">
        <f t="shared" si="10"/>
        <v>1</v>
      </c>
      <c r="AB23" s="370" t="s">
        <v>50</v>
      </c>
      <c r="AC23" s="371">
        <f t="shared" si="12"/>
        <v>1</v>
      </c>
      <c r="AD23" s="372">
        <f t="shared" si="12"/>
        <v>0.37425858656530775</v>
      </c>
      <c r="AE23" s="372">
        <f t="shared" si="12"/>
        <v>0.14007202186811435</v>
      </c>
      <c r="AF23" s="372">
        <f t="shared" si="12"/>
        <v>5.0480552520979619E-2</v>
      </c>
      <c r="AG23" s="372">
        <f t="shared" si="12"/>
        <v>2.6787867949223894E-2</v>
      </c>
      <c r="AH23" s="372">
        <f t="shared" si="12"/>
        <v>0.12777128988602998</v>
      </c>
      <c r="AI23" s="372">
        <f t="shared" si="12"/>
        <v>7.8026101139056295E-2</v>
      </c>
      <c r="AJ23" s="372">
        <f t="shared" si="12"/>
        <v>5.2970999704059128E-2</v>
      </c>
      <c r="AK23" s="372">
        <f t="shared" si="12"/>
        <v>3.8152061660319113E-2</v>
      </c>
      <c r="AL23" s="372">
        <f t="shared" si="12"/>
        <v>6.0993606515510536E-2</v>
      </c>
      <c r="AM23" s="373">
        <f t="shared" si="12"/>
        <v>5.0486912191399433E-2</v>
      </c>
    </row>
    <row r="25" spans="2:39">
      <c r="B25" s="31" t="s">
        <v>22</v>
      </c>
      <c r="C25" s="374">
        <v>13052104.567645974</v>
      </c>
      <c r="D25" s="375">
        <v>681101.04203340085</v>
      </c>
      <c r="E25" s="375">
        <v>782284.29613709135</v>
      </c>
      <c r="F25" s="375">
        <v>1306561.0702150383</v>
      </c>
      <c r="G25" s="375">
        <v>1566357.8460151835</v>
      </c>
      <c r="H25" s="375">
        <v>2249384.7622056901</v>
      </c>
      <c r="I25" s="375">
        <v>1180872.2651766906</v>
      </c>
      <c r="J25" s="375">
        <v>1117190.9574086331</v>
      </c>
      <c r="K25" s="375">
        <v>1400965.5290246333</v>
      </c>
      <c r="L25" s="375">
        <v>1190555.6780334706</v>
      </c>
      <c r="M25" s="376">
        <v>1576831.1213961421</v>
      </c>
      <c r="O25" s="362" t="s">
        <v>22</v>
      </c>
      <c r="P25" s="101">
        <f>C25/C$32</f>
        <v>0.34397532081109156</v>
      </c>
      <c r="Q25" s="102">
        <f t="shared" ref="Q25:Z25" si="14">D25/D$32</f>
        <v>6.5951055978170248E-2</v>
      </c>
      <c r="R25" s="102">
        <f t="shared" si="14"/>
        <v>0.18341929385665123</v>
      </c>
      <c r="S25" s="102">
        <f t="shared" si="14"/>
        <v>0.49898790314789448</v>
      </c>
      <c r="T25" s="102">
        <f t="shared" si="14"/>
        <v>0.67592954899901991</v>
      </c>
      <c r="U25" s="102">
        <f t="shared" si="14"/>
        <v>0.43084120843524076</v>
      </c>
      <c r="V25" s="102">
        <f t="shared" si="14"/>
        <v>0.37841841310662616</v>
      </c>
      <c r="W25" s="102">
        <f t="shared" si="14"/>
        <v>0.47913489758182831</v>
      </c>
      <c r="X25" s="102">
        <f t="shared" si="14"/>
        <v>0.61659041947091942</v>
      </c>
      <c r="Y25" s="102">
        <f t="shared" si="14"/>
        <v>0.46490574172451327</v>
      </c>
      <c r="Z25" s="103">
        <f t="shared" si="14"/>
        <v>0.54174832243195836</v>
      </c>
      <c r="AB25" s="362" t="s">
        <v>22</v>
      </c>
      <c r="AC25" s="101">
        <f>C25/$C25</f>
        <v>1</v>
      </c>
      <c r="AD25" s="102">
        <f>D25/$C25</f>
        <v>5.218323516360255E-2</v>
      </c>
      <c r="AE25" s="102">
        <f t="shared" ref="AE25:AE30" si="15">E25/$C25</f>
        <v>5.9935491022363223E-2</v>
      </c>
      <c r="AF25" s="102">
        <f t="shared" ref="AF25:AF30" si="16">F25/$C25</f>
        <v>0.10010347859561199</v>
      </c>
      <c r="AG25" s="102">
        <f t="shared" ref="AG25:AG30" si="17">G25/$C25</f>
        <v>0.12000806750337624</v>
      </c>
      <c r="AH25" s="102">
        <f t="shared" ref="AH25:AH30" si="18">H25/$C25</f>
        <v>0.17233885543497299</v>
      </c>
      <c r="AI25" s="102">
        <f t="shared" ref="AI25:AI30" si="19">I25/$C25</f>
        <v>9.0473705528216444E-2</v>
      </c>
      <c r="AJ25" s="102">
        <f t="shared" ref="AJ25:AJ30" si="20">J25/$C25</f>
        <v>8.5594698664762936E-2</v>
      </c>
      <c r="AK25" s="102">
        <f t="shared" ref="AK25:AK30" si="21">K25/$C25</f>
        <v>0.10733637029674103</v>
      </c>
      <c r="AL25" s="102">
        <f t="shared" ref="AL25:AL30" si="22">L25/$C25</f>
        <v>9.1215609855338026E-2</v>
      </c>
      <c r="AM25" s="103">
        <f t="shared" ref="AM25:AM30" si="23">M25/$C25</f>
        <v>0.12081048793501453</v>
      </c>
    </row>
    <row r="26" spans="2:39">
      <c r="B26" s="54" t="s">
        <v>23</v>
      </c>
      <c r="C26" s="104">
        <v>455252.42601042212</v>
      </c>
      <c r="D26" s="52">
        <v>3203.203692674831</v>
      </c>
      <c r="E26" s="52">
        <v>31804.50674115798</v>
      </c>
      <c r="F26" s="52">
        <v>18748.311216053637</v>
      </c>
      <c r="G26" s="52">
        <v>75051.862600813634</v>
      </c>
      <c r="H26" s="52">
        <v>1792.0090968522309</v>
      </c>
      <c r="I26" s="52">
        <v>24178.924824423888</v>
      </c>
      <c r="J26" s="52">
        <v>123625.10122440718</v>
      </c>
      <c r="K26" s="52">
        <v>13399.975628630635</v>
      </c>
      <c r="L26" s="52">
        <v>51950.460222815629</v>
      </c>
      <c r="M26" s="53">
        <v>111498.07076259253</v>
      </c>
      <c r="O26" s="363" t="s">
        <v>23</v>
      </c>
      <c r="P26" s="48">
        <f t="shared" ref="P26:P31" si="24">C26/C$32</f>
        <v>1.1997727912411724E-2</v>
      </c>
      <c r="Q26" s="49">
        <f t="shared" ref="Q26:Q31" si="25">D26/D$32</f>
        <v>3.1016641145399925E-4</v>
      </c>
      <c r="R26" s="49">
        <f t="shared" ref="R26:R31" si="26">E26/E$32</f>
        <v>7.457084587698279E-3</v>
      </c>
      <c r="S26" s="49">
        <f t="shared" ref="S26:S31" si="27">F26/F$32</f>
        <v>7.1601555522567721E-3</v>
      </c>
      <c r="T26" s="49">
        <f t="shared" ref="T26:T31" si="28">G26/G$32</f>
        <v>3.2387089430656588E-2</v>
      </c>
      <c r="U26" s="49">
        <f t="shared" ref="U26:U31" si="29">H26/H$32</f>
        <v>3.4323668310871181E-4</v>
      </c>
      <c r="V26" s="49">
        <f t="shared" ref="V26:V31" si="30">I26/I$32</f>
        <v>7.7482981288529507E-3</v>
      </c>
      <c r="W26" s="49">
        <f t="shared" ref="W26:W31" si="31">J26/J$32</f>
        <v>5.3019673871235871E-2</v>
      </c>
      <c r="X26" s="49">
        <f t="shared" ref="X26:X31" si="32">K26/K$32</f>
        <v>5.8975730826937309E-3</v>
      </c>
      <c r="Y26" s="49">
        <f t="shared" ref="Y26:Y31" si="33">L26/L$32</f>
        <v>2.0286381971409931E-2</v>
      </c>
      <c r="Z26" s="50">
        <f t="shared" ref="Z26:Z31" si="34">M26/M$32</f>
        <v>3.8307141437284725E-2</v>
      </c>
      <c r="AB26" s="363" t="s">
        <v>23</v>
      </c>
      <c r="AC26" s="48">
        <f t="shared" ref="AC26:AC31" si="35">C26/$C26</f>
        <v>1</v>
      </c>
      <c r="AD26" s="49">
        <f t="shared" ref="AD26:AD30" si="36">D26/$C26</f>
        <v>7.0361046084826354E-3</v>
      </c>
      <c r="AE26" s="49">
        <f t="shared" si="15"/>
        <v>6.9861257017068329E-2</v>
      </c>
      <c r="AF26" s="49">
        <f t="shared" si="16"/>
        <v>4.1182232416317605E-2</v>
      </c>
      <c r="AG26" s="49">
        <f t="shared" si="17"/>
        <v>0.16485768842250051</v>
      </c>
      <c r="AH26" s="49">
        <f t="shared" si="18"/>
        <v>3.9362977426751948E-3</v>
      </c>
      <c r="AI26" s="49">
        <f t="shared" si="19"/>
        <v>5.3111029053297912E-2</v>
      </c>
      <c r="AJ26" s="49">
        <f t="shared" si="20"/>
        <v>0.27155286641257131</v>
      </c>
      <c r="AK26" s="49">
        <f t="shared" si="21"/>
        <v>2.9434166328470852E-2</v>
      </c>
      <c r="AL26" s="49">
        <f t="shared" si="22"/>
        <v>0.11411352747327551</v>
      </c>
      <c r="AM26" s="50">
        <f t="shared" si="23"/>
        <v>0.24491483052534024</v>
      </c>
    </row>
    <row r="27" spans="2:39">
      <c r="B27" s="54" t="s">
        <v>13</v>
      </c>
      <c r="C27" s="104">
        <v>5602531.4354759157</v>
      </c>
      <c r="D27" s="52">
        <v>2635810.8261173735</v>
      </c>
      <c r="E27" s="52">
        <v>906270.74380520883</v>
      </c>
      <c r="F27" s="52">
        <v>320405.10782408254</v>
      </c>
      <c r="G27" s="52">
        <v>156270.63301149142</v>
      </c>
      <c r="H27" s="52">
        <v>411942.46641169069</v>
      </c>
      <c r="I27" s="52">
        <v>487178.69830574788</v>
      </c>
      <c r="J27" s="52">
        <v>119390.2859465934</v>
      </c>
      <c r="K27" s="52">
        <v>142245.98090466534</v>
      </c>
      <c r="L27" s="52">
        <v>174931.07749872369</v>
      </c>
      <c r="M27" s="53">
        <v>248085.61565033809</v>
      </c>
      <c r="O27" s="363" t="s">
        <v>13</v>
      </c>
      <c r="P27" s="48">
        <f t="shared" si="24"/>
        <v>0.14764918085694001</v>
      </c>
      <c r="Q27" s="49">
        <f t="shared" si="25"/>
        <v>0.25522572513199787</v>
      </c>
      <c r="R27" s="49">
        <f t="shared" si="26"/>
        <v>0.21248993581044984</v>
      </c>
      <c r="S27" s="49">
        <f t="shared" si="27"/>
        <v>0.12236570992024176</v>
      </c>
      <c r="T27" s="49">
        <f t="shared" si="28"/>
        <v>6.743538123294518E-2</v>
      </c>
      <c r="U27" s="49">
        <f t="shared" si="29"/>
        <v>7.8902370557792964E-2</v>
      </c>
      <c r="V27" s="49">
        <f t="shared" si="30"/>
        <v>0.15611967132162938</v>
      </c>
      <c r="W27" s="49">
        <f t="shared" si="31"/>
        <v>5.1203468887694184E-2</v>
      </c>
      <c r="X27" s="49">
        <f t="shared" si="32"/>
        <v>6.2605044319058209E-2</v>
      </c>
      <c r="Y27" s="49">
        <f t="shared" si="33"/>
        <v>6.8309667355957199E-2</v>
      </c>
      <c r="Z27" s="50">
        <f t="shared" si="34"/>
        <v>8.5234217079043439E-2</v>
      </c>
      <c r="AB27" s="363" t="s">
        <v>13</v>
      </c>
      <c r="AC27" s="48">
        <f t="shared" si="35"/>
        <v>1</v>
      </c>
      <c r="AD27" s="49">
        <f t="shared" si="36"/>
        <v>0.47046783342028148</v>
      </c>
      <c r="AE27" s="49">
        <f t="shared" si="15"/>
        <v>0.16176093864758909</v>
      </c>
      <c r="AF27" s="49">
        <f t="shared" si="16"/>
        <v>5.7189345836640586E-2</v>
      </c>
      <c r="AG27" s="49">
        <f t="shared" si="17"/>
        <v>2.7892861434380647E-2</v>
      </c>
      <c r="AH27" s="49">
        <f t="shared" si="18"/>
        <v>7.3527917006091306E-2</v>
      </c>
      <c r="AI27" s="49">
        <f t="shared" si="19"/>
        <v>8.6956887956196494E-2</v>
      </c>
      <c r="AJ27" s="49">
        <f t="shared" si="20"/>
        <v>2.1310060875446318E-2</v>
      </c>
      <c r="AK27" s="49">
        <f t="shared" si="21"/>
        <v>2.5389590856009545E-2</v>
      </c>
      <c r="AL27" s="49">
        <f t="shared" si="22"/>
        <v>3.1223578040283483E-2</v>
      </c>
      <c r="AM27" s="50">
        <f t="shared" si="23"/>
        <v>4.4280985927081025E-2</v>
      </c>
    </row>
    <row r="28" spans="2:39">
      <c r="B28" s="54" t="s">
        <v>24</v>
      </c>
      <c r="C28" s="104">
        <v>463613.93535651639</v>
      </c>
      <c r="D28" s="52">
        <v>161352.39881628178</v>
      </c>
      <c r="E28" s="52">
        <v>38257.012493655158</v>
      </c>
      <c r="F28" s="52">
        <v>43317.441140125025</v>
      </c>
      <c r="G28" s="52">
        <v>27510.098707808596</v>
      </c>
      <c r="H28" s="52">
        <v>81090.937696739406</v>
      </c>
      <c r="I28" s="52">
        <v>25985.790648815229</v>
      </c>
      <c r="J28" s="52">
        <v>9032.372619162792</v>
      </c>
      <c r="K28" s="52">
        <v>22946.939388290455</v>
      </c>
      <c r="L28" s="52">
        <v>26234.661876533475</v>
      </c>
      <c r="M28" s="53">
        <v>27886.281969104493</v>
      </c>
      <c r="O28" s="363" t="s">
        <v>24</v>
      </c>
      <c r="P28" s="48">
        <f t="shared" si="24"/>
        <v>1.2218087230319523E-2</v>
      </c>
      <c r="Q28" s="49">
        <f t="shared" si="25"/>
        <v>1.562376274564972E-2</v>
      </c>
      <c r="R28" s="49">
        <f t="shared" si="26"/>
        <v>8.9699796497277589E-3</v>
      </c>
      <c r="S28" s="49">
        <f t="shared" si="27"/>
        <v>1.6543336256517941E-2</v>
      </c>
      <c r="T28" s="49">
        <f t="shared" si="28"/>
        <v>1.1871417926492983E-2</v>
      </c>
      <c r="U28" s="49">
        <f t="shared" si="29"/>
        <v>1.5531943746320824E-2</v>
      </c>
      <c r="V28" s="49">
        <f t="shared" si="30"/>
        <v>8.3273203636248551E-3</v>
      </c>
      <c r="W28" s="49">
        <f t="shared" si="31"/>
        <v>3.8737557810544737E-3</v>
      </c>
      <c r="X28" s="49">
        <f t="shared" si="32"/>
        <v>1.0099365537459269E-2</v>
      </c>
      <c r="Y28" s="49">
        <f t="shared" si="33"/>
        <v>1.0244497727941386E-2</v>
      </c>
      <c r="Z28" s="50">
        <f t="shared" si="34"/>
        <v>9.58082718601516E-3</v>
      </c>
      <c r="AB28" s="363" t="s">
        <v>24</v>
      </c>
      <c r="AC28" s="48">
        <f t="shared" si="35"/>
        <v>1</v>
      </c>
      <c r="AD28" s="49">
        <f t="shared" si="36"/>
        <v>0.34803181378101317</v>
      </c>
      <c r="AE28" s="49">
        <f t="shared" si="15"/>
        <v>8.2519116825588393E-2</v>
      </c>
      <c r="AF28" s="49">
        <f t="shared" si="16"/>
        <v>9.3434294866081125E-2</v>
      </c>
      <c r="AG28" s="49">
        <f t="shared" si="17"/>
        <v>5.9338377494312144E-2</v>
      </c>
      <c r="AH28" s="49">
        <f t="shared" si="18"/>
        <v>0.17491048372905563</v>
      </c>
      <c r="AI28" s="49">
        <f t="shared" si="19"/>
        <v>5.6050495179426195E-2</v>
      </c>
      <c r="AJ28" s="49">
        <f t="shared" si="20"/>
        <v>1.9482530464096062E-2</v>
      </c>
      <c r="AK28" s="49">
        <f t="shared" si="21"/>
        <v>4.9495793025816609E-2</v>
      </c>
      <c r="AL28" s="49">
        <f t="shared" si="22"/>
        <v>5.6587302226709761E-2</v>
      </c>
      <c r="AM28" s="50">
        <f t="shared" si="23"/>
        <v>6.0149792407900998E-2</v>
      </c>
    </row>
    <row r="29" spans="2:39">
      <c r="B29" s="109" t="s">
        <v>25</v>
      </c>
      <c r="C29" s="377">
        <v>1176252.6546389542</v>
      </c>
      <c r="D29" s="378">
        <v>410478.14918079809</v>
      </c>
      <c r="E29" s="378">
        <v>97832.078028530304</v>
      </c>
      <c r="F29" s="378">
        <v>61370.657310369897</v>
      </c>
      <c r="G29" s="378">
        <v>31527.555977432723</v>
      </c>
      <c r="H29" s="378">
        <v>279659.36035989597</v>
      </c>
      <c r="I29" s="378">
        <v>60661.767324193206</v>
      </c>
      <c r="J29" s="378">
        <v>51601.515714450456</v>
      </c>
      <c r="K29" s="378">
        <v>36528.77867743864</v>
      </c>
      <c r="L29" s="378">
        <v>68388.919922934147</v>
      </c>
      <c r="M29" s="379">
        <v>78203.872142910623</v>
      </c>
      <c r="O29" s="365" t="s">
        <v>25</v>
      </c>
      <c r="P29" s="380">
        <f t="shared" si="24"/>
        <v>3.0998976612344499E-2</v>
      </c>
      <c r="Q29" s="381">
        <f t="shared" si="25"/>
        <v>3.9746624544308017E-2</v>
      </c>
      <c r="R29" s="381">
        <f t="shared" si="26"/>
        <v>2.2938324030190152E-2</v>
      </c>
      <c r="S29" s="381">
        <f t="shared" si="27"/>
        <v>2.343802850414746E-2</v>
      </c>
      <c r="T29" s="381">
        <f t="shared" si="28"/>
        <v>1.3605069076061488E-2</v>
      </c>
      <c r="U29" s="381">
        <f t="shared" si="29"/>
        <v>5.3565214271984213E-2</v>
      </c>
      <c r="V29" s="381">
        <f t="shared" si="30"/>
        <v>1.9439468945127446E-2</v>
      </c>
      <c r="W29" s="381">
        <f t="shared" si="31"/>
        <v>2.2130582764703702E-2</v>
      </c>
      <c r="X29" s="381">
        <f t="shared" si="32"/>
        <v>1.6076980126101474E-2</v>
      </c>
      <c r="Y29" s="381">
        <f t="shared" si="33"/>
        <v>2.6705514180594411E-2</v>
      </c>
      <c r="Z29" s="382">
        <f t="shared" si="34"/>
        <v>2.6868328488844885E-2</v>
      </c>
      <c r="AB29" s="365" t="s">
        <v>25</v>
      </c>
      <c r="AC29" s="72">
        <f t="shared" si="35"/>
        <v>1</v>
      </c>
      <c r="AD29" s="73">
        <f t="shared" si="36"/>
        <v>0.34897107144620443</v>
      </c>
      <c r="AE29" s="73">
        <f t="shared" si="15"/>
        <v>8.3172673526130697E-2</v>
      </c>
      <c r="AF29" s="73">
        <f t="shared" si="16"/>
        <v>5.2174723745220676E-2</v>
      </c>
      <c r="AG29" s="73">
        <f t="shared" si="17"/>
        <v>2.6803387735698649E-2</v>
      </c>
      <c r="AH29" s="73">
        <f t="shared" si="18"/>
        <v>0.23775449879493468</v>
      </c>
      <c r="AI29" s="73">
        <f t="shared" si="19"/>
        <v>5.1572055616582714E-2</v>
      </c>
      <c r="AJ29" s="73">
        <f t="shared" si="20"/>
        <v>4.3869414883734588E-2</v>
      </c>
      <c r="AK29" s="73">
        <f t="shared" si="21"/>
        <v>3.1055214654245347E-2</v>
      </c>
      <c r="AL29" s="73">
        <f t="shared" si="22"/>
        <v>5.8141352245386295E-2</v>
      </c>
      <c r="AM29" s="74">
        <f t="shared" si="23"/>
        <v>6.6485607351861806E-2</v>
      </c>
    </row>
    <row r="30" spans="2:39">
      <c r="B30" s="366" t="s">
        <v>51</v>
      </c>
      <c r="C30" s="367">
        <f t="shared" ref="C30:M30" si="37">SUM(C25:C29)</f>
        <v>20749755.019127782</v>
      </c>
      <c r="D30" s="368">
        <f t="shared" si="37"/>
        <v>3891945.6198405288</v>
      </c>
      <c r="E30" s="368">
        <f t="shared" si="37"/>
        <v>1856448.6372056436</v>
      </c>
      <c r="F30" s="368">
        <f t="shared" si="37"/>
        <v>1750402.5877056692</v>
      </c>
      <c r="G30" s="368">
        <f t="shared" si="37"/>
        <v>1856717.99631273</v>
      </c>
      <c r="H30" s="368">
        <f t="shared" si="37"/>
        <v>3023869.5357708684</v>
      </c>
      <c r="I30" s="368">
        <f t="shared" si="37"/>
        <v>1778877.4462798708</v>
      </c>
      <c r="J30" s="368">
        <f t="shared" si="37"/>
        <v>1420840.2329132468</v>
      </c>
      <c r="K30" s="368">
        <f t="shared" si="37"/>
        <v>1616087.2036236585</v>
      </c>
      <c r="L30" s="368">
        <f t="shared" si="37"/>
        <v>1512060.7975544776</v>
      </c>
      <c r="M30" s="369">
        <f t="shared" si="37"/>
        <v>2042504.9619210879</v>
      </c>
      <c r="O30" s="370" t="s">
        <v>51</v>
      </c>
      <c r="P30" s="383">
        <f t="shared" si="24"/>
        <v>0.54683929342310733</v>
      </c>
      <c r="Q30" s="384">
        <f t="shared" si="25"/>
        <v>0.37685733481157985</v>
      </c>
      <c r="R30" s="384">
        <f t="shared" si="26"/>
        <v>0.43527461793471722</v>
      </c>
      <c r="S30" s="384">
        <f t="shared" si="27"/>
        <v>0.66849513338105837</v>
      </c>
      <c r="T30" s="384">
        <f t="shared" si="28"/>
        <v>0.8012285066651762</v>
      </c>
      <c r="U30" s="384">
        <f t="shared" si="29"/>
        <v>0.57918397369444741</v>
      </c>
      <c r="V30" s="384">
        <f t="shared" si="30"/>
        <v>0.5700531718658608</v>
      </c>
      <c r="W30" s="384">
        <f t="shared" si="31"/>
        <v>0.60936237888651656</v>
      </c>
      <c r="X30" s="384">
        <f t="shared" si="32"/>
        <v>0.71126938253623218</v>
      </c>
      <c r="Y30" s="384">
        <f t="shared" si="33"/>
        <v>0.59045180296041622</v>
      </c>
      <c r="Z30" s="385">
        <f t="shared" si="34"/>
        <v>0.70173883662314662</v>
      </c>
      <c r="AB30" s="370" t="s">
        <v>51</v>
      </c>
      <c r="AC30" s="371">
        <f t="shared" si="35"/>
        <v>1</v>
      </c>
      <c r="AD30" s="372">
        <f t="shared" si="36"/>
        <v>0.18756585878979343</v>
      </c>
      <c r="AE30" s="372">
        <f t="shared" si="15"/>
        <v>8.9468460494801519E-2</v>
      </c>
      <c r="AF30" s="372">
        <f t="shared" si="16"/>
        <v>8.4357747168199937E-2</v>
      </c>
      <c r="AG30" s="372">
        <f t="shared" si="17"/>
        <v>8.948144180985021E-2</v>
      </c>
      <c r="AH30" s="372">
        <f t="shared" si="18"/>
        <v>0.14573037286384199</v>
      </c>
      <c r="AI30" s="372">
        <f t="shared" si="19"/>
        <v>8.5730045710903341E-2</v>
      </c>
      <c r="AJ30" s="372">
        <f t="shared" si="20"/>
        <v>6.8475036529514269E-2</v>
      </c>
      <c r="AK30" s="372">
        <f t="shared" si="21"/>
        <v>7.788464018654187E-2</v>
      </c>
      <c r="AL30" s="372">
        <f t="shared" si="22"/>
        <v>7.2871260222620068E-2</v>
      </c>
      <c r="AM30" s="373">
        <f t="shared" si="23"/>
        <v>9.843513622393335E-2</v>
      </c>
    </row>
    <row r="31" spans="2:39">
      <c r="B31" s="366" t="s">
        <v>50</v>
      </c>
      <c r="C31" s="367">
        <f>C23</f>
        <v>17195131.657245383</v>
      </c>
      <c r="D31" s="368">
        <f t="shared" ref="D31:M31" si="38">D23</f>
        <v>6435425.6698450344</v>
      </c>
      <c r="E31" s="368">
        <f t="shared" si="38"/>
        <v>2408556.8575187805</v>
      </c>
      <c r="F31" s="368">
        <f t="shared" si="38"/>
        <v>868019.74672873481</v>
      </c>
      <c r="G31" s="368">
        <f t="shared" si="38"/>
        <v>460620.91620380874</v>
      </c>
      <c r="H31" s="368">
        <f t="shared" si="38"/>
        <v>2197044.1516063511</v>
      </c>
      <c r="I31" s="368">
        <f t="shared" si="38"/>
        <v>1341669.0817876169</v>
      </c>
      <c r="J31" s="368">
        <f t="shared" si="38"/>
        <v>910843.31392720295</v>
      </c>
      <c r="K31" s="368">
        <f t="shared" si="38"/>
        <v>656029.72324453096</v>
      </c>
      <c r="L31" s="368">
        <f t="shared" si="38"/>
        <v>1048793.0942844234</v>
      </c>
      <c r="M31" s="369">
        <f t="shared" si="38"/>
        <v>868129.10209890024</v>
      </c>
      <c r="O31" s="370" t="s">
        <v>50</v>
      </c>
      <c r="P31" s="383">
        <f t="shared" si="24"/>
        <v>0.45316070657689261</v>
      </c>
      <c r="Q31" s="384">
        <f t="shared" si="25"/>
        <v>0.62314266518842032</v>
      </c>
      <c r="R31" s="384">
        <f t="shared" si="26"/>
        <v>0.56472538206528267</v>
      </c>
      <c r="S31" s="384">
        <f t="shared" si="27"/>
        <v>0.33150486661894163</v>
      </c>
      <c r="T31" s="384">
        <f t="shared" si="28"/>
        <v>0.19877149333482366</v>
      </c>
      <c r="U31" s="384">
        <f t="shared" si="29"/>
        <v>0.42081602630555248</v>
      </c>
      <c r="V31" s="384">
        <f t="shared" si="30"/>
        <v>0.4299468281341392</v>
      </c>
      <c r="W31" s="384">
        <f t="shared" si="31"/>
        <v>0.39063762111348349</v>
      </c>
      <c r="X31" s="384">
        <f t="shared" si="32"/>
        <v>0.28873061746376782</v>
      </c>
      <c r="Y31" s="384">
        <f t="shared" si="33"/>
        <v>0.40954819703958389</v>
      </c>
      <c r="Z31" s="385">
        <f t="shared" si="34"/>
        <v>0.29826116337685332</v>
      </c>
      <c r="AB31" s="370" t="s">
        <v>50</v>
      </c>
      <c r="AC31" s="371">
        <f t="shared" si="35"/>
        <v>1</v>
      </c>
      <c r="AD31" s="372">
        <f t="shared" ref="AD31" si="39">D31/$C31</f>
        <v>0.37425858656530775</v>
      </c>
      <c r="AE31" s="372">
        <f t="shared" ref="AE31" si="40">E31/$C31</f>
        <v>0.14007202186811435</v>
      </c>
      <c r="AF31" s="372">
        <f t="shared" ref="AF31" si="41">F31/$C31</f>
        <v>5.0480552520979619E-2</v>
      </c>
      <c r="AG31" s="372">
        <f t="shared" ref="AG31" si="42">G31/$C31</f>
        <v>2.6787867949223894E-2</v>
      </c>
      <c r="AH31" s="372">
        <f t="shared" ref="AH31" si="43">H31/$C31</f>
        <v>0.12777128988602998</v>
      </c>
      <c r="AI31" s="372">
        <f t="shared" ref="AI31" si="44">I31/$C31</f>
        <v>7.8026101139056295E-2</v>
      </c>
      <c r="AJ31" s="372">
        <f t="shared" ref="AJ31" si="45">J31/$C31</f>
        <v>5.2970999704059128E-2</v>
      </c>
      <c r="AK31" s="372">
        <f t="shared" ref="AK31" si="46">K31/$C31</f>
        <v>3.8152061660319113E-2</v>
      </c>
      <c r="AL31" s="372">
        <f t="shared" ref="AL31" si="47">L31/$C31</f>
        <v>6.0993606515510536E-2</v>
      </c>
      <c r="AM31" s="373">
        <f t="shared" ref="AM31" si="48">M31/$C31</f>
        <v>5.0486912191399433E-2</v>
      </c>
    </row>
    <row r="32" spans="2:39">
      <c r="B32" s="386" t="s">
        <v>218</v>
      </c>
      <c r="C32" s="114">
        <f>C23+C30</f>
        <v>37944886.676373169</v>
      </c>
      <c r="D32" s="115">
        <f t="shared" ref="D32:M32" si="49">D23+D30</f>
        <v>10327371.289685562</v>
      </c>
      <c r="E32" s="115">
        <f t="shared" si="49"/>
        <v>4265005.4947244246</v>
      </c>
      <c r="F32" s="115">
        <f t="shared" si="49"/>
        <v>2618422.334434404</v>
      </c>
      <c r="G32" s="115">
        <f t="shared" si="49"/>
        <v>2317338.912516539</v>
      </c>
      <c r="H32" s="115">
        <f t="shared" si="49"/>
        <v>5220913.68737722</v>
      </c>
      <c r="I32" s="115">
        <f t="shared" si="49"/>
        <v>3120546.5280674878</v>
      </c>
      <c r="J32" s="115">
        <f t="shared" si="49"/>
        <v>2331683.5468404498</v>
      </c>
      <c r="K32" s="115">
        <f t="shared" si="49"/>
        <v>2272116.9268681896</v>
      </c>
      <c r="L32" s="115">
        <f t="shared" si="49"/>
        <v>2560853.8918389007</v>
      </c>
      <c r="M32" s="116">
        <f t="shared" si="49"/>
        <v>2910634.0640199883</v>
      </c>
      <c r="O32" s="386" t="s">
        <v>218</v>
      </c>
      <c r="P32" s="387">
        <f>P30+P31</f>
        <v>1</v>
      </c>
      <c r="Q32" s="387">
        <f t="shared" ref="Q32:Z32" si="50">Q30+Q31</f>
        <v>1.0000000000000002</v>
      </c>
      <c r="R32" s="387">
        <f t="shared" si="50"/>
        <v>0.99999999999999989</v>
      </c>
      <c r="S32" s="387">
        <f t="shared" si="50"/>
        <v>1</v>
      </c>
      <c r="T32" s="387">
        <f t="shared" si="50"/>
        <v>0.99999999999999989</v>
      </c>
      <c r="U32" s="387">
        <f t="shared" si="50"/>
        <v>0.99999999999999989</v>
      </c>
      <c r="V32" s="387">
        <f t="shared" si="50"/>
        <v>1</v>
      </c>
      <c r="W32" s="387">
        <f t="shared" si="50"/>
        <v>1</v>
      </c>
      <c r="X32" s="387">
        <f t="shared" si="50"/>
        <v>1</v>
      </c>
      <c r="Y32" s="387">
        <f t="shared" si="50"/>
        <v>1</v>
      </c>
      <c r="Z32" s="387">
        <f t="shared" si="50"/>
        <v>1</v>
      </c>
      <c r="AB32" s="386" t="s">
        <v>218</v>
      </c>
      <c r="AC32" s="118">
        <f t="shared" ref="AC32" si="51">C32/$C32</f>
        <v>1</v>
      </c>
      <c r="AD32" s="119">
        <f t="shared" ref="AD32" si="52">D32/$C32</f>
        <v>0.27216766722131291</v>
      </c>
      <c r="AE32" s="119">
        <f t="shared" ref="AE32" si="53">E32/$C32</f>
        <v>0.11240000612203911</v>
      </c>
      <c r="AF32" s="119">
        <f t="shared" ref="AF32" si="54">F32/$C32</f>
        <v>6.9005933705022643E-2</v>
      </c>
      <c r="AG32" s="119">
        <f t="shared" ref="AG32" si="55">G32/$C32</f>
        <v>6.1071177581338183E-2</v>
      </c>
      <c r="AH32" s="119">
        <f t="shared" ref="AH32" si="56">H32/$C32</f>
        <v>0.13759202213214367</v>
      </c>
      <c r="AI32" s="119">
        <f t="shared" ref="AI32" si="57">I32/$C32</f>
        <v>8.2238920745295915E-2</v>
      </c>
      <c r="AJ32" s="119">
        <f t="shared" ref="AJ32" si="58">J32/$C32</f>
        <v>6.1449216246896844E-2</v>
      </c>
      <c r="AK32" s="119">
        <f t="shared" ref="AK32" si="59">K32/$C32</f>
        <v>5.9879396827476887E-2</v>
      </c>
      <c r="AL32" s="119">
        <f t="shared" ref="AL32" si="60">L32/$C32</f>
        <v>6.7488774276230651E-2</v>
      </c>
      <c r="AM32" s="120">
        <f t="shared" ref="AM32" si="61">M32/$C32</f>
        <v>7.6706885142243122E-2</v>
      </c>
    </row>
    <row r="34" spans="2:39">
      <c r="M34" s="424" t="s">
        <v>324</v>
      </c>
      <c r="Z34" s="424" t="s">
        <v>324</v>
      </c>
      <c r="AM34" s="424" t="s">
        <v>324</v>
      </c>
    </row>
    <row r="35" spans="2:39" ht="15">
      <c r="B35" s="2" t="s">
        <v>213</v>
      </c>
      <c r="O35" s="5" t="s">
        <v>135</v>
      </c>
      <c r="AB35" s="5" t="s">
        <v>140</v>
      </c>
    </row>
    <row r="36" spans="2:39" s="18" customFormat="1" ht="57">
      <c r="B36" s="360" t="s">
        <v>92</v>
      </c>
      <c r="C36" s="19" t="s">
        <v>38</v>
      </c>
      <c r="D36" s="20" t="s">
        <v>45</v>
      </c>
      <c r="E36" s="21" t="s">
        <v>46</v>
      </c>
      <c r="F36" s="22" t="s">
        <v>47</v>
      </c>
      <c r="G36" s="23" t="s">
        <v>39</v>
      </c>
      <c r="H36" s="24" t="s">
        <v>48</v>
      </c>
      <c r="I36" s="25" t="s">
        <v>40</v>
      </c>
      <c r="J36" s="26" t="s">
        <v>41</v>
      </c>
      <c r="K36" s="27" t="s">
        <v>49</v>
      </c>
      <c r="L36" s="28" t="s">
        <v>42</v>
      </c>
      <c r="M36" s="29" t="s">
        <v>43</v>
      </c>
      <c r="O36" s="360" t="s">
        <v>92</v>
      </c>
      <c r="P36" s="30" t="s">
        <v>38</v>
      </c>
      <c r="Q36" s="20" t="s">
        <v>45</v>
      </c>
      <c r="R36" s="21" t="s">
        <v>46</v>
      </c>
      <c r="S36" s="22" t="s">
        <v>47</v>
      </c>
      <c r="T36" s="23" t="s">
        <v>39</v>
      </c>
      <c r="U36" s="24" t="s">
        <v>48</v>
      </c>
      <c r="V36" s="25" t="s">
        <v>40</v>
      </c>
      <c r="W36" s="26" t="s">
        <v>41</v>
      </c>
      <c r="X36" s="27" t="s">
        <v>49</v>
      </c>
      <c r="Y36" s="28" t="s">
        <v>42</v>
      </c>
      <c r="Z36" s="29" t="s">
        <v>43</v>
      </c>
      <c r="AB36" s="360" t="s">
        <v>92</v>
      </c>
      <c r="AC36" s="30" t="s">
        <v>38</v>
      </c>
      <c r="AD36" s="20" t="s">
        <v>45</v>
      </c>
      <c r="AE36" s="21" t="s">
        <v>46</v>
      </c>
      <c r="AF36" s="22" t="s">
        <v>47</v>
      </c>
      <c r="AG36" s="23" t="s">
        <v>39</v>
      </c>
      <c r="AH36" s="24" t="s">
        <v>48</v>
      </c>
      <c r="AI36" s="25" t="s">
        <v>40</v>
      </c>
      <c r="AJ36" s="26" t="s">
        <v>41</v>
      </c>
      <c r="AK36" s="27" t="s">
        <v>49</v>
      </c>
      <c r="AL36" s="28" t="s">
        <v>42</v>
      </c>
      <c r="AM36" s="29" t="s">
        <v>43</v>
      </c>
    </row>
    <row r="37" spans="2:39">
      <c r="B37" s="361" t="s">
        <v>2</v>
      </c>
      <c r="C37" s="43">
        <v>399132.95254467422</v>
      </c>
      <c r="D37" s="99">
        <v>37583.330039921777</v>
      </c>
      <c r="E37" s="99">
        <v>49363.504534677544</v>
      </c>
      <c r="F37" s="99">
        <v>68913.379906691363</v>
      </c>
      <c r="G37" s="99">
        <v>53592.673236565955</v>
      </c>
      <c r="H37" s="99">
        <v>38950.028177091866</v>
      </c>
      <c r="I37" s="99">
        <v>7605.3551820543844</v>
      </c>
      <c r="J37" s="99">
        <v>27497.764438381018</v>
      </c>
      <c r="K37" s="99">
        <v>16090.435542174288</v>
      </c>
      <c r="L37" s="99">
        <v>60530.19418301004</v>
      </c>
      <c r="M37" s="100">
        <v>39006.287304106052</v>
      </c>
      <c r="O37" s="361" t="s">
        <v>2</v>
      </c>
      <c r="P37" s="101">
        <f t="shared" ref="P37:P56" si="62">C37/C$56</f>
        <v>2.4257841724828592E-2</v>
      </c>
      <c r="Q37" s="102">
        <f t="shared" ref="Q37:Q56" si="63">D37/D$56</f>
        <v>6.1634560799455965E-3</v>
      </c>
      <c r="R37" s="102">
        <f t="shared" ref="R37:R56" si="64">E37/E$56</f>
        <v>2.2858053293975403E-2</v>
      </c>
      <c r="S37" s="102">
        <f t="shared" ref="S37:S56" si="65">F37/F$56</f>
        <v>7.9150501174443028E-2</v>
      </c>
      <c r="T37" s="102">
        <f t="shared" ref="T37:T56" si="66">G37/G$56</f>
        <v>0.1068339157278733</v>
      </c>
      <c r="U37" s="102">
        <f t="shared" ref="U37:U56" si="67">H37/H$56</f>
        <v>1.7413280202681562E-2</v>
      </c>
      <c r="V37" s="102">
        <f t="shared" ref="V37:V56" si="68">I37/I$56</f>
        <v>6.1780259157517134E-3</v>
      </c>
      <c r="W37" s="102">
        <f t="shared" ref="W37:W56" si="69">J37/J$56</f>
        <v>3.1474543956453896E-2</v>
      </c>
      <c r="X37" s="102">
        <f t="shared" ref="X37:X56" si="70">K37/K$56</f>
        <v>2.5335888403653962E-2</v>
      </c>
      <c r="Y37" s="102">
        <f t="shared" ref="Y37:Y56" si="71">L37/L$56</f>
        <v>6.1665686309291971E-2</v>
      </c>
      <c r="Z37" s="103">
        <f t="shared" ref="Z37:Z56" si="72">M37/M$56</f>
        <v>4.5043390492077943E-2</v>
      </c>
      <c r="AB37" s="361" t="s">
        <v>2</v>
      </c>
      <c r="AC37" s="101">
        <f>C37/$C37</f>
        <v>1</v>
      </c>
      <c r="AD37" s="102">
        <f t="shared" ref="AD37:AM49" si="73">D37/$C37</f>
        <v>9.4162433345352875E-2</v>
      </c>
      <c r="AE37" s="102">
        <f t="shared" si="73"/>
        <v>0.12367684557228428</v>
      </c>
      <c r="AF37" s="102">
        <f t="shared" si="73"/>
        <v>0.17265770582792964</v>
      </c>
      <c r="AG37" s="102">
        <f t="shared" si="73"/>
        <v>0.13427273517479724</v>
      </c>
      <c r="AH37" s="102">
        <f t="shared" si="73"/>
        <v>9.7586600977859025E-2</v>
      </c>
      <c r="AI37" s="102">
        <f t="shared" si="73"/>
        <v>1.9054691259056421E-2</v>
      </c>
      <c r="AJ37" s="102">
        <f t="shared" si="73"/>
        <v>6.8893746464853078E-2</v>
      </c>
      <c r="AK37" s="102">
        <f t="shared" si="73"/>
        <v>4.0313473091083137E-2</v>
      </c>
      <c r="AL37" s="102">
        <f t="shared" si="73"/>
        <v>0.15165421395827999</v>
      </c>
      <c r="AM37" s="103">
        <f t="shared" si="73"/>
        <v>9.7727554328504482E-2</v>
      </c>
    </row>
    <row r="38" spans="2:39">
      <c r="B38" s="54" t="s">
        <v>3</v>
      </c>
      <c r="C38" s="104">
        <v>1373107.7940877667</v>
      </c>
      <c r="D38" s="52">
        <v>350097.51752157038</v>
      </c>
      <c r="E38" s="52">
        <v>104717.00301133147</v>
      </c>
      <c r="F38" s="52">
        <v>147158.1968316774</v>
      </c>
      <c r="G38" s="52">
        <v>36757.759720005626</v>
      </c>
      <c r="H38" s="52">
        <v>177616.21451185062</v>
      </c>
      <c r="I38" s="52">
        <v>202317.33435554392</v>
      </c>
      <c r="J38" s="52">
        <v>44756.703995077594</v>
      </c>
      <c r="K38" s="52">
        <v>28682.952253711363</v>
      </c>
      <c r="L38" s="52">
        <v>163150.15105751387</v>
      </c>
      <c r="M38" s="53">
        <v>117853.96082948422</v>
      </c>
      <c r="O38" s="54" t="s">
        <v>3</v>
      </c>
      <c r="P38" s="48">
        <f t="shared" si="62"/>
        <v>8.3452471983959775E-2</v>
      </c>
      <c r="Q38" s="49">
        <f t="shared" si="63"/>
        <v>5.7414036240272283E-2</v>
      </c>
      <c r="R38" s="49">
        <f t="shared" si="64"/>
        <v>4.8489807564957028E-2</v>
      </c>
      <c r="S38" s="49">
        <f t="shared" si="65"/>
        <v>0.16901862957419153</v>
      </c>
      <c r="T38" s="49">
        <f t="shared" si="66"/>
        <v>7.3274482631949495E-2</v>
      </c>
      <c r="U38" s="49">
        <f t="shared" si="67"/>
        <v>7.9406384451693457E-2</v>
      </c>
      <c r="V38" s="49">
        <f t="shared" si="68"/>
        <v>0.164347582056874</v>
      </c>
      <c r="W38" s="49">
        <f t="shared" si="69"/>
        <v>5.1229504507385518E-2</v>
      </c>
      <c r="X38" s="49">
        <f t="shared" si="70"/>
        <v>4.516397803419351E-2</v>
      </c>
      <c r="Y38" s="49">
        <f t="shared" si="71"/>
        <v>0.16621070148904568</v>
      </c>
      <c r="Z38" s="50">
        <f t="shared" si="72"/>
        <v>0.13609452079592574</v>
      </c>
      <c r="AB38" s="54" t="s">
        <v>3</v>
      </c>
      <c r="AC38" s="48">
        <f t="shared" ref="AC38:AM56" si="74">C38/$C38</f>
        <v>1</v>
      </c>
      <c r="AD38" s="49">
        <f t="shared" si="73"/>
        <v>0.25496724949708699</v>
      </c>
      <c r="AE38" s="49">
        <f t="shared" si="73"/>
        <v>7.6262769363202768E-2</v>
      </c>
      <c r="AF38" s="49">
        <f t="shared" si="73"/>
        <v>0.10717162735897434</v>
      </c>
      <c r="AG38" s="49">
        <f t="shared" si="73"/>
        <v>2.6769755352256151E-2</v>
      </c>
      <c r="AH38" s="49">
        <f t="shared" si="73"/>
        <v>0.12935343843842292</v>
      </c>
      <c r="AI38" s="49">
        <f t="shared" si="73"/>
        <v>0.14734264507613168</v>
      </c>
      <c r="AJ38" s="49">
        <f t="shared" si="73"/>
        <v>3.2595186035494036E-2</v>
      </c>
      <c r="AK38" s="49">
        <f t="shared" si="73"/>
        <v>2.0889075407781132E-2</v>
      </c>
      <c r="AL38" s="49">
        <f t="shared" si="73"/>
        <v>0.11881816690575539</v>
      </c>
      <c r="AM38" s="50">
        <f t="shared" si="73"/>
        <v>8.5830086564894409E-2</v>
      </c>
    </row>
    <row r="39" spans="2:39">
      <c r="B39" s="54" t="s">
        <v>4</v>
      </c>
      <c r="C39" s="104">
        <v>1751818.1309216288</v>
      </c>
      <c r="D39" s="52">
        <v>1517306.0352570277</v>
      </c>
      <c r="E39" s="52">
        <v>159227.87298907951</v>
      </c>
      <c r="F39" s="52">
        <v>9585.3617241328593</v>
      </c>
      <c r="G39" s="52">
        <v>6668.4693621280639</v>
      </c>
      <c r="H39" s="52">
        <v>15802.181102411023</v>
      </c>
      <c r="I39" s="52">
        <v>25774.998260704811</v>
      </c>
      <c r="J39" s="52">
        <v>1930.2899826030161</v>
      </c>
      <c r="K39" s="52">
        <v>5085.0460579745704</v>
      </c>
      <c r="L39" s="52">
        <v>8559.2496917569752</v>
      </c>
      <c r="M39" s="53">
        <v>1878.6264938102724</v>
      </c>
      <c r="O39" s="54" t="s">
        <v>4</v>
      </c>
      <c r="P39" s="48">
        <f t="shared" si="62"/>
        <v>0.1064691017858905</v>
      </c>
      <c r="Q39" s="49">
        <f t="shared" si="63"/>
        <v>0.24882970982638714</v>
      </c>
      <c r="R39" s="49">
        <f t="shared" si="64"/>
        <v>7.3731377886954982E-2</v>
      </c>
      <c r="S39" s="49">
        <f t="shared" si="65"/>
        <v>1.1009272588729494E-2</v>
      </c>
      <c r="T39" s="49">
        <f t="shared" si="66"/>
        <v>1.3293210635766824E-2</v>
      </c>
      <c r="U39" s="49">
        <f t="shared" si="67"/>
        <v>7.0646369265437454E-3</v>
      </c>
      <c r="V39" s="49">
        <f t="shared" si="68"/>
        <v>2.0937695008489479E-2</v>
      </c>
      <c r="W39" s="49">
        <f t="shared" si="69"/>
        <v>2.2094522280996865E-3</v>
      </c>
      <c r="X39" s="49">
        <f t="shared" si="70"/>
        <v>8.0068783169106785E-3</v>
      </c>
      <c r="Y39" s="49">
        <f t="shared" si="71"/>
        <v>8.7198135353568542E-3</v>
      </c>
      <c r="Z39" s="50">
        <f t="shared" si="72"/>
        <v>2.1693863373803261E-3</v>
      </c>
      <c r="AB39" s="54" t="s">
        <v>4</v>
      </c>
      <c r="AC39" s="48">
        <f t="shared" si="74"/>
        <v>1</v>
      </c>
      <c r="AD39" s="49">
        <f t="shared" si="73"/>
        <v>0.86613216776034585</v>
      </c>
      <c r="AE39" s="49">
        <f t="shared" si="73"/>
        <v>9.0892924430066246E-2</v>
      </c>
      <c r="AF39" s="49">
        <f t="shared" si="73"/>
        <v>5.4716648691665358E-3</v>
      </c>
      <c r="AG39" s="49">
        <f t="shared" si="73"/>
        <v>3.8065991237456781E-3</v>
      </c>
      <c r="AH39" s="49">
        <f t="shared" si="73"/>
        <v>9.0204461430579662E-3</v>
      </c>
      <c r="AI39" s="49">
        <f t="shared" si="73"/>
        <v>1.471328433342828E-2</v>
      </c>
      <c r="AJ39" s="49">
        <f t="shared" si="73"/>
        <v>1.1018780708631514E-3</v>
      </c>
      <c r="AK39" s="49">
        <f t="shared" si="73"/>
        <v>2.9027248709312852E-3</v>
      </c>
      <c r="AL39" s="49">
        <f t="shared" si="73"/>
        <v>4.8859236816175475E-3</v>
      </c>
      <c r="AM39" s="50">
        <f t="shared" si="73"/>
        <v>1.0723867167774601E-3</v>
      </c>
    </row>
    <row r="40" spans="2:39">
      <c r="B40" s="54" t="s">
        <v>5</v>
      </c>
      <c r="C40" s="104">
        <v>636386.70891387016</v>
      </c>
      <c r="D40" s="52">
        <v>164441.41849747524</v>
      </c>
      <c r="E40" s="52">
        <v>109062.52635004763</v>
      </c>
      <c r="F40" s="52">
        <v>53299.075670185157</v>
      </c>
      <c r="G40" s="52">
        <v>41992.989053327496</v>
      </c>
      <c r="H40" s="52">
        <v>84065.511576061443</v>
      </c>
      <c r="I40" s="52">
        <v>52398.441653405185</v>
      </c>
      <c r="J40" s="52">
        <v>31732.529927449665</v>
      </c>
      <c r="K40" s="52">
        <v>31359.656324187777</v>
      </c>
      <c r="L40" s="52">
        <v>47904.617514799538</v>
      </c>
      <c r="M40" s="53">
        <v>20129.942346930926</v>
      </c>
      <c r="O40" s="54" t="s">
        <v>5</v>
      </c>
      <c r="P40" s="48">
        <f t="shared" si="62"/>
        <v>3.8677257696204254E-2</v>
      </c>
      <c r="Q40" s="49">
        <f t="shared" si="63"/>
        <v>2.6967473599506818E-2</v>
      </c>
      <c r="R40" s="49">
        <f t="shared" si="64"/>
        <v>5.0502027017423352E-2</v>
      </c>
      <c r="S40" s="49">
        <f t="shared" si="65"/>
        <v>6.1216683278947623E-2</v>
      </c>
      <c r="T40" s="49">
        <f t="shared" si="66"/>
        <v>8.3710611595760764E-2</v>
      </c>
      <c r="U40" s="49">
        <f t="shared" si="67"/>
        <v>3.7582933234350857E-2</v>
      </c>
      <c r="V40" s="49">
        <f t="shared" si="68"/>
        <v>4.2564603852242082E-2</v>
      </c>
      <c r="W40" s="49">
        <f t="shared" si="69"/>
        <v>3.6321749365811631E-2</v>
      </c>
      <c r="X40" s="49">
        <f t="shared" si="70"/>
        <v>4.9378697731584167E-2</v>
      </c>
      <c r="Y40" s="49">
        <f t="shared" si="71"/>
        <v>4.8803265152309851E-2</v>
      </c>
      <c r="Z40" s="50">
        <f t="shared" si="72"/>
        <v>2.3245505183477903E-2</v>
      </c>
      <c r="AB40" s="54" t="s">
        <v>5</v>
      </c>
      <c r="AC40" s="48">
        <f t="shared" si="74"/>
        <v>1</v>
      </c>
      <c r="AD40" s="49">
        <f t="shared" si="73"/>
        <v>0.25839857463102844</v>
      </c>
      <c r="AE40" s="49">
        <f t="shared" si="73"/>
        <v>0.17137775635852942</v>
      </c>
      <c r="AF40" s="49">
        <f t="shared" si="73"/>
        <v>8.375265373023176E-2</v>
      </c>
      <c r="AG40" s="49">
        <f t="shared" si="73"/>
        <v>6.59865903312115E-2</v>
      </c>
      <c r="AH40" s="49">
        <f t="shared" si="73"/>
        <v>0.1320981572973722</v>
      </c>
      <c r="AI40" s="49">
        <f t="shared" si="73"/>
        <v>8.2337423015691691E-2</v>
      </c>
      <c r="AJ40" s="49">
        <f t="shared" si="73"/>
        <v>4.9863596274045394E-2</v>
      </c>
      <c r="AK40" s="49">
        <f t="shared" si="73"/>
        <v>4.9277673284078685E-2</v>
      </c>
      <c r="AL40" s="49">
        <f t="shared" si="73"/>
        <v>7.5275955395987137E-2</v>
      </c>
      <c r="AM40" s="50">
        <f t="shared" si="73"/>
        <v>3.1631619681823604E-2</v>
      </c>
    </row>
    <row r="41" spans="2:39">
      <c r="B41" s="54" t="s">
        <v>6</v>
      </c>
      <c r="C41" s="104">
        <v>940280.20170226297</v>
      </c>
      <c r="D41" s="52">
        <v>330696.5585387249</v>
      </c>
      <c r="E41" s="52">
        <v>180415.45746601603</v>
      </c>
      <c r="F41" s="52">
        <v>41371.288815186927</v>
      </c>
      <c r="G41" s="52">
        <v>36619.774372025735</v>
      </c>
      <c r="H41" s="52">
        <v>50740.665956482611</v>
      </c>
      <c r="I41" s="52">
        <v>7318.5969056971107</v>
      </c>
      <c r="J41" s="52">
        <v>9052.673580662733</v>
      </c>
      <c r="K41" s="52">
        <v>209467.29057805552</v>
      </c>
      <c r="L41" s="52">
        <v>43220.403333660754</v>
      </c>
      <c r="M41" s="53">
        <v>31377.492155750559</v>
      </c>
      <c r="O41" s="54" t="s">
        <v>6</v>
      </c>
      <c r="P41" s="48">
        <f t="shared" si="62"/>
        <v>5.7146793228831212E-2</v>
      </c>
      <c r="Q41" s="49">
        <f t="shared" si="63"/>
        <v>5.4232387395622889E-2</v>
      </c>
      <c r="R41" s="49">
        <f t="shared" si="64"/>
        <v>8.3542410140635404E-2</v>
      </c>
      <c r="S41" s="49">
        <f t="shared" si="65"/>
        <v>4.7517016991307386E-2</v>
      </c>
      <c r="T41" s="49">
        <f t="shared" si="66"/>
        <v>7.2999416766645606E-2</v>
      </c>
      <c r="U41" s="49">
        <f t="shared" si="67"/>
        <v>2.2684487671065567E-2</v>
      </c>
      <c r="V41" s="49">
        <f t="shared" si="68"/>
        <v>5.9450847814478481E-3</v>
      </c>
      <c r="W41" s="49">
        <f t="shared" si="69"/>
        <v>1.0361888624673002E-2</v>
      </c>
      <c r="X41" s="49">
        <f t="shared" si="70"/>
        <v>0.3298257455114379</v>
      </c>
      <c r="Y41" s="49">
        <f t="shared" si="71"/>
        <v>4.4031179316498692E-2</v>
      </c>
      <c r="Z41" s="50">
        <f t="shared" si="72"/>
        <v>3.6233867140818776E-2</v>
      </c>
      <c r="AB41" s="54" t="s">
        <v>6</v>
      </c>
      <c r="AC41" s="48">
        <f t="shared" si="74"/>
        <v>1</v>
      </c>
      <c r="AD41" s="49">
        <f t="shared" si="73"/>
        <v>0.3517000123367896</v>
      </c>
      <c r="AE41" s="49">
        <f t="shared" si="73"/>
        <v>0.19187414255813934</v>
      </c>
      <c r="AF41" s="49">
        <f t="shared" si="73"/>
        <v>4.3998893883216129E-2</v>
      </c>
      <c r="AG41" s="49">
        <f t="shared" si="73"/>
        <v>3.8945597605618075E-2</v>
      </c>
      <c r="AH41" s="49">
        <f t="shared" si="73"/>
        <v>5.3963346101111996E-2</v>
      </c>
      <c r="AI41" s="49">
        <f t="shared" si="73"/>
        <v>7.7834212529921199E-3</v>
      </c>
      <c r="AJ41" s="49">
        <f t="shared" si="73"/>
        <v>9.6276339374943426E-3</v>
      </c>
      <c r="AK41" s="49">
        <f t="shared" si="73"/>
        <v>0.2227711380063522</v>
      </c>
      <c r="AL41" s="49">
        <f t="shared" si="73"/>
        <v>4.5965450783091541E-2</v>
      </c>
      <c r="AM41" s="50">
        <f t="shared" si="73"/>
        <v>3.3370363535194535E-2</v>
      </c>
    </row>
    <row r="42" spans="2:39">
      <c r="B42" s="54" t="s">
        <v>7</v>
      </c>
      <c r="C42" s="104">
        <v>603382.16840666905</v>
      </c>
      <c r="D42" s="52">
        <v>102369.37535042097</v>
      </c>
      <c r="E42" s="52">
        <v>19747.499230549656</v>
      </c>
      <c r="F42" s="52">
        <v>28533.061812756889</v>
      </c>
      <c r="G42" s="52">
        <v>13636.060872544154</v>
      </c>
      <c r="H42" s="52">
        <v>35349.611034116308</v>
      </c>
      <c r="I42" s="52">
        <v>4289.2161713720989</v>
      </c>
      <c r="J42" s="52">
        <v>185887.33051723873</v>
      </c>
      <c r="K42" s="52">
        <v>33813.240225106187</v>
      </c>
      <c r="L42" s="52">
        <v>163983.9898344308</v>
      </c>
      <c r="M42" s="53">
        <v>15772.783358133276</v>
      </c>
      <c r="O42" s="54" t="s">
        <v>7</v>
      </c>
      <c r="P42" s="48">
        <f t="shared" si="62"/>
        <v>3.667136238057063E-2</v>
      </c>
      <c r="Q42" s="49">
        <f t="shared" si="63"/>
        <v>1.6788005433089032E-2</v>
      </c>
      <c r="R42" s="49">
        <f t="shared" si="64"/>
        <v>9.1441925383872243E-3</v>
      </c>
      <c r="S42" s="49">
        <f t="shared" si="65"/>
        <v>3.2771664161284048E-2</v>
      </c>
      <c r="T42" s="49">
        <f t="shared" si="66"/>
        <v>2.7182704092535752E-2</v>
      </c>
      <c r="U42" s="49">
        <f t="shared" si="67"/>
        <v>1.580365177642935E-2</v>
      </c>
      <c r="V42" s="49">
        <f t="shared" si="68"/>
        <v>3.4842407791190366E-3</v>
      </c>
      <c r="W42" s="49">
        <f t="shared" si="69"/>
        <v>0.2127707133582957</v>
      </c>
      <c r="X42" s="49">
        <f t="shared" si="70"/>
        <v>5.3242093954746356E-2</v>
      </c>
      <c r="Y42" s="49">
        <f t="shared" si="71"/>
        <v>0.16706018233317479</v>
      </c>
      <c r="Z42" s="50">
        <f t="shared" si="72"/>
        <v>1.8213977516197962E-2</v>
      </c>
      <c r="AB42" s="54" t="s">
        <v>7</v>
      </c>
      <c r="AC42" s="48">
        <f t="shared" si="74"/>
        <v>1</v>
      </c>
      <c r="AD42" s="49">
        <f t="shared" si="73"/>
        <v>0.16965926523938274</v>
      </c>
      <c r="AE42" s="49">
        <f t="shared" si="73"/>
        <v>3.272801263367827E-2</v>
      </c>
      <c r="AF42" s="49">
        <f t="shared" si="73"/>
        <v>4.7288540011222381E-2</v>
      </c>
      <c r="AG42" s="49">
        <f t="shared" si="73"/>
        <v>2.2599376624855255E-2</v>
      </c>
      <c r="AH42" s="49">
        <f t="shared" si="73"/>
        <v>5.8585773470009615E-2</v>
      </c>
      <c r="AI42" s="49">
        <f t="shared" si="73"/>
        <v>7.1086226871743445E-3</v>
      </c>
      <c r="AJ42" s="49">
        <f t="shared" si="73"/>
        <v>0.30807561152843665</v>
      </c>
      <c r="AK42" s="49">
        <f t="shared" si="73"/>
        <v>5.6039508615900381E-2</v>
      </c>
      <c r="AL42" s="49">
        <f t="shared" si="73"/>
        <v>0.27177467021847496</v>
      </c>
      <c r="AM42" s="50">
        <f t="shared" si="73"/>
        <v>2.6140618970865403E-2</v>
      </c>
    </row>
    <row r="43" spans="2:39">
      <c r="B43" s="54" t="s">
        <v>8</v>
      </c>
      <c r="C43" s="104">
        <v>1217691.7431441562</v>
      </c>
      <c r="D43" s="52">
        <v>177672.9227564288</v>
      </c>
      <c r="E43" s="52">
        <v>108678.58329267797</v>
      </c>
      <c r="F43" s="52">
        <v>40250.077481500324</v>
      </c>
      <c r="G43" s="52">
        <v>33002.86089950418</v>
      </c>
      <c r="H43" s="52">
        <v>20928.748659626235</v>
      </c>
      <c r="I43" s="52">
        <v>282375.23083194782</v>
      </c>
      <c r="J43" s="52">
        <v>287280.99103934434</v>
      </c>
      <c r="K43" s="52">
        <v>253.26038616625453</v>
      </c>
      <c r="L43" s="52">
        <v>78128.947280475273</v>
      </c>
      <c r="M43" s="53">
        <v>189120.12051648498</v>
      </c>
      <c r="O43" s="54" t="s">
        <v>8</v>
      </c>
      <c r="P43" s="48">
        <f t="shared" si="62"/>
        <v>7.4006852570047757E-2</v>
      </c>
      <c r="Q43" s="49">
        <f t="shared" si="63"/>
        <v>2.9137366349432047E-2</v>
      </c>
      <c r="R43" s="49">
        <f t="shared" si="64"/>
        <v>5.0324239987309997E-2</v>
      </c>
      <c r="S43" s="49">
        <f t="shared" si="65"/>
        <v>4.6229249084640781E-2</v>
      </c>
      <c r="T43" s="49">
        <f t="shared" si="66"/>
        <v>6.5789307515093418E-2</v>
      </c>
      <c r="U43" s="49">
        <f t="shared" si="67"/>
        <v>9.3565571517585967E-3</v>
      </c>
      <c r="V43" s="49">
        <f t="shared" si="68"/>
        <v>0.22938067352364072</v>
      </c>
      <c r="W43" s="49">
        <f t="shared" si="69"/>
        <v>0.32882811984892574</v>
      </c>
      <c r="X43" s="49">
        <f t="shared" si="70"/>
        <v>3.987820506260495E-4</v>
      </c>
      <c r="Y43" s="49">
        <f t="shared" si="71"/>
        <v>7.9594576222676433E-2</v>
      </c>
      <c r="Z43" s="50">
        <f t="shared" si="72"/>
        <v>0.2183907269081759</v>
      </c>
      <c r="AB43" s="54" t="s">
        <v>8</v>
      </c>
      <c r="AC43" s="48">
        <f t="shared" si="74"/>
        <v>1</v>
      </c>
      <c r="AD43" s="49">
        <f t="shared" si="73"/>
        <v>0.14590960623389482</v>
      </c>
      <c r="AE43" s="49">
        <f t="shared" si="73"/>
        <v>8.9249667581766695E-2</v>
      </c>
      <c r="AF43" s="49">
        <f t="shared" si="73"/>
        <v>3.3054406181298485E-2</v>
      </c>
      <c r="AG43" s="49">
        <f t="shared" si="73"/>
        <v>2.7102804207482536E-2</v>
      </c>
      <c r="AH43" s="49">
        <f t="shared" si="73"/>
        <v>1.7187230493644391E-2</v>
      </c>
      <c r="AI43" s="49">
        <f t="shared" si="73"/>
        <v>0.23189385361424666</v>
      </c>
      <c r="AJ43" s="49">
        <f t="shared" si="73"/>
        <v>0.23592259096507207</v>
      </c>
      <c r="AK43" s="49">
        <f t="shared" si="73"/>
        <v>2.0798398904497815E-4</v>
      </c>
      <c r="AL43" s="49">
        <f t="shared" si="73"/>
        <v>6.4161515194922358E-2</v>
      </c>
      <c r="AM43" s="50">
        <f t="shared" si="73"/>
        <v>0.15531034153862702</v>
      </c>
    </row>
    <row r="44" spans="2:39">
      <c r="B44" s="54" t="s">
        <v>9</v>
      </c>
      <c r="C44" s="104">
        <v>761158.97560738469</v>
      </c>
      <c r="D44" s="52">
        <v>219929.40062064285</v>
      </c>
      <c r="E44" s="52">
        <v>139933.18425521962</v>
      </c>
      <c r="F44" s="52">
        <v>21465.426964056565</v>
      </c>
      <c r="G44" s="52">
        <v>17334.20341627171</v>
      </c>
      <c r="H44" s="52">
        <v>159209.22926094959</v>
      </c>
      <c r="I44" s="52">
        <v>118240.12394311107</v>
      </c>
      <c r="J44" s="52">
        <v>12581.757734783132</v>
      </c>
      <c r="K44" s="52">
        <v>2451.1861956041253</v>
      </c>
      <c r="L44" s="52">
        <v>32584.48846979392</v>
      </c>
      <c r="M44" s="53">
        <v>37429.974746952226</v>
      </c>
      <c r="O44" s="54" t="s">
        <v>9</v>
      </c>
      <c r="P44" s="48">
        <f t="shared" si="62"/>
        <v>4.6260459929451589E-2</v>
      </c>
      <c r="Q44" s="49">
        <f t="shared" si="63"/>
        <v>3.6067192555162768E-2</v>
      </c>
      <c r="R44" s="49">
        <f t="shared" si="64"/>
        <v>6.4796861840603195E-2</v>
      </c>
      <c r="S44" s="49">
        <f t="shared" si="65"/>
        <v>2.465412818858868E-2</v>
      </c>
      <c r="T44" s="49">
        <f t="shared" si="66"/>
        <v>3.4554738831730047E-2</v>
      </c>
      <c r="U44" s="49">
        <f t="shared" si="67"/>
        <v>7.1177225016859441E-2</v>
      </c>
      <c r="V44" s="49">
        <f t="shared" si="68"/>
        <v>9.6049498348992596E-2</v>
      </c>
      <c r="W44" s="49">
        <f t="shared" si="69"/>
        <v>1.4401355708762522E-2</v>
      </c>
      <c r="X44" s="49">
        <f t="shared" si="70"/>
        <v>3.8596208129746692E-3</v>
      </c>
      <c r="Y44" s="49">
        <f t="shared" si="71"/>
        <v>3.3195744233892571E-2</v>
      </c>
      <c r="Z44" s="50">
        <f t="shared" si="72"/>
        <v>4.3223107995159257E-2</v>
      </c>
      <c r="AB44" s="54" t="s">
        <v>9</v>
      </c>
      <c r="AC44" s="48">
        <f t="shared" si="74"/>
        <v>1</v>
      </c>
      <c r="AD44" s="49">
        <f t="shared" si="73"/>
        <v>0.28894016581115006</v>
      </c>
      <c r="AE44" s="49">
        <f t="shared" si="73"/>
        <v>0.18384225732023543</v>
      </c>
      <c r="AF44" s="49">
        <f t="shared" si="73"/>
        <v>2.8200977262243705E-2</v>
      </c>
      <c r="AG44" s="49">
        <f t="shared" si="73"/>
        <v>2.2773433634464435E-2</v>
      </c>
      <c r="AH44" s="49">
        <f t="shared" si="73"/>
        <v>0.20916685523402631</v>
      </c>
      <c r="AI44" s="49">
        <f t="shared" si="73"/>
        <v>0.15534221855396055</v>
      </c>
      <c r="AJ44" s="49">
        <f t="shared" si="73"/>
        <v>1.6529737069372694E-2</v>
      </c>
      <c r="AK44" s="49">
        <f t="shared" si="73"/>
        <v>3.2203340880899993E-3</v>
      </c>
      <c r="AL44" s="49">
        <f t="shared" si="73"/>
        <v>4.2809044515033617E-2</v>
      </c>
      <c r="AM44" s="50">
        <f t="shared" si="73"/>
        <v>4.9174976511423385E-2</v>
      </c>
    </row>
    <row r="45" spans="2:39">
      <c r="B45" s="54" t="s">
        <v>10</v>
      </c>
      <c r="C45" s="104">
        <v>73290.751634064101</v>
      </c>
      <c r="D45" s="52">
        <v>12958.709027532092</v>
      </c>
      <c r="E45" s="52">
        <v>4321.2265597342712</v>
      </c>
      <c r="F45" s="52">
        <v>1289.3062067975227</v>
      </c>
      <c r="G45" s="52">
        <v>4061.8168696660887</v>
      </c>
      <c r="H45" s="52">
        <v>35528.940568590653</v>
      </c>
      <c r="I45" s="52">
        <v>10057.536229481928</v>
      </c>
      <c r="J45" s="52">
        <v>1045.2598337526242</v>
      </c>
      <c r="K45" s="52">
        <v>744.25643911599013</v>
      </c>
      <c r="L45" s="52">
        <v>1321.5287869538042</v>
      </c>
      <c r="M45" s="53">
        <v>1962.1711124391329</v>
      </c>
      <c r="O45" s="54" t="s">
        <v>10</v>
      </c>
      <c r="P45" s="48">
        <f t="shared" si="62"/>
        <v>4.4543439515529731E-3</v>
      </c>
      <c r="Q45" s="49">
        <f t="shared" si="63"/>
        <v>2.1251558565765342E-3</v>
      </c>
      <c r="R45" s="49">
        <f t="shared" si="64"/>
        <v>2.0009686899024621E-3</v>
      </c>
      <c r="S45" s="49">
        <f t="shared" si="65"/>
        <v>1.4808333675335407E-3</v>
      </c>
      <c r="T45" s="49">
        <f t="shared" si="66"/>
        <v>8.0969986184582891E-3</v>
      </c>
      <c r="U45" s="49">
        <f t="shared" si="67"/>
        <v>1.5883824130046666E-2</v>
      </c>
      <c r="V45" s="49">
        <f t="shared" si="68"/>
        <v>8.1699957447045647E-3</v>
      </c>
      <c r="W45" s="49">
        <f t="shared" si="69"/>
        <v>1.1964273189220636E-3</v>
      </c>
      <c r="X45" s="49">
        <f t="shared" si="70"/>
        <v>1.1719010362223892E-3</v>
      </c>
      <c r="Y45" s="49">
        <f t="shared" si="71"/>
        <v>1.346319481127096E-3</v>
      </c>
      <c r="Z45" s="50">
        <f t="shared" si="72"/>
        <v>2.265861371035102E-3</v>
      </c>
      <c r="AB45" s="54" t="s">
        <v>10</v>
      </c>
      <c r="AC45" s="48">
        <f t="shared" si="74"/>
        <v>1</v>
      </c>
      <c r="AD45" s="49">
        <f t="shared" si="73"/>
        <v>0.17681233632633586</v>
      </c>
      <c r="AE45" s="49">
        <f t="shared" si="73"/>
        <v>5.8960052440311585E-2</v>
      </c>
      <c r="AF45" s="49">
        <f t="shared" si="73"/>
        <v>1.7591663041401782E-2</v>
      </c>
      <c r="AG45" s="49">
        <f t="shared" si="73"/>
        <v>5.5420592354496145E-2</v>
      </c>
      <c r="AH45" s="49">
        <f t="shared" si="73"/>
        <v>0.48476703781105035</v>
      </c>
      <c r="AI45" s="49">
        <f t="shared" si="73"/>
        <v>0.13722790400211127</v>
      </c>
      <c r="AJ45" s="49">
        <f t="shared" si="73"/>
        <v>1.4261824451897257E-2</v>
      </c>
      <c r="AK45" s="49">
        <f t="shared" si="73"/>
        <v>1.0154847951785425E-2</v>
      </c>
      <c r="AL45" s="49">
        <f t="shared" si="73"/>
        <v>1.8031317151065804E-2</v>
      </c>
      <c r="AM45" s="50">
        <f t="shared" si="73"/>
        <v>2.677242446954459E-2</v>
      </c>
    </row>
    <row r="46" spans="2:39">
      <c r="B46" s="54" t="s">
        <v>11</v>
      </c>
      <c r="C46" s="104">
        <v>334425.61174081796</v>
      </c>
      <c r="D46" s="52">
        <v>15601.597820827077</v>
      </c>
      <c r="E46" s="52">
        <v>807.25366125808512</v>
      </c>
      <c r="F46" s="52">
        <v>5065.8170253303906</v>
      </c>
      <c r="G46" s="52">
        <v>6064.1851298463644</v>
      </c>
      <c r="H46" s="52">
        <v>265301.4524038778</v>
      </c>
      <c r="I46" s="52">
        <v>6190.7441994033325</v>
      </c>
      <c r="J46" s="52">
        <v>19184.946748845203</v>
      </c>
      <c r="K46" s="52">
        <v>0</v>
      </c>
      <c r="L46" s="52">
        <v>940.69052527077781</v>
      </c>
      <c r="M46" s="53">
        <v>15268.924226158959</v>
      </c>
      <c r="O46" s="54" t="s">
        <v>11</v>
      </c>
      <c r="P46" s="48">
        <f t="shared" si="62"/>
        <v>2.0325166104719777E-2</v>
      </c>
      <c r="Q46" s="49">
        <f t="shared" si="63"/>
        <v>2.558574848037674E-3</v>
      </c>
      <c r="R46" s="49">
        <f t="shared" si="64"/>
        <v>3.7380342795215226E-4</v>
      </c>
      <c r="S46" s="49">
        <f t="shared" si="65"/>
        <v>5.818346987998972E-3</v>
      </c>
      <c r="T46" s="49">
        <f t="shared" si="66"/>
        <v>1.2088604728868003E-2</v>
      </c>
      <c r="U46" s="49">
        <f t="shared" si="67"/>
        <v>0.11860757861028168</v>
      </c>
      <c r="V46" s="49">
        <f t="shared" si="68"/>
        <v>5.0289009765053586E-3</v>
      </c>
      <c r="W46" s="49">
        <f t="shared" si="69"/>
        <v>2.1959510603193882E-2</v>
      </c>
      <c r="X46" s="49">
        <f t="shared" si="70"/>
        <v>0</v>
      </c>
      <c r="Y46" s="49">
        <f t="shared" si="71"/>
        <v>9.5833703539898753E-4</v>
      </c>
      <c r="Z46" s="50">
        <f t="shared" si="72"/>
        <v>1.7632134813313251E-2</v>
      </c>
      <c r="AB46" s="54" t="s">
        <v>11</v>
      </c>
      <c r="AC46" s="48">
        <f t="shared" si="74"/>
        <v>1</v>
      </c>
      <c r="AD46" s="49">
        <f t="shared" si="73"/>
        <v>4.6651922798659387E-2</v>
      </c>
      <c r="AE46" s="49">
        <f t="shared" si="73"/>
        <v>2.4138511911692695E-3</v>
      </c>
      <c r="AF46" s="49">
        <f t="shared" si="73"/>
        <v>1.5147814184926818E-2</v>
      </c>
      <c r="AG46" s="49">
        <f t="shared" si="73"/>
        <v>1.8133136090504178E-2</v>
      </c>
      <c r="AH46" s="49">
        <f t="shared" si="73"/>
        <v>0.79330482800907054</v>
      </c>
      <c r="AI46" s="49">
        <f t="shared" si="73"/>
        <v>1.8511573223049676E-2</v>
      </c>
      <c r="AJ46" s="49">
        <f t="shared" si="73"/>
        <v>5.7366858503988212E-2</v>
      </c>
      <c r="AK46" s="49">
        <f t="shared" si="73"/>
        <v>0</v>
      </c>
      <c r="AL46" s="49">
        <f t="shared" si="73"/>
        <v>2.8128543157149672E-3</v>
      </c>
      <c r="AM46" s="50">
        <f t="shared" si="73"/>
        <v>4.5657161682917023E-2</v>
      </c>
    </row>
    <row r="47" spans="2:39">
      <c r="B47" s="54" t="s">
        <v>12</v>
      </c>
      <c r="C47" s="104">
        <v>284177.59665180824</v>
      </c>
      <c r="D47" s="52">
        <v>1156.5410743743764</v>
      </c>
      <c r="E47" s="52">
        <v>342.80094196692602</v>
      </c>
      <c r="F47" s="52">
        <v>4249.2276925819087</v>
      </c>
      <c r="G47" s="52">
        <v>19767.354488898367</v>
      </c>
      <c r="H47" s="52">
        <v>217316.87237033332</v>
      </c>
      <c r="I47" s="52">
        <v>1151.5387866225112</v>
      </c>
      <c r="J47" s="52">
        <v>5408.2547173720932</v>
      </c>
      <c r="K47" s="52">
        <v>9273.1924030959581</v>
      </c>
      <c r="L47" s="52">
        <v>15490.516878731289</v>
      </c>
      <c r="M47" s="53">
        <v>10021.297297831454</v>
      </c>
      <c r="O47" s="54" t="s">
        <v>12</v>
      </c>
      <c r="P47" s="48">
        <f t="shared" si="62"/>
        <v>1.7271275441859597E-2</v>
      </c>
      <c r="Q47" s="49">
        <f t="shared" si="63"/>
        <v>1.8966627249335669E-4</v>
      </c>
      <c r="R47" s="49">
        <f t="shared" si="64"/>
        <v>1.587359381099126E-4</v>
      </c>
      <c r="S47" s="49">
        <f t="shared" si="65"/>
        <v>4.8804528515009509E-3</v>
      </c>
      <c r="T47" s="49">
        <f t="shared" si="66"/>
        <v>3.9405085734538083E-2</v>
      </c>
      <c r="U47" s="49">
        <f t="shared" si="67"/>
        <v>9.715524656746323E-2</v>
      </c>
      <c r="V47" s="49">
        <f t="shared" si="68"/>
        <v>9.3542461810776801E-4</v>
      </c>
      <c r="W47" s="49">
        <f t="shared" si="69"/>
        <v>6.1904069042075646E-3</v>
      </c>
      <c r="X47" s="49">
        <f t="shared" si="70"/>
        <v>1.4601504555587874E-2</v>
      </c>
      <c r="Y47" s="49">
        <f t="shared" si="71"/>
        <v>1.5781105075006626E-2</v>
      </c>
      <c r="Z47" s="50">
        <f t="shared" si="72"/>
        <v>1.157231919829271E-2</v>
      </c>
      <c r="AB47" s="54" t="s">
        <v>12</v>
      </c>
      <c r="AC47" s="48">
        <f t="shared" si="74"/>
        <v>1</v>
      </c>
      <c r="AD47" s="49">
        <f t="shared" si="73"/>
        <v>4.0697827274239397E-3</v>
      </c>
      <c r="AE47" s="49">
        <f t="shared" si="73"/>
        <v>1.2062912277597544E-3</v>
      </c>
      <c r="AF47" s="49">
        <f t="shared" si="73"/>
        <v>1.4952718802067716E-2</v>
      </c>
      <c r="AG47" s="49">
        <f t="shared" si="73"/>
        <v>6.9559862289631999E-2</v>
      </c>
      <c r="AH47" s="49">
        <f t="shared" si="73"/>
        <v>0.76472204329535254</v>
      </c>
      <c r="AI47" s="49">
        <f t="shared" si="73"/>
        <v>4.0521800458234117E-3</v>
      </c>
      <c r="AJ47" s="49">
        <f t="shared" si="73"/>
        <v>1.9031249405626501E-2</v>
      </c>
      <c r="AK47" s="49">
        <f t="shared" si="73"/>
        <v>3.2631680021061052E-2</v>
      </c>
      <c r="AL47" s="49">
        <f t="shared" si="73"/>
        <v>5.4509986224252634E-2</v>
      </c>
      <c r="AM47" s="50">
        <f t="shared" si="73"/>
        <v>3.5264205961000362E-2</v>
      </c>
    </row>
    <row r="48" spans="2:39">
      <c r="B48" s="54" t="s">
        <v>44</v>
      </c>
      <c r="C48" s="104">
        <v>20079.083797390984</v>
      </c>
      <c r="D48" s="52">
        <v>19920.367097749109</v>
      </c>
      <c r="E48" s="52">
        <v>158.71669964187521</v>
      </c>
      <c r="F48" s="105">
        <v>0</v>
      </c>
      <c r="G48" s="105">
        <v>0</v>
      </c>
      <c r="H48" s="105">
        <v>0</v>
      </c>
      <c r="I48" s="52">
        <v>0</v>
      </c>
      <c r="J48" s="52">
        <v>0</v>
      </c>
      <c r="K48" s="52">
        <v>0</v>
      </c>
      <c r="L48" s="105">
        <v>0</v>
      </c>
      <c r="M48" s="106">
        <v>0</v>
      </c>
      <c r="O48" s="54" t="s">
        <v>44</v>
      </c>
      <c r="P48" s="48">
        <f t="shared" si="62"/>
        <v>1.2203333090673922E-3</v>
      </c>
      <c r="Q48" s="49">
        <f t="shared" si="63"/>
        <v>3.2668288726132662E-3</v>
      </c>
      <c r="R48" s="49">
        <f t="shared" si="64"/>
        <v>7.3494676142964193E-5</v>
      </c>
      <c r="S48" s="49">
        <f t="shared" si="65"/>
        <v>0</v>
      </c>
      <c r="T48" s="49">
        <f t="shared" si="66"/>
        <v>0</v>
      </c>
      <c r="U48" s="49">
        <f t="shared" si="67"/>
        <v>0</v>
      </c>
      <c r="V48" s="49">
        <f t="shared" si="68"/>
        <v>0</v>
      </c>
      <c r="W48" s="49">
        <f t="shared" si="69"/>
        <v>0</v>
      </c>
      <c r="X48" s="49">
        <f t="shared" si="70"/>
        <v>0</v>
      </c>
      <c r="Y48" s="49">
        <f t="shared" si="71"/>
        <v>0</v>
      </c>
      <c r="Z48" s="50">
        <f t="shared" si="72"/>
        <v>0</v>
      </c>
      <c r="AB48" s="54" t="s">
        <v>44</v>
      </c>
      <c r="AC48" s="48">
        <f t="shared" si="74"/>
        <v>1</v>
      </c>
      <c r="AD48" s="49">
        <f t="shared" si="73"/>
        <v>0.99209542122322847</v>
      </c>
      <c r="AE48" s="49">
        <f t="shared" si="73"/>
        <v>7.9045787767715973E-3</v>
      </c>
      <c r="AF48" s="49">
        <f t="shared" si="73"/>
        <v>0</v>
      </c>
      <c r="AG48" s="49">
        <f t="shared" si="73"/>
        <v>0</v>
      </c>
      <c r="AH48" s="49">
        <f t="shared" si="73"/>
        <v>0</v>
      </c>
      <c r="AI48" s="49">
        <f t="shared" si="73"/>
        <v>0</v>
      </c>
      <c r="AJ48" s="49">
        <f t="shared" si="73"/>
        <v>0</v>
      </c>
      <c r="AK48" s="49">
        <f t="shared" si="73"/>
        <v>0</v>
      </c>
      <c r="AL48" s="49">
        <f t="shared" si="73"/>
        <v>0</v>
      </c>
      <c r="AM48" s="50">
        <f t="shared" si="73"/>
        <v>0</v>
      </c>
    </row>
    <row r="49" spans="2:39">
      <c r="B49" s="54" t="s">
        <v>14</v>
      </c>
      <c r="C49" s="104">
        <v>1655440.4805194614</v>
      </c>
      <c r="D49" s="52">
        <v>1058639.9810318691</v>
      </c>
      <c r="E49" s="52">
        <v>185153.20406116825</v>
      </c>
      <c r="F49" s="52">
        <v>73958.014452339805</v>
      </c>
      <c r="G49" s="52">
        <v>27317.8443471584</v>
      </c>
      <c r="H49" s="52">
        <v>93796.360586154973</v>
      </c>
      <c r="I49" s="52">
        <v>70348.272237460973</v>
      </c>
      <c r="J49" s="52">
        <v>34779.666665739991</v>
      </c>
      <c r="K49" s="52">
        <v>20092.287694226383</v>
      </c>
      <c r="L49" s="52">
        <v>34637.475692676097</v>
      </c>
      <c r="M49" s="53">
        <v>56717.373750667037</v>
      </c>
      <c r="O49" s="54" t="s">
        <v>14</v>
      </c>
      <c r="P49" s="48">
        <f t="shared" si="62"/>
        <v>0.10061162052717393</v>
      </c>
      <c r="Q49" s="49">
        <f t="shared" si="63"/>
        <v>0.1736110403371256</v>
      </c>
      <c r="R49" s="49">
        <f t="shared" si="64"/>
        <v>8.573625081678235E-2</v>
      </c>
      <c r="S49" s="49">
        <f t="shared" si="65"/>
        <v>8.4944519013513103E-2</v>
      </c>
      <c r="T49" s="49">
        <f t="shared" si="66"/>
        <v>5.445655356598679E-2</v>
      </c>
      <c r="U49" s="49">
        <f t="shared" si="67"/>
        <v>4.1933276696294833E-2</v>
      </c>
      <c r="V49" s="49">
        <f t="shared" si="68"/>
        <v>5.7145713593614367E-2</v>
      </c>
      <c r="W49" s="49">
        <f t="shared" si="69"/>
        <v>3.9809568872941396E-2</v>
      </c>
      <c r="X49" s="49">
        <f t="shared" si="70"/>
        <v>3.1637177095719629E-2</v>
      </c>
      <c r="Y49" s="49">
        <f t="shared" si="71"/>
        <v>3.5287243654833982E-2</v>
      </c>
      <c r="Z49" s="50">
        <f t="shared" si="72"/>
        <v>6.5495667239970773E-2</v>
      </c>
      <c r="AB49" s="54" t="s">
        <v>14</v>
      </c>
      <c r="AC49" s="48">
        <f t="shared" si="74"/>
        <v>1</v>
      </c>
      <c r="AD49" s="49">
        <f t="shared" si="73"/>
        <v>0.63949141844089608</v>
      </c>
      <c r="AE49" s="49">
        <f t="shared" si="73"/>
        <v>0.11184527999645685</v>
      </c>
      <c r="AF49" s="49">
        <f t="shared" si="73"/>
        <v>4.4675731518376595E-2</v>
      </c>
      <c r="AG49" s="49">
        <f t="shared" si="73"/>
        <v>1.6501858368587387E-2</v>
      </c>
      <c r="AH49" s="49">
        <f t="shared" si="73"/>
        <v>5.6659458126046648E-2</v>
      </c>
      <c r="AI49" s="49">
        <f t="shared" si="73"/>
        <v>4.2495198749390464E-2</v>
      </c>
      <c r="AJ49" s="49">
        <f t="shared" si="73"/>
        <v>2.1009312672374946E-2</v>
      </c>
      <c r="AK49" s="49">
        <f t="shared" si="73"/>
        <v>1.2137124789845428E-2</v>
      </c>
      <c r="AL49" s="49">
        <f t="shared" si="73"/>
        <v>2.092341953714167E-2</v>
      </c>
      <c r="AM49" s="50">
        <f t="shared" si="73"/>
        <v>3.4261197800883582E-2</v>
      </c>
    </row>
    <row r="50" spans="2:39">
      <c r="B50" s="54" t="s">
        <v>15</v>
      </c>
      <c r="C50" s="104">
        <v>273817.32500599249</v>
      </c>
      <c r="D50" s="52">
        <v>134222.88807091748</v>
      </c>
      <c r="E50" s="52">
        <v>22013.520877868228</v>
      </c>
      <c r="F50" s="52">
        <v>7751.285015158177</v>
      </c>
      <c r="G50" s="52">
        <v>12671.746616887325</v>
      </c>
      <c r="H50" s="52">
        <v>48498.535772610892</v>
      </c>
      <c r="I50" s="52">
        <v>16718.381621908789</v>
      </c>
      <c r="J50" s="52">
        <v>6026.3438534052784</v>
      </c>
      <c r="K50" s="52">
        <v>3506.6875721226334</v>
      </c>
      <c r="L50" s="52">
        <v>5832.9504032841378</v>
      </c>
      <c r="M50" s="53">
        <v>16574.985201829517</v>
      </c>
      <c r="O50" s="54" t="s">
        <v>15</v>
      </c>
      <c r="P50" s="48">
        <f t="shared" si="62"/>
        <v>1.6641616005804143E-2</v>
      </c>
      <c r="Q50" s="49">
        <f t="shared" si="63"/>
        <v>2.2011803495587096E-2</v>
      </c>
      <c r="R50" s="49">
        <f t="shared" si="64"/>
        <v>1.0193486831164248E-2</v>
      </c>
      <c r="S50" s="49">
        <f t="shared" si="65"/>
        <v>8.9027427551285794E-3</v>
      </c>
      <c r="T50" s="49">
        <f t="shared" si="66"/>
        <v>2.5260399014203933E-2</v>
      </c>
      <c r="U50" s="49">
        <f t="shared" si="67"/>
        <v>2.1682104798192298E-2</v>
      </c>
      <c r="V50" s="49">
        <f t="shared" si="68"/>
        <v>1.358077202933204E-2</v>
      </c>
      <c r="W50" s="49">
        <f t="shared" si="69"/>
        <v>6.8978852784833062E-3</v>
      </c>
      <c r="X50" s="49">
        <f t="shared" si="70"/>
        <v>5.521605972747568E-3</v>
      </c>
      <c r="Y50" s="49">
        <f t="shared" si="71"/>
        <v>5.9423713186688969E-3</v>
      </c>
      <c r="Z50" s="50">
        <f t="shared" si="72"/>
        <v>1.914033819793531E-2</v>
      </c>
      <c r="AB50" s="54" t="s">
        <v>15</v>
      </c>
      <c r="AC50" s="48">
        <f t="shared" si="74"/>
        <v>1</v>
      </c>
      <c r="AD50" s="49">
        <f t="shared" si="74"/>
        <v>0.49019136414388687</v>
      </c>
      <c r="AE50" s="49">
        <f t="shared" si="74"/>
        <v>8.0394916126605431E-2</v>
      </c>
      <c r="AF50" s="49">
        <f t="shared" si="74"/>
        <v>2.8308234385784538E-2</v>
      </c>
      <c r="AG50" s="49">
        <f t="shared" si="74"/>
        <v>4.6278103902337095E-2</v>
      </c>
      <c r="AH50" s="49">
        <f t="shared" si="74"/>
        <v>0.17712004078467095</v>
      </c>
      <c r="AI50" s="49">
        <f t="shared" si="74"/>
        <v>6.1056697641549557E-2</v>
      </c>
      <c r="AJ50" s="49">
        <f t="shared" si="74"/>
        <v>2.2008628757414789E-2</v>
      </c>
      <c r="AK50" s="49">
        <f t="shared" si="74"/>
        <v>1.2806667993144297E-2</v>
      </c>
      <c r="AL50" s="49">
        <f t="shared" si="74"/>
        <v>2.1302342366964849E-2</v>
      </c>
      <c r="AM50" s="50">
        <f t="shared" si="74"/>
        <v>6.0533003897641512E-2</v>
      </c>
    </row>
    <row r="51" spans="2:39">
      <c r="B51" s="54" t="s">
        <v>16</v>
      </c>
      <c r="C51" s="104">
        <v>970641.94729299855</v>
      </c>
      <c r="D51" s="52">
        <v>312237.37237034814</v>
      </c>
      <c r="E51" s="52">
        <v>73874.299268118179</v>
      </c>
      <c r="F51" s="52">
        <v>84104.924325853863</v>
      </c>
      <c r="G51" s="52">
        <v>63941.100685818965</v>
      </c>
      <c r="H51" s="52">
        <v>302304.34628436377</v>
      </c>
      <c r="I51" s="52">
        <v>17178.952819033282</v>
      </c>
      <c r="J51" s="52">
        <v>36378.522566755637</v>
      </c>
      <c r="K51" s="52">
        <v>17178.721471567234</v>
      </c>
      <c r="L51" s="52">
        <v>40052.519615823148</v>
      </c>
      <c r="M51" s="53">
        <v>23391.187885316202</v>
      </c>
      <c r="O51" s="54" t="s">
        <v>16</v>
      </c>
      <c r="P51" s="48">
        <f t="shared" si="62"/>
        <v>5.8992069130843185E-2</v>
      </c>
      <c r="Q51" s="49">
        <f t="shared" si="63"/>
        <v>5.1205184029144236E-2</v>
      </c>
      <c r="R51" s="49">
        <f t="shared" si="64"/>
        <v>3.4207917076460544E-2</v>
      </c>
      <c r="S51" s="49">
        <f t="shared" si="65"/>
        <v>9.6598758044423833E-2</v>
      </c>
      <c r="T51" s="49">
        <f t="shared" si="66"/>
        <v>0.12746291143311436</v>
      </c>
      <c r="U51" s="49">
        <f t="shared" si="67"/>
        <v>0.13515035892667582</v>
      </c>
      <c r="V51" s="49">
        <f t="shared" si="68"/>
        <v>1.3954905876308441E-2</v>
      </c>
      <c r="W51" s="49">
        <f t="shared" si="69"/>
        <v>4.1639654385868113E-2</v>
      </c>
      <c r="X51" s="49">
        <f t="shared" si="70"/>
        <v>2.7049495893401297E-2</v>
      </c>
      <c r="Y51" s="49">
        <f t="shared" si="71"/>
        <v>4.080386894280557E-2</v>
      </c>
      <c r="Z51" s="50">
        <f t="shared" si="72"/>
        <v>2.7011502063180207E-2</v>
      </c>
      <c r="AB51" s="54" t="s">
        <v>16</v>
      </c>
      <c r="AC51" s="48">
        <f t="shared" si="74"/>
        <v>1</v>
      </c>
      <c r="AD51" s="49">
        <f t="shared" si="74"/>
        <v>0.32168130920072013</v>
      </c>
      <c r="AE51" s="49">
        <f t="shared" si="74"/>
        <v>7.6108702569618533E-2</v>
      </c>
      <c r="AF51" s="49">
        <f t="shared" si="74"/>
        <v>8.6648763285382624E-2</v>
      </c>
      <c r="AG51" s="49">
        <f t="shared" si="74"/>
        <v>6.5875064295482857E-2</v>
      </c>
      <c r="AH51" s="49">
        <f t="shared" si="74"/>
        <v>0.31144784864022573</v>
      </c>
      <c r="AI51" s="49">
        <f t="shared" si="74"/>
        <v>1.7698547715708432E-2</v>
      </c>
      <c r="AJ51" s="49">
        <f t="shared" si="74"/>
        <v>3.7478827973807312E-2</v>
      </c>
      <c r="AK51" s="49">
        <f t="shared" si="74"/>
        <v>1.7698309370903022E-2</v>
      </c>
      <c r="AL51" s="49">
        <f t="shared" si="74"/>
        <v>4.1263948799580237E-2</v>
      </c>
      <c r="AM51" s="50">
        <f t="shared" si="74"/>
        <v>2.4098678148571015E-2</v>
      </c>
    </row>
    <row r="52" spans="2:39">
      <c r="B52" s="54" t="s">
        <v>17</v>
      </c>
      <c r="C52" s="104">
        <v>438541.07513239054</v>
      </c>
      <c r="D52" s="52">
        <v>105706.20903219645</v>
      </c>
      <c r="E52" s="52">
        <v>59486.563257825066</v>
      </c>
      <c r="F52" s="52">
        <v>99170.953029166558</v>
      </c>
      <c r="G52" s="52">
        <v>31896.979416532147</v>
      </c>
      <c r="H52" s="52">
        <v>29409.801912063849</v>
      </c>
      <c r="I52" s="52">
        <v>6708.1708990643874</v>
      </c>
      <c r="J52" s="52">
        <v>21326.870686467355</v>
      </c>
      <c r="K52" s="52">
        <v>20452.488848458554</v>
      </c>
      <c r="L52" s="52">
        <v>23690.608361766273</v>
      </c>
      <c r="M52" s="53">
        <v>40692.429688849901</v>
      </c>
      <c r="O52" s="54" t="s">
        <v>17</v>
      </c>
      <c r="P52" s="48">
        <f t="shared" si="62"/>
        <v>2.6652923349411984E-2</v>
      </c>
      <c r="Q52" s="49">
        <f t="shared" si="63"/>
        <v>1.7335227507925408E-2</v>
      </c>
      <c r="R52" s="49">
        <f t="shared" si="64"/>
        <v>2.7545593572425375E-2</v>
      </c>
      <c r="S52" s="49">
        <f t="shared" si="65"/>
        <v>0.11390285376851059</v>
      </c>
      <c r="T52" s="49">
        <f t="shared" si="66"/>
        <v>6.3584796300746316E-2</v>
      </c>
      <c r="U52" s="49">
        <f t="shared" si="67"/>
        <v>1.314815791844093E-2</v>
      </c>
      <c r="V52" s="49">
        <f t="shared" si="68"/>
        <v>5.4492200126959045E-3</v>
      </c>
      <c r="W52" s="49">
        <f t="shared" si="69"/>
        <v>2.4411203695450166E-2</v>
      </c>
      <c r="X52" s="49">
        <f t="shared" si="70"/>
        <v>3.2204347339345019E-2</v>
      </c>
      <c r="Y52" s="49">
        <f t="shared" si="71"/>
        <v>2.4135022915935424E-2</v>
      </c>
      <c r="Z52" s="50">
        <f t="shared" si="72"/>
        <v>4.6990501460859271E-2</v>
      </c>
      <c r="AB52" s="54" t="s">
        <v>17</v>
      </c>
      <c r="AC52" s="48">
        <f t="shared" si="74"/>
        <v>1</v>
      </c>
      <c r="AD52" s="49">
        <f t="shared" si="74"/>
        <v>0.24104061176090508</v>
      </c>
      <c r="AE52" s="49">
        <f t="shared" si="74"/>
        <v>0.13564650298690209</v>
      </c>
      <c r="AF52" s="49">
        <f t="shared" si="74"/>
        <v>0.22613834519201645</v>
      </c>
      <c r="AG52" s="49">
        <f t="shared" si="74"/>
        <v>7.2734302954182373E-2</v>
      </c>
      <c r="AH52" s="49">
        <f t="shared" si="74"/>
        <v>6.7062821659716512E-2</v>
      </c>
      <c r="AI52" s="49">
        <f t="shared" si="74"/>
        <v>1.5296562350605966E-2</v>
      </c>
      <c r="AJ52" s="49">
        <f t="shared" si="74"/>
        <v>4.8631409680447872E-2</v>
      </c>
      <c r="AK52" s="49">
        <f t="shared" si="74"/>
        <v>4.6637567170382345E-2</v>
      </c>
      <c r="AL52" s="49">
        <f t="shared" si="74"/>
        <v>5.4021412599981312E-2</v>
      </c>
      <c r="AM52" s="50">
        <f t="shared" si="74"/>
        <v>9.2790463644860002E-2</v>
      </c>
    </row>
    <row r="53" spans="2:39">
      <c r="B53" s="54" t="s">
        <v>18</v>
      </c>
      <c r="C53" s="104">
        <v>2725338.5767522706</v>
      </c>
      <c r="D53" s="52">
        <v>1069728.7142809096</v>
      </c>
      <c r="E53" s="52">
        <v>569727.08750579529</v>
      </c>
      <c r="F53" s="52">
        <v>114777.03822911052</v>
      </c>
      <c r="G53" s="52">
        <v>77828.514998813858</v>
      </c>
      <c r="H53" s="52">
        <v>35684.262390506257</v>
      </c>
      <c r="I53" s="52">
        <v>316640.0725797636</v>
      </c>
      <c r="J53" s="52">
        <v>51060.952561723308</v>
      </c>
      <c r="K53" s="52">
        <v>205220.35419740566</v>
      </c>
      <c r="L53" s="52">
        <v>179724.5357726698</v>
      </c>
      <c r="M53" s="53">
        <v>104947.04423557271</v>
      </c>
      <c r="O53" s="54" t="s">
        <v>18</v>
      </c>
      <c r="P53" s="48">
        <f t="shared" si="62"/>
        <v>0.16563611553477667</v>
      </c>
      <c r="Q53" s="49">
        <f t="shared" si="63"/>
        <v>0.17542953061699426</v>
      </c>
      <c r="R53" s="49">
        <f t="shared" si="64"/>
        <v>0.26381538855452186</v>
      </c>
      <c r="S53" s="49">
        <f t="shared" si="65"/>
        <v>0.13182723168494889</v>
      </c>
      <c r="T53" s="49">
        <f t="shared" si="66"/>
        <v>0.15514667417141859</v>
      </c>
      <c r="U53" s="49">
        <f t="shared" si="67"/>
        <v>1.5953263422729853E-2</v>
      </c>
      <c r="V53" s="49">
        <f t="shared" si="68"/>
        <v>0.25721488708103502</v>
      </c>
      <c r="W53" s="49">
        <f t="shared" si="69"/>
        <v>5.844548561261112E-2</v>
      </c>
      <c r="X53" s="49">
        <f t="shared" si="70"/>
        <v>0.32313854888984644</v>
      </c>
      <c r="Y53" s="49">
        <f t="shared" si="71"/>
        <v>0.18309600678848265</v>
      </c>
      <c r="Z53" s="50">
        <f t="shared" si="72"/>
        <v>0.12118996759772793</v>
      </c>
      <c r="AB53" s="54" t="s">
        <v>18</v>
      </c>
      <c r="AC53" s="48">
        <f t="shared" si="74"/>
        <v>1</v>
      </c>
      <c r="AD53" s="49">
        <f t="shared" si="74"/>
        <v>0.39251222707003369</v>
      </c>
      <c r="AE53" s="49">
        <f t="shared" si="74"/>
        <v>0.20904818666043587</v>
      </c>
      <c r="AF53" s="49">
        <f t="shared" si="74"/>
        <v>4.2114781336962517E-2</v>
      </c>
      <c r="AG53" s="49">
        <f t="shared" si="74"/>
        <v>2.855737472866967E-2</v>
      </c>
      <c r="AH53" s="49">
        <f t="shared" si="74"/>
        <v>1.3093515313987319E-2</v>
      </c>
      <c r="AI53" s="49">
        <f t="shared" si="74"/>
        <v>0.11618375613245713</v>
      </c>
      <c r="AJ53" s="49">
        <f t="shared" si="74"/>
        <v>1.8735636370939123E-2</v>
      </c>
      <c r="AK53" s="49">
        <f t="shared" si="74"/>
        <v>7.5300865715540746E-2</v>
      </c>
      <c r="AL53" s="49">
        <f t="shared" si="74"/>
        <v>6.5945764429329659E-2</v>
      </c>
      <c r="AM53" s="50">
        <f t="shared" si="74"/>
        <v>3.8507892241644311E-2</v>
      </c>
    </row>
    <row r="54" spans="2:39">
      <c r="B54" s="54" t="s">
        <v>19</v>
      </c>
      <c r="C54" s="104">
        <v>1854787.9997231015</v>
      </c>
      <c r="D54" s="52">
        <v>419182.73401794466</v>
      </c>
      <c r="E54" s="52">
        <v>356154.87212958292</v>
      </c>
      <c r="F54" s="52">
        <v>43920.803547001138</v>
      </c>
      <c r="G54" s="52">
        <v>16832.57598300292</v>
      </c>
      <c r="H54" s="52">
        <v>604965.50798990042</v>
      </c>
      <c r="I54" s="52">
        <v>67359.7164076966</v>
      </c>
      <c r="J54" s="52">
        <v>92938.684461420882</v>
      </c>
      <c r="K54" s="52">
        <v>30716.509572964351</v>
      </c>
      <c r="L54" s="52">
        <v>80323.830063617192</v>
      </c>
      <c r="M54" s="53">
        <v>142392.7655499703</v>
      </c>
      <c r="O54" s="54" t="s">
        <v>19</v>
      </c>
      <c r="P54" s="48">
        <f t="shared" si="62"/>
        <v>0.11272723397940543</v>
      </c>
      <c r="Q54" s="49">
        <f t="shared" si="63"/>
        <v>6.8743625640589889E-2</v>
      </c>
      <c r="R54" s="49">
        <f t="shared" si="64"/>
        <v>0.16491955189948065</v>
      </c>
      <c r="S54" s="49">
        <f t="shared" si="65"/>
        <v>5.0445263567631918E-2</v>
      </c>
      <c r="T54" s="49">
        <f t="shared" si="66"/>
        <v>3.3554773357045299E-2</v>
      </c>
      <c r="U54" s="49">
        <f t="shared" si="67"/>
        <v>0.27046023832612953</v>
      </c>
      <c r="V54" s="49">
        <f t="shared" si="68"/>
        <v>5.4718032712842167E-2</v>
      </c>
      <c r="W54" s="49">
        <f t="shared" si="69"/>
        <v>0.10637965554949008</v>
      </c>
      <c r="X54" s="49">
        <f t="shared" si="70"/>
        <v>4.8366003309891256E-2</v>
      </c>
      <c r="Y54" s="49">
        <f t="shared" si="71"/>
        <v>8.1830633037258502E-2</v>
      </c>
      <c r="Z54" s="50">
        <f t="shared" si="72"/>
        <v>0.16443125929698651</v>
      </c>
      <c r="AB54" s="54" t="s">
        <v>19</v>
      </c>
      <c r="AC54" s="48">
        <f t="shared" si="74"/>
        <v>1</v>
      </c>
      <c r="AD54" s="49">
        <f t="shared" si="74"/>
        <v>0.22600034833119678</v>
      </c>
      <c r="AE54" s="49">
        <f t="shared" si="74"/>
        <v>0.19201918072725979</v>
      </c>
      <c r="AF54" s="49">
        <f t="shared" si="74"/>
        <v>2.3679689297945648E-2</v>
      </c>
      <c r="AG54" s="49">
        <f t="shared" si="74"/>
        <v>9.075202117716865E-3</v>
      </c>
      <c r="AH54" s="49">
        <f t="shared" si="74"/>
        <v>0.32616423444631665</v>
      </c>
      <c r="AI54" s="49">
        <f t="shared" si="74"/>
        <v>3.6316666065206712E-2</v>
      </c>
      <c r="AJ54" s="49">
        <f t="shared" si="74"/>
        <v>5.0107443263216908E-2</v>
      </c>
      <c r="AK54" s="49">
        <f t="shared" si="74"/>
        <v>1.6560657917535575E-2</v>
      </c>
      <c r="AL54" s="49">
        <f t="shared" si="74"/>
        <v>4.3306205386064937E-2</v>
      </c>
      <c r="AM54" s="50">
        <f t="shared" si="74"/>
        <v>7.6770372447540036E-2</v>
      </c>
    </row>
    <row r="55" spans="2:39">
      <c r="B55" s="364" t="s">
        <v>20</v>
      </c>
      <c r="C55" s="110">
        <v>140271.04576616839</v>
      </c>
      <c r="D55" s="111">
        <v>48317.104141863012</v>
      </c>
      <c r="E55" s="111">
        <v>16382.128253873529</v>
      </c>
      <c r="F55" s="111">
        <v>25799.345640094627</v>
      </c>
      <c r="G55" s="111">
        <v>1657.8432430242428</v>
      </c>
      <c r="H55" s="111">
        <v>21331.902858569076</v>
      </c>
      <c r="I55" s="111">
        <v>18360.544319889996</v>
      </c>
      <c r="J55" s="111">
        <v>4781.3815895925591</v>
      </c>
      <c r="K55" s="111">
        <v>697.15224044077343</v>
      </c>
      <c r="L55" s="111">
        <v>1509.6239672659233</v>
      </c>
      <c r="M55" s="112">
        <v>1434.0195115546501</v>
      </c>
      <c r="O55" s="364" t="s">
        <v>20</v>
      </c>
      <c r="P55" s="72">
        <f t="shared" si="62"/>
        <v>8.5251613656004647E-3</v>
      </c>
      <c r="Q55" s="73">
        <f t="shared" si="63"/>
        <v>7.9237350434940325E-3</v>
      </c>
      <c r="R55" s="73">
        <f t="shared" si="64"/>
        <v>7.5858382468109234E-3</v>
      </c>
      <c r="S55" s="73">
        <f t="shared" si="65"/>
        <v>2.9631852916677127E-2</v>
      </c>
      <c r="T55" s="73">
        <f t="shared" si="66"/>
        <v>3.3048152782651718E-3</v>
      </c>
      <c r="U55" s="73">
        <f t="shared" si="67"/>
        <v>9.536794172362556E-3</v>
      </c>
      <c r="V55" s="73">
        <f t="shared" si="68"/>
        <v>1.4914743088296857E-2</v>
      </c>
      <c r="W55" s="73">
        <f t="shared" si="69"/>
        <v>5.4728741804244974E-3</v>
      </c>
      <c r="X55" s="73">
        <f t="shared" si="70"/>
        <v>1.0977310911111601E-3</v>
      </c>
      <c r="Y55" s="73">
        <f t="shared" si="71"/>
        <v>1.5379431582352146E-3</v>
      </c>
      <c r="Z55" s="74">
        <f t="shared" si="72"/>
        <v>1.6559663914851874E-3</v>
      </c>
      <c r="AB55" s="364" t="s">
        <v>20</v>
      </c>
      <c r="AC55" s="72">
        <f t="shared" si="74"/>
        <v>1</v>
      </c>
      <c r="AD55" s="73">
        <f t="shared" si="74"/>
        <v>0.3444552928079509</v>
      </c>
      <c r="AE55" s="73">
        <f t="shared" si="74"/>
        <v>0.11678909331853496</v>
      </c>
      <c r="AF55" s="73">
        <f t="shared" si="74"/>
        <v>0.18392495400014408</v>
      </c>
      <c r="AG55" s="73">
        <f t="shared" si="74"/>
        <v>1.181885565883543E-2</v>
      </c>
      <c r="AH55" s="73">
        <f t="shared" si="74"/>
        <v>0.15207630870685404</v>
      </c>
      <c r="AI55" s="73">
        <f t="shared" si="74"/>
        <v>0.13089333026358835</v>
      </c>
      <c r="AJ55" s="73">
        <f t="shared" si="74"/>
        <v>3.4086732322243567E-2</v>
      </c>
      <c r="AK55" s="73">
        <f t="shared" si="74"/>
        <v>4.9700366646080697E-3</v>
      </c>
      <c r="AL55" s="73">
        <f t="shared" si="74"/>
        <v>1.0762192290078625E-2</v>
      </c>
      <c r="AM55" s="74">
        <f t="shared" si="74"/>
        <v>1.0223203967161964E-2</v>
      </c>
    </row>
    <row r="56" spans="2:39">
      <c r="B56" s="366" t="s">
        <v>50</v>
      </c>
      <c r="C56" s="367">
        <f t="shared" ref="C56:M56" si="75">SUM(C37:C55)</f>
        <v>16453770.16934488</v>
      </c>
      <c r="D56" s="368">
        <f t="shared" si="75"/>
        <v>6097768.7765487442</v>
      </c>
      <c r="E56" s="368">
        <f t="shared" si="75"/>
        <v>2159567.304346432</v>
      </c>
      <c r="F56" s="368">
        <f t="shared" si="75"/>
        <v>870662.58436962194</v>
      </c>
      <c r="G56" s="368">
        <f t="shared" si="75"/>
        <v>501644.75271202158</v>
      </c>
      <c r="H56" s="368">
        <f t="shared" si="75"/>
        <v>2236800.1734155607</v>
      </c>
      <c r="I56" s="368">
        <f t="shared" si="75"/>
        <v>1231033.2274041618</v>
      </c>
      <c r="J56" s="368">
        <f t="shared" si="75"/>
        <v>873650.92490061524</v>
      </c>
      <c r="K56" s="368">
        <f t="shared" si="75"/>
        <v>635084.71800237766</v>
      </c>
      <c r="L56" s="368">
        <f t="shared" si="75"/>
        <v>981586.3214334998</v>
      </c>
      <c r="M56" s="369">
        <f t="shared" si="75"/>
        <v>865971.3862118423</v>
      </c>
      <c r="O56" s="370" t="s">
        <v>50</v>
      </c>
      <c r="P56" s="371">
        <f t="shared" si="62"/>
        <v>1</v>
      </c>
      <c r="Q56" s="372">
        <f t="shared" si="63"/>
        <v>1</v>
      </c>
      <c r="R56" s="372">
        <f t="shared" si="64"/>
        <v>1</v>
      </c>
      <c r="S56" s="372">
        <f t="shared" si="65"/>
        <v>1</v>
      </c>
      <c r="T56" s="372">
        <f t="shared" si="66"/>
        <v>1</v>
      </c>
      <c r="U56" s="372">
        <f t="shared" si="67"/>
        <v>1</v>
      </c>
      <c r="V56" s="372">
        <f t="shared" si="68"/>
        <v>1</v>
      </c>
      <c r="W56" s="372">
        <f t="shared" si="69"/>
        <v>1</v>
      </c>
      <c r="X56" s="372">
        <f t="shared" si="70"/>
        <v>1</v>
      </c>
      <c r="Y56" s="372">
        <f t="shared" si="71"/>
        <v>1</v>
      </c>
      <c r="Z56" s="373">
        <f t="shared" si="72"/>
        <v>1</v>
      </c>
      <c r="AB56" s="370" t="s">
        <v>50</v>
      </c>
      <c r="AC56" s="371">
        <f t="shared" si="74"/>
        <v>1</v>
      </c>
      <c r="AD56" s="372">
        <f t="shared" si="74"/>
        <v>0.37060009431209479</v>
      </c>
      <c r="AE56" s="372">
        <f t="shared" si="74"/>
        <v>0.13125060591705207</v>
      </c>
      <c r="AF56" s="372">
        <f t="shared" si="74"/>
        <v>5.2915688952052994E-2</v>
      </c>
      <c r="AG56" s="372">
        <f t="shared" si="74"/>
        <v>3.0488134181346414E-2</v>
      </c>
      <c r="AH56" s="372">
        <f t="shared" si="74"/>
        <v>0.13594453735490708</v>
      </c>
      <c r="AI56" s="372">
        <f t="shared" si="74"/>
        <v>7.4817699210221578E-2</v>
      </c>
      <c r="AJ56" s="372">
        <f t="shared" si="74"/>
        <v>5.3097309364896782E-2</v>
      </c>
      <c r="AK56" s="372">
        <f t="shared" si="74"/>
        <v>3.8598127448358791E-2</v>
      </c>
      <c r="AL56" s="372">
        <f t="shared" si="74"/>
        <v>5.965722818119213E-2</v>
      </c>
      <c r="AM56" s="373">
        <f t="shared" si="74"/>
        <v>5.2630575077877224E-2</v>
      </c>
    </row>
    <row r="57" spans="2:39">
      <c r="O57" s="96"/>
      <c r="AB57" s="96"/>
    </row>
    <row r="58" spans="2:39">
      <c r="B58" s="31" t="s">
        <v>22</v>
      </c>
      <c r="C58" s="374">
        <v>11231089.1174658</v>
      </c>
      <c r="D58" s="375">
        <v>642631.61145185737</v>
      </c>
      <c r="E58" s="375">
        <v>699223.06396702968</v>
      </c>
      <c r="F58" s="375">
        <v>1283640.5852056737</v>
      </c>
      <c r="G58" s="375">
        <v>1337394.9131411125</v>
      </c>
      <c r="H58" s="375">
        <v>1380917.0415353265</v>
      </c>
      <c r="I58" s="375">
        <v>1075761.6649229121</v>
      </c>
      <c r="J58" s="375">
        <v>1015580.0500635173</v>
      </c>
      <c r="K58" s="375">
        <v>1358511.1535998916</v>
      </c>
      <c r="L58" s="375">
        <v>1123545.3834214904</v>
      </c>
      <c r="M58" s="376">
        <v>1313883.650156989</v>
      </c>
      <c r="O58" s="362" t="s">
        <v>22</v>
      </c>
      <c r="P58" s="101">
        <f>C58/C$65</f>
        <v>0.31849417801011159</v>
      </c>
      <c r="Q58" s="102">
        <f t="shared" ref="Q58:Z58" si="76">D58/D$65</f>
        <v>6.5482998618700758E-2</v>
      </c>
      <c r="R58" s="102">
        <f t="shared" si="76"/>
        <v>0.17552693025421481</v>
      </c>
      <c r="S58" s="102">
        <f t="shared" si="76"/>
        <v>0.49330260367915041</v>
      </c>
      <c r="T58" s="102">
        <f t="shared" si="76"/>
        <v>0.62794266660206333</v>
      </c>
      <c r="U58" s="102">
        <f t="shared" si="76"/>
        <v>0.31078539276251149</v>
      </c>
      <c r="V58" s="102">
        <f t="shared" si="76"/>
        <v>0.36636012053811123</v>
      </c>
      <c r="W58" s="102">
        <f t="shared" si="76"/>
        <v>0.46647227478061187</v>
      </c>
      <c r="X58" s="102">
        <f t="shared" si="76"/>
        <v>0.60617466076570148</v>
      </c>
      <c r="Y58" s="102">
        <f t="shared" si="76"/>
        <v>0.47253762637328656</v>
      </c>
      <c r="Z58" s="103">
        <f t="shared" si="76"/>
        <v>0.51358738071495125</v>
      </c>
      <c r="AB58" s="362" t="s">
        <v>22</v>
      </c>
      <c r="AC58" s="101">
        <f>C58/$C58</f>
        <v>1</v>
      </c>
      <c r="AD58" s="102">
        <f>D58/$C58</f>
        <v>5.7218993165362914E-2</v>
      </c>
      <c r="AE58" s="102">
        <f t="shared" ref="AE58:AE65" si="77">E58/$C58</f>
        <v>6.2257814594280723E-2</v>
      </c>
      <c r="AF58" s="102">
        <f t="shared" ref="AF58:AF65" si="78">F58/$C58</f>
        <v>0.11429350900701572</v>
      </c>
      <c r="AG58" s="102">
        <f t="shared" ref="AG58:AG65" si="79">G58/$C58</f>
        <v>0.11907971694938206</v>
      </c>
      <c r="AH58" s="102">
        <f t="shared" ref="AH58:AH65" si="80">H58/$C58</f>
        <v>0.1229548645810157</v>
      </c>
      <c r="AI58" s="102">
        <f t="shared" ref="AI58:AI65" si="81">I58/$C58</f>
        <v>9.5784269332344921E-2</v>
      </c>
      <c r="AJ58" s="102">
        <f t="shared" ref="AJ58:AJ65" si="82">J58/$C58</f>
        <v>9.0425785018850818E-2</v>
      </c>
      <c r="AK58" s="102">
        <f t="shared" ref="AK58:AK65" si="83">K58/$C58</f>
        <v>0.12095987658821357</v>
      </c>
      <c r="AL58" s="102">
        <f t="shared" ref="AL58:AL65" si="84">L58/$C58</f>
        <v>0.10003886280932735</v>
      </c>
      <c r="AM58" s="103">
        <f t="shared" ref="AM58:AM65" si="85">M58/$C58</f>
        <v>0.1169863079542063</v>
      </c>
    </row>
    <row r="59" spans="2:39">
      <c r="B59" s="54" t="s">
        <v>23</v>
      </c>
      <c r="C59" s="104">
        <v>248064.89137831575</v>
      </c>
      <c r="D59" s="52">
        <v>3226.8377712401398</v>
      </c>
      <c r="E59" s="52">
        <v>2658.0577934779676</v>
      </c>
      <c r="F59" s="52">
        <v>18635.909660525969</v>
      </c>
      <c r="G59" s="52">
        <v>49483.991408991416</v>
      </c>
      <c r="H59" s="52">
        <v>3659.7101580726458</v>
      </c>
      <c r="I59" s="52">
        <v>1958.9530681625388</v>
      </c>
      <c r="J59" s="52">
        <v>82040.589293168567</v>
      </c>
      <c r="K59" s="52">
        <v>15946.097648001336</v>
      </c>
      <c r="L59" s="52">
        <v>33980.927217285047</v>
      </c>
      <c r="M59" s="53">
        <v>36473.817359390137</v>
      </c>
      <c r="O59" s="363" t="s">
        <v>23</v>
      </c>
      <c r="P59" s="48">
        <f t="shared" ref="P59:P64" si="86">C59/C$65</f>
        <v>7.0346894095816414E-3</v>
      </c>
      <c r="Q59" s="49">
        <f t="shared" ref="Q59:Q64" si="87">D59/D$65</f>
        <v>3.288089312001099E-4</v>
      </c>
      <c r="R59" s="49">
        <f t="shared" ref="R59:R64" si="88">E59/E$65</f>
        <v>6.6725591441514436E-4</v>
      </c>
      <c r="S59" s="49">
        <f t="shared" ref="S59:S64" si="89">F59/F$65</f>
        <v>7.1617732123933301E-3</v>
      </c>
      <c r="T59" s="49">
        <f t="shared" ref="T59:T64" si="90">G59/G$65</f>
        <v>2.3234056907316086E-2</v>
      </c>
      <c r="U59" s="49">
        <f t="shared" ref="U59:U64" si="91">H59/H$65</f>
        <v>8.2364430640163389E-4</v>
      </c>
      <c r="V59" s="49">
        <f t="shared" ref="V59:V64" si="92">I59/I$65</f>
        <v>6.6713874046809315E-4</v>
      </c>
      <c r="W59" s="49">
        <f t="shared" ref="W59:W64" si="93">J59/J$65</f>
        <v>3.7682564077083591E-2</v>
      </c>
      <c r="X59" s="49">
        <f t="shared" ref="X59:X64" si="94">K59/K$65</f>
        <v>7.1152307485293012E-3</v>
      </c>
      <c r="Y59" s="49">
        <f t="shared" ref="Y59:Y64" si="95">L59/L$65</f>
        <v>1.4291604884104189E-2</v>
      </c>
      <c r="Z59" s="50">
        <f t="shared" ref="Z59:Z64" si="96">M59/M$65</f>
        <v>1.4257344872239222E-2</v>
      </c>
      <c r="AB59" s="363" t="s">
        <v>23</v>
      </c>
      <c r="AC59" s="48">
        <f t="shared" ref="AC59:AC65" si="97">C59/$C59</f>
        <v>1</v>
      </c>
      <c r="AD59" s="49">
        <f t="shared" ref="AD59:AD65" si="98">D59/$C59</f>
        <v>1.3008038958318344E-2</v>
      </c>
      <c r="AE59" s="49">
        <f t="shared" si="77"/>
        <v>1.0715171255025564E-2</v>
      </c>
      <c r="AF59" s="49">
        <f t="shared" si="78"/>
        <v>7.512513986554005E-2</v>
      </c>
      <c r="AG59" s="49">
        <f t="shared" si="79"/>
        <v>0.19948002772195997</v>
      </c>
      <c r="AH59" s="49">
        <f t="shared" si="80"/>
        <v>1.4753035537347928E-2</v>
      </c>
      <c r="AI59" s="49">
        <f t="shared" si="81"/>
        <v>7.8969380039152857E-3</v>
      </c>
      <c r="AJ59" s="49">
        <f t="shared" si="82"/>
        <v>0.33072229140257947</v>
      </c>
      <c r="AK59" s="49">
        <f t="shared" si="83"/>
        <v>6.428196089902323E-2</v>
      </c>
      <c r="AL59" s="49">
        <f t="shared" si="84"/>
        <v>0.136984024738357</v>
      </c>
      <c r="AM59" s="50">
        <f t="shared" si="85"/>
        <v>0.14703337161793323</v>
      </c>
    </row>
    <row r="60" spans="2:39">
      <c r="B60" s="54" t="s">
        <v>13</v>
      </c>
      <c r="C60" s="104">
        <v>5295046.039612554</v>
      </c>
      <c r="D60" s="52">
        <v>2445670.5692570657</v>
      </c>
      <c r="E60" s="52">
        <v>902713.00646583422</v>
      </c>
      <c r="F60" s="52">
        <v>314002.31729405245</v>
      </c>
      <c r="G60" s="52">
        <v>173678.19806300773</v>
      </c>
      <c r="H60" s="52">
        <v>321767.63625196414</v>
      </c>
      <c r="I60" s="52">
        <v>511174.65712272673</v>
      </c>
      <c r="J60" s="52">
        <v>118966.19062463447</v>
      </c>
      <c r="K60" s="52">
        <v>143259.03886778769</v>
      </c>
      <c r="L60" s="52">
        <v>158610.33136200104</v>
      </c>
      <c r="M60" s="53">
        <v>205204.09430348</v>
      </c>
      <c r="O60" s="363" t="s">
        <v>13</v>
      </c>
      <c r="P60" s="48">
        <f t="shared" si="86"/>
        <v>0.15015830773610925</v>
      </c>
      <c r="Q60" s="49">
        <f t="shared" si="87"/>
        <v>0.24920940653174689</v>
      </c>
      <c r="R60" s="49">
        <f t="shared" si="88"/>
        <v>0.22660929121321494</v>
      </c>
      <c r="S60" s="49">
        <f t="shared" si="89"/>
        <v>0.12067097477883496</v>
      </c>
      <c r="T60" s="49">
        <f t="shared" si="90"/>
        <v>8.1546557229068173E-2</v>
      </c>
      <c r="U60" s="49">
        <f t="shared" si="91"/>
        <v>7.2416139567406015E-2</v>
      </c>
      <c r="V60" s="49">
        <f t="shared" si="92"/>
        <v>0.17408503677525047</v>
      </c>
      <c r="W60" s="49">
        <f t="shared" si="93"/>
        <v>5.4643087523417143E-2</v>
      </c>
      <c r="X60" s="49">
        <f t="shared" si="94"/>
        <v>6.3922919629467945E-2</v>
      </c>
      <c r="Y60" s="49">
        <f t="shared" si="95"/>
        <v>6.6707896811288553E-2</v>
      </c>
      <c r="Z60" s="50">
        <f t="shared" si="96"/>
        <v>8.0212759548926288E-2</v>
      </c>
      <c r="AB60" s="363" t="s">
        <v>13</v>
      </c>
      <c r="AC60" s="48">
        <f t="shared" si="97"/>
        <v>1</v>
      </c>
      <c r="AD60" s="49">
        <f t="shared" si="98"/>
        <v>0.46187899991064457</v>
      </c>
      <c r="AE60" s="49">
        <f t="shared" si="77"/>
        <v>0.17048256043716797</v>
      </c>
      <c r="AF60" s="49">
        <f t="shared" si="78"/>
        <v>5.9301149592464818E-2</v>
      </c>
      <c r="AG60" s="49">
        <f t="shared" si="79"/>
        <v>3.2800129925917701E-2</v>
      </c>
      <c r="AH60" s="49">
        <f t="shared" si="80"/>
        <v>6.0767674887961566E-2</v>
      </c>
      <c r="AI60" s="49">
        <f t="shared" si="81"/>
        <v>9.6538283765353269E-2</v>
      </c>
      <c r="AJ60" s="49">
        <f t="shared" si="82"/>
        <v>2.2467451601863579E-2</v>
      </c>
      <c r="AK60" s="49">
        <f t="shared" si="83"/>
        <v>2.7055296176097112E-2</v>
      </c>
      <c r="AL60" s="49">
        <f t="shared" si="84"/>
        <v>2.9954476349294743E-2</v>
      </c>
      <c r="AM60" s="50">
        <f t="shared" si="85"/>
        <v>3.87539773532347E-2</v>
      </c>
    </row>
    <row r="61" spans="2:39">
      <c r="B61" s="54" t="s">
        <v>24</v>
      </c>
      <c r="C61" s="104">
        <v>392675.53316741716</v>
      </c>
      <c r="D61" s="52">
        <v>106027.01166806958</v>
      </c>
      <c r="E61" s="52">
        <v>22629.981723174616</v>
      </c>
      <c r="F61" s="52">
        <v>23426.249142325072</v>
      </c>
      <c r="G61" s="52">
        <v>29631.045128005815</v>
      </c>
      <c r="H61" s="52">
        <v>83521.770005417158</v>
      </c>
      <c r="I61" s="52">
        <v>22399.976684374153</v>
      </c>
      <c r="J61" s="52">
        <v>10635.985357233269</v>
      </c>
      <c r="K61" s="52">
        <v>36674.729225951713</v>
      </c>
      <c r="L61" s="52">
        <v>22134.361876134881</v>
      </c>
      <c r="M61" s="53">
        <v>35594.422356730909</v>
      </c>
      <c r="O61" s="363" t="s">
        <v>24</v>
      </c>
      <c r="P61" s="48">
        <f t="shared" si="86"/>
        <v>1.1135596009682332E-2</v>
      </c>
      <c r="Q61" s="49">
        <f t="shared" si="87"/>
        <v>1.0803960674949306E-2</v>
      </c>
      <c r="R61" s="49">
        <f t="shared" si="88"/>
        <v>5.6808355277095457E-3</v>
      </c>
      <c r="S61" s="49">
        <f t="shared" si="89"/>
        <v>9.0026989092852686E-3</v>
      </c>
      <c r="T61" s="49">
        <f t="shared" si="90"/>
        <v>1.3912567865377257E-2</v>
      </c>
      <c r="U61" s="49">
        <f t="shared" si="91"/>
        <v>1.8797179927980263E-2</v>
      </c>
      <c r="V61" s="49">
        <f t="shared" si="92"/>
        <v>7.6285095720772514E-3</v>
      </c>
      <c r="W61" s="49">
        <f t="shared" si="93"/>
        <v>4.8852793867027828E-3</v>
      </c>
      <c r="X61" s="49">
        <f t="shared" si="94"/>
        <v>1.6364452723339799E-2</v>
      </c>
      <c r="Y61" s="49">
        <f t="shared" si="95"/>
        <v>9.3092090240135851E-3</v>
      </c>
      <c r="Z61" s="50">
        <f t="shared" si="96"/>
        <v>1.3913595883525035E-2</v>
      </c>
      <c r="AB61" s="363" t="s">
        <v>24</v>
      </c>
      <c r="AC61" s="48">
        <f t="shared" si="97"/>
        <v>1</v>
      </c>
      <c r="AD61" s="49">
        <f t="shared" si="98"/>
        <v>0.27001175961443202</v>
      </c>
      <c r="AE61" s="49">
        <f t="shared" si="77"/>
        <v>5.7630231098524609E-2</v>
      </c>
      <c r="AF61" s="49">
        <f t="shared" si="78"/>
        <v>5.9658031029749169E-2</v>
      </c>
      <c r="AG61" s="49">
        <f t="shared" si="79"/>
        <v>7.5459361801827926E-2</v>
      </c>
      <c r="AH61" s="49">
        <f t="shared" si="80"/>
        <v>0.21269919552081606</v>
      </c>
      <c r="AI61" s="49">
        <f t="shared" si="81"/>
        <v>5.704449295246497E-2</v>
      </c>
      <c r="AJ61" s="49">
        <f t="shared" si="82"/>
        <v>2.7085938539233148E-2</v>
      </c>
      <c r="AK61" s="49">
        <f t="shared" si="83"/>
        <v>9.3397031717571882E-2</v>
      </c>
      <c r="AL61" s="49">
        <f t="shared" si="84"/>
        <v>5.6368069835147833E-2</v>
      </c>
      <c r="AM61" s="50">
        <f t="shared" si="85"/>
        <v>9.0645887890232341E-2</v>
      </c>
    </row>
    <row r="62" spans="2:39">
      <c r="B62" s="109" t="s">
        <v>25</v>
      </c>
      <c r="C62" s="377">
        <v>1642445.0459662108</v>
      </c>
      <c r="D62" s="378">
        <v>518392.11231310281</v>
      </c>
      <c r="E62" s="378">
        <v>196774.31521546183</v>
      </c>
      <c r="F62" s="378">
        <v>91768.600177758053</v>
      </c>
      <c r="G62" s="378">
        <v>37971.274787973576</v>
      </c>
      <c r="H62" s="378">
        <v>416647.52344717097</v>
      </c>
      <c r="I62" s="378">
        <v>94021.861939676106</v>
      </c>
      <c r="J62" s="378">
        <v>76276.124757969781</v>
      </c>
      <c r="K62" s="378">
        <v>51645.908822890946</v>
      </c>
      <c r="L62" s="378">
        <v>57827.160991072706</v>
      </c>
      <c r="M62" s="379">
        <v>101120.16351313428</v>
      </c>
      <c r="O62" s="365" t="s">
        <v>25</v>
      </c>
      <c r="P62" s="380">
        <f t="shared" si="86"/>
        <v>4.6576888436250193E-2</v>
      </c>
      <c r="Q62" s="381">
        <f t="shared" si="87"/>
        <v>5.2823218418795961E-2</v>
      </c>
      <c r="R62" s="381">
        <f t="shared" si="88"/>
        <v>4.9396527778542886E-2</v>
      </c>
      <c r="S62" s="381">
        <f t="shared" si="89"/>
        <v>3.5266639217725868E-2</v>
      </c>
      <c r="T62" s="381">
        <f t="shared" si="90"/>
        <v>1.7828528664460379E-2</v>
      </c>
      <c r="U62" s="381">
        <f t="shared" si="91"/>
        <v>9.3769546122835792E-2</v>
      </c>
      <c r="V62" s="381">
        <f t="shared" si="92"/>
        <v>3.2019974123083987E-2</v>
      </c>
      <c r="W62" s="381">
        <f t="shared" si="93"/>
        <v>3.5034852668752788E-2</v>
      </c>
      <c r="X62" s="381">
        <f t="shared" si="94"/>
        <v>2.3044670025486325E-2</v>
      </c>
      <c r="Y62" s="381">
        <f t="shared" si="95"/>
        <v>2.4320788281301162E-2</v>
      </c>
      <c r="Z62" s="382">
        <f t="shared" si="96"/>
        <v>3.9527122443431643E-2</v>
      </c>
      <c r="AB62" s="365" t="s">
        <v>25</v>
      </c>
      <c r="AC62" s="72">
        <f t="shared" si="97"/>
        <v>1</v>
      </c>
      <c r="AD62" s="73">
        <f t="shared" si="98"/>
        <v>0.31562219605840464</v>
      </c>
      <c r="AE62" s="73">
        <f t="shared" si="77"/>
        <v>0.1198057223885407</v>
      </c>
      <c r="AF62" s="73">
        <f t="shared" si="78"/>
        <v>5.5873163247159241E-2</v>
      </c>
      <c r="AG62" s="73">
        <f t="shared" si="79"/>
        <v>2.3118749014604621E-2</v>
      </c>
      <c r="AH62" s="73">
        <f t="shared" si="80"/>
        <v>0.25367516829281023</v>
      </c>
      <c r="AI62" s="73">
        <f t="shared" si="81"/>
        <v>5.7245058013107107E-2</v>
      </c>
      <c r="AJ62" s="73">
        <f t="shared" si="82"/>
        <v>4.6440594737279857E-2</v>
      </c>
      <c r="AK62" s="73">
        <f t="shared" si="83"/>
        <v>3.1444527748268683E-2</v>
      </c>
      <c r="AL62" s="73">
        <f t="shared" si="84"/>
        <v>3.5207973096630693E-2</v>
      </c>
      <c r="AM62" s="74">
        <f t="shared" si="85"/>
        <v>6.1566847403194382E-2</v>
      </c>
    </row>
    <row r="63" spans="2:39">
      <c r="B63" s="366" t="s">
        <v>51</v>
      </c>
      <c r="C63" s="367">
        <f t="shared" ref="C63:M63" si="99">SUM(C58:C62)</f>
        <v>18809320.627590299</v>
      </c>
      <c r="D63" s="368">
        <f t="shared" si="99"/>
        <v>3715948.1424613358</v>
      </c>
      <c r="E63" s="368">
        <f t="shared" si="99"/>
        <v>1823998.4251649785</v>
      </c>
      <c r="F63" s="368">
        <f t="shared" si="99"/>
        <v>1731473.6614803353</v>
      </c>
      <c r="G63" s="368">
        <f t="shared" si="99"/>
        <v>1628159.4225290911</v>
      </c>
      <c r="H63" s="368">
        <f t="shared" si="99"/>
        <v>2206513.6813979512</v>
      </c>
      <c r="I63" s="368">
        <f t="shared" si="99"/>
        <v>1705317.1137378518</v>
      </c>
      <c r="J63" s="368">
        <f t="shared" si="99"/>
        <v>1303498.9400965234</v>
      </c>
      <c r="K63" s="368">
        <f t="shared" si="99"/>
        <v>1606036.9281645231</v>
      </c>
      <c r="L63" s="368">
        <f t="shared" si="99"/>
        <v>1396098.1648679844</v>
      </c>
      <c r="M63" s="369">
        <f t="shared" si="99"/>
        <v>1692276.1476897243</v>
      </c>
      <c r="O63" s="370" t="s">
        <v>51</v>
      </c>
      <c r="P63" s="383">
        <f t="shared" si="86"/>
        <v>0.53339965960173497</v>
      </c>
      <c r="Q63" s="384">
        <f t="shared" si="87"/>
        <v>0.37864839317539306</v>
      </c>
      <c r="R63" s="384">
        <f t="shared" si="88"/>
        <v>0.45788084068809737</v>
      </c>
      <c r="S63" s="384">
        <f t="shared" si="89"/>
        <v>0.66540468979738987</v>
      </c>
      <c r="T63" s="384">
        <f t="shared" si="90"/>
        <v>0.76446437726828531</v>
      </c>
      <c r="U63" s="384">
        <f t="shared" si="91"/>
        <v>0.49659190268713516</v>
      </c>
      <c r="V63" s="384">
        <f t="shared" si="92"/>
        <v>0.5807607797489911</v>
      </c>
      <c r="W63" s="384">
        <f t="shared" si="93"/>
        <v>0.59871805843656811</v>
      </c>
      <c r="X63" s="384">
        <f t="shared" si="94"/>
        <v>0.71662193389252482</v>
      </c>
      <c r="Y63" s="384">
        <f t="shared" si="95"/>
        <v>0.58716712537399418</v>
      </c>
      <c r="Z63" s="385">
        <f t="shared" si="96"/>
        <v>0.66149820346307342</v>
      </c>
      <c r="AB63" s="370" t="s">
        <v>51</v>
      </c>
      <c r="AC63" s="371">
        <f t="shared" si="97"/>
        <v>1</v>
      </c>
      <c r="AD63" s="372">
        <f t="shared" si="98"/>
        <v>0.19755887073404593</v>
      </c>
      <c r="AE63" s="372">
        <f t="shared" si="77"/>
        <v>9.6973115684436853E-2</v>
      </c>
      <c r="AF63" s="372">
        <f t="shared" si="78"/>
        <v>9.2054024478722393E-2</v>
      </c>
      <c r="AG63" s="372">
        <f t="shared" si="79"/>
        <v>8.6561309404276879E-2</v>
      </c>
      <c r="AH63" s="372">
        <f t="shared" si="80"/>
        <v>0.11730958948944412</v>
      </c>
      <c r="AI63" s="372">
        <f t="shared" si="81"/>
        <v>9.0663408184792238E-2</v>
      </c>
      <c r="AJ63" s="372">
        <f t="shared" si="82"/>
        <v>6.9300692242148104E-2</v>
      </c>
      <c r="AK63" s="372">
        <f t="shared" si="83"/>
        <v>8.5385164087676879E-2</v>
      </c>
      <c r="AL63" s="372">
        <f t="shared" si="84"/>
        <v>7.4223742181316707E-2</v>
      </c>
      <c r="AM63" s="373">
        <f t="shared" si="85"/>
        <v>8.9970083513139912E-2</v>
      </c>
    </row>
    <row r="64" spans="2:39">
      <c r="B64" s="366" t="s">
        <v>50</v>
      </c>
      <c r="C64" s="367">
        <f>C56</f>
        <v>16453770.16934488</v>
      </c>
      <c r="D64" s="368">
        <f t="shared" ref="D64:M64" si="100">D56</f>
        <v>6097768.7765487442</v>
      </c>
      <c r="E64" s="368">
        <f t="shared" si="100"/>
        <v>2159567.304346432</v>
      </c>
      <c r="F64" s="368">
        <f t="shared" si="100"/>
        <v>870662.58436962194</v>
      </c>
      <c r="G64" s="368">
        <f t="shared" si="100"/>
        <v>501644.75271202158</v>
      </c>
      <c r="H64" s="368">
        <f t="shared" si="100"/>
        <v>2236800.1734155607</v>
      </c>
      <c r="I64" s="368">
        <f t="shared" si="100"/>
        <v>1231033.2274041618</v>
      </c>
      <c r="J64" s="368">
        <f t="shared" si="100"/>
        <v>873650.92490061524</v>
      </c>
      <c r="K64" s="368">
        <f t="shared" si="100"/>
        <v>635084.71800237766</v>
      </c>
      <c r="L64" s="368">
        <f t="shared" si="100"/>
        <v>981586.3214334998</v>
      </c>
      <c r="M64" s="369">
        <f t="shared" si="100"/>
        <v>865971.3862118423</v>
      </c>
      <c r="O64" s="370" t="s">
        <v>50</v>
      </c>
      <c r="P64" s="383">
        <f t="shared" si="86"/>
        <v>0.46660034039826498</v>
      </c>
      <c r="Q64" s="384">
        <f t="shared" si="87"/>
        <v>0.62135160682460688</v>
      </c>
      <c r="R64" s="384">
        <f t="shared" si="88"/>
        <v>0.54211915931190269</v>
      </c>
      <c r="S64" s="384">
        <f t="shared" si="89"/>
        <v>0.33459531020261019</v>
      </c>
      <c r="T64" s="384">
        <f t="shared" si="90"/>
        <v>0.23553562273171474</v>
      </c>
      <c r="U64" s="384">
        <f t="shared" si="91"/>
        <v>0.50340809731286473</v>
      </c>
      <c r="V64" s="384">
        <f t="shared" si="92"/>
        <v>0.4192392202510089</v>
      </c>
      <c r="W64" s="384">
        <f t="shared" si="93"/>
        <v>0.40128194156343178</v>
      </c>
      <c r="X64" s="384">
        <f t="shared" si="94"/>
        <v>0.28337806610747523</v>
      </c>
      <c r="Y64" s="384">
        <f t="shared" si="95"/>
        <v>0.41283287462600587</v>
      </c>
      <c r="Z64" s="385">
        <f t="shared" si="96"/>
        <v>0.33850179653692658</v>
      </c>
      <c r="AB64" s="370" t="s">
        <v>50</v>
      </c>
      <c r="AC64" s="371">
        <f t="shared" si="97"/>
        <v>1</v>
      </c>
      <c r="AD64" s="372">
        <f t="shared" si="98"/>
        <v>0.37060009431209479</v>
      </c>
      <c r="AE64" s="372">
        <f t="shared" si="77"/>
        <v>0.13125060591705207</v>
      </c>
      <c r="AF64" s="372">
        <f t="shared" si="78"/>
        <v>5.2915688952052994E-2</v>
      </c>
      <c r="AG64" s="372">
        <f t="shared" si="79"/>
        <v>3.0488134181346414E-2</v>
      </c>
      <c r="AH64" s="372">
        <f t="shared" si="80"/>
        <v>0.13594453735490708</v>
      </c>
      <c r="AI64" s="372">
        <f t="shared" si="81"/>
        <v>7.4817699210221578E-2</v>
      </c>
      <c r="AJ64" s="372">
        <f t="shared" si="82"/>
        <v>5.3097309364896782E-2</v>
      </c>
      <c r="AK64" s="372">
        <f t="shared" si="83"/>
        <v>3.8598127448358791E-2</v>
      </c>
      <c r="AL64" s="372">
        <f t="shared" si="84"/>
        <v>5.965722818119213E-2</v>
      </c>
      <c r="AM64" s="373">
        <f t="shared" si="85"/>
        <v>5.2630575077877224E-2</v>
      </c>
    </row>
    <row r="65" spans="2:39">
      <c r="B65" s="386" t="s">
        <v>218</v>
      </c>
      <c r="C65" s="114">
        <f>C56+C63</f>
        <v>35263090.796935178</v>
      </c>
      <c r="D65" s="115">
        <f t="shared" ref="D65:M65" si="101">D56+D63</f>
        <v>9813716.9190100804</v>
      </c>
      <c r="E65" s="115">
        <f t="shared" si="101"/>
        <v>3983565.7295114105</v>
      </c>
      <c r="F65" s="115">
        <f t="shared" si="101"/>
        <v>2602136.2458499572</v>
      </c>
      <c r="G65" s="115">
        <f t="shared" si="101"/>
        <v>2129804.1752411127</v>
      </c>
      <c r="H65" s="115">
        <f t="shared" si="101"/>
        <v>4443313.8548135124</v>
      </c>
      <c r="I65" s="115">
        <f t="shared" si="101"/>
        <v>2936350.3411420137</v>
      </c>
      <c r="J65" s="115">
        <f t="shared" si="101"/>
        <v>2177149.8649971387</v>
      </c>
      <c r="K65" s="115">
        <f t="shared" si="101"/>
        <v>2241121.6461669006</v>
      </c>
      <c r="L65" s="115">
        <f t="shared" si="101"/>
        <v>2377684.4863014841</v>
      </c>
      <c r="M65" s="116">
        <f t="shared" si="101"/>
        <v>2558247.5339015666</v>
      </c>
      <c r="O65" s="386" t="s">
        <v>218</v>
      </c>
      <c r="P65" s="387">
        <f>P63+P64</f>
        <v>1</v>
      </c>
      <c r="Q65" s="387">
        <f t="shared" ref="Q65" si="102">Q63+Q64</f>
        <v>1</v>
      </c>
      <c r="R65" s="387">
        <f t="shared" ref="R65" si="103">R63+R64</f>
        <v>1</v>
      </c>
      <c r="S65" s="387">
        <f t="shared" ref="S65" si="104">S63+S64</f>
        <v>1</v>
      </c>
      <c r="T65" s="387">
        <f t="shared" ref="T65" si="105">T63+T64</f>
        <v>1</v>
      </c>
      <c r="U65" s="387">
        <f t="shared" ref="U65" si="106">U63+U64</f>
        <v>0.99999999999999989</v>
      </c>
      <c r="V65" s="387">
        <f t="shared" ref="V65" si="107">V63+V64</f>
        <v>1</v>
      </c>
      <c r="W65" s="387">
        <f t="shared" ref="W65" si="108">W63+W64</f>
        <v>0.99999999999999989</v>
      </c>
      <c r="X65" s="387">
        <f t="shared" ref="X65" si="109">X63+X64</f>
        <v>1</v>
      </c>
      <c r="Y65" s="387">
        <f t="shared" ref="Y65" si="110">Y63+Y64</f>
        <v>1</v>
      </c>
      <c r="Z65" s="387">
        <f t="shared" ref="Z65" si="111">Z63+Z64</f>
        <v>1</v>
      </c>
      <c r="AB65" s="386" t="s">
        <v>218</v>
      </c>
      <c r="AC65" s="118">
        <f t="shared" si="97"/>
        <v>1</v>
      </c>
      <c r="AD65" s="119">
        <f t="shared" si="98"/>
        <v>0.27829996455849582</v>
      </c>
      <c r="AE65" s="119">
        <f t="shared" si="77"/>
        <v>0.11296700429497332</v>
      </c>
      <c r="AF65" s="119">
        <f t="shared" si="78"/>
        <v>7.3792063799356933E-2</v>
      </c>
      <c r="AG65" s="119">
        <f t="shared" si="79"/>
        <v>6.0397546758045963E-2</v>
      </c>
      <c r="AH65" s="119">
        <f t="shared" si="80"/>
        <v>0.12600466250677306</v>
      </c>
      <c r="AI65" s="119">
        <f t="shared" si="81"/>
        <v>8.3269794983405726E-2</v>
      </c>
      <c r="AJ65" s="119">
        <f t="shared" si="82"/>
        <v>6.1740188276019223E-2</v>
      </c>
      <c r="AK65" s="119">
        <f t="shared" si="83"/>
        <v>6.3554316865544955E-2</v>
      </c>
      <c r="AL65" s="119">
        <f t="shared" si="84"/>
        <v>6.7427001790442476E-2</v>
      </c>
      <c r="AM65" s="120">
        <f t="shared" si="85"/>
        <v>7.2547456166942456E-2</v>
      </c>
    </row>
    <row r="67" spans="2:39">
      <c r="M67" s="424" t="s">
        <v>324</v>
      </c>
      <c r="Z67" s="424" t="s">
        <v>324</v>
      </c>
      <c r="AM67" s="424" t="s">
        <v>324</v>
      </c>
    </row>
    <row r="68" spans="2:39" ht="15">
      <c r="B68" s="2" t="s">
        <v>214</v>
      </c>
      <c r="O68" s="5" t="s">
        <v>134</v>
      </c>
      <c r="AB68" s="5" t="s">
        <v>141</v>
      </c>
    </row>
    <row r="69" spans="2:39" s="18" customFormat="1" ht="57">
      <c r="B69" s="360" t="s">
        <v>92</v>
      </c>
      <c r="C69" s="19" t="s">
        <v>38</v>
      </c>
      <c r="D69" s="20" t="s">
        <v>45</v>
      </c>
      <c r="E69" s="21" t="s">
        <v>46</v>
      </c>
      <c r="F69" s="22" t="s">
        <v>47</v>
      </c>
      <c r="G69" s="23" t="s">
        <v>39</v>
      </c>
      <c r="H69" s="24" t="s">
        <v>48</v>
      </c>
      <c r="I69" s="25" t="s">
        <v>40</v>
      </c>
      <c r="J69" s="26" t="s">
        <v>41</v>
      </c>
      <c r="K69" s="27" t="s">
        <v>49</v>
      </c>
      <c r="L69" s="28" t="s">
        <v>42</v>
      </c>
      <c r="M69" s="29" t="s">
        <v>43</v>
      </c>
      <c r="O69" s="360" t="s">
        <v>92</v>
      </c>
      <c r="P69" s="30" t="s">
        <v>38</v>
      </c>
      <c r="Q69" s="20" t="s">
        <v>45</v>
      </c>
      <c r="R69" s="21" t="s">
        <v>46</v>
      </c>
      <c r="S69" s="22" t="s">
        <v>47</v>
      </c>
      <c r="T69" s="23" t="s">
        <v>39</v>
      </c>
      <c r="U69" s="24" t="s">
        <v>48</v>
      </c>
      <c r="V69" s="25" t="s">
        <v>40</v>
      </c>
      <c r="W69" s="26" t="s">
        <v>41</v>
      </c>
      <c r="X69" s="27" t="s">
        <v>49</v>
      </c>
      <c r="Y69" s="28" t="s">
        <v>42</v>
      </c>
      <c r="Z69" s="29" t="s">
        <v>43</v>
      </c>
      <c r="AB69" s="360" t="s">
        <v>92</v>
      </c>
      <c r="AC69" s="30" t="s">
        <v>38</v>
      </c>
      <c r="AD69" s="20" t="s">
        <v>45</v>
      </c>
      <c r="AE69" s="21" t="s">
        <v>46</v>
      </c>
      <c r="AF69" s="22" t="s">
        <v>47</v>
      </c>
      <c r="AG69" s="23" t="s">
        <v>39</v>
      </c>
      <c r="AH69" s="24" t="s">
        <v>48</v>
      </c>
      <c r="AI69" s="25" t="s">
        <v>40</v>
      </c>
      <c r="AJ69" s="26" t="s">
        <v>41</v>
      </c>
      <c r="AK69" s="27" t="s">
        <v>49</v>
      </c>
      <c r="AL69" s="28" t="s">
        <v>42</v>
      </c>
      <c r="AM69" s="29" t="s">
        <v>43</v>
      </c>
    </row>
    <row r="70" spans="2:39">
      <c r="B70" s="361" t="s">
        <v>2</v>
      </c>
      <c r="C70" s="43">
        <v>380731.34076310799</v>
      </c>
      <c r="D70" s="99">
        <v>38233.509729240533</v>
      </c>
      <c r="E70" s="99">
        <v>46380.963565095895</v>
      </c>
      <c r="F70" s="99">
        <v>70560.134305880216</v>
      </c>
      <c r="G70" s="99">
        <v>42541.606140197095</v>
      </c>
      <c r="H70" s="99">
        <v>45705.128294613249</v>
      </c>
      <c r="I70" s="99">
        <v>7172.7869100461057</v>
      </c>
      <c r="J70" s="99">
        <v>29104.26292459141</v>
      </c>
      <c r="K70" s="99">
        <v>19005.911221080645</v>
      </c>
      <c r="L70" s="99">
        <v>44186.423470673995</v>
      </c>
      <c r="M70" s="100">
        <v>37840.614201688921</v>
      </c>
      <c r="O70" s="362" t="s">
        <v>2</v>
      </c>
      <c r="P70" s="101">
        <f t="shared" ref="P70:P89" si="112">C70/C$89</f>
        <v>2.388460996424412E-2</v>
      </c>
      <c r="Q70" s="102">
        <f t="shared" ref="Q70:Q89" si="113">D70/D$89</f>
        <v>6.4108062140781803E-3</v>
      </c>
      <c r="R70" s="102">
        <f t="shared" ref="R70:R89" si="114">E70/E$89</f>
        <v>2.2978205313867534E-2</v>
      </c>
      <c r="S70" s="102">
        <f t="shared" ref="S70:S89" si="115">F70/F$89</f>
        <v>8.6655123852905983E-2</v>
      </c>
      <c r="T70" s="102">
        <f t="shared" ref="T70:T89" si="116">G70/G$89</f>
        <v>9.2591017005655585E-2</v>
      </c>
      <c r="U70" s="102">
        <f t="shared" ref="U70:U89" si="117">H70/H$89</f>
        <v>2.0195266342087383E-2</v>
      </c>
      <c r="V70" s="102">
        <f t="shared" ref="V70:V89" si="118">I70/I$89</f>
        <v>6.1523835309574091E-3</v>
      </c>
      <c r="W70" s="102">
        <f t="shared" ref="W70:W89" si="119">J70/J$89</f>
        <v>3.5301657547929376E-2</v>
      </c>
      <c r="X70" s="102">
        <f t="shared" ref="X70:X89" si="120">K70/K$89</f>
        <v>2.7794434187921012E-2</v>
      </c>
      <c r="Y70" s="102">
        <f t="shared" ref="Y70:Y89" si="121">L70/L$89</f>
        <v>4.5527352720600878E-2</v>
      </c>
      <c r="Z70" s="103">
        <f t="shared" ref="Z70:Z89" si="122">M70/M$89</f>
        <v>4.8730816571005087E-2</v>
      </c>
      <c r="AB70" s="362" t="s">
        <v>2</v>
      </c>
      <c r="AC70" s="101">
        <f>C70/$C70</f>
        <v>1</v>
      </c>
      <c r="AD70" s="102">
        <f t="shared" ref="AD70:AM82" si="123">D70/$C70</f>
        <v>0.10042123049972269</v>
      </c>
      <c r="AE70" s="102">
        <f t="shared" si="123"/>
        <v>0.12182071345146826</v>
      </c>
      <c r="AF70" s="102">
        <f t="shared" si="123"/>
        <v>0.18532788544398532</v>
      </c>
      <c r="AG70" s="102">
        <f t="shared" si="123"/>
        <v>0.11173654907140043</v>
      </c>
      <c r="AH70" s="102">
        <f t="shared" si="123"/>
        <v>0.12004561590071749</v>
      </c>
      <c r="AI70" s="102">
        <f t="shared" si="123"/>
        <v>1.8839496889511472E-2</v>
      </c>
      <c r="AJ70" s="102">
        <f t="shared" si="123"/>
        <v>7.6443044762895304E-2</v>
      </c>
      <c r="AK70" s="102">
        <f t="shared" si="123"/>
        <v>4.9919481761040975E-2</v>
      </c>
      <c r="AL70" s="102">
        <f t="shared" si="123"/>
        <v>0.11605670124794612</v>
      </c>
      <c r="AM70" s="103">
        <f t="shared" si="123"/>
        <v>9.9389280971312124E-2</v>
      </c>
    </row>
    <row r="71" spans="2:39">
      <c r="B71" s="54" t="s">
        <v>3</v>
      </c>
      <c r="C71" s="104">
        <v>1338492.3618191821</v>
      </c>
      <c r="D71" s="52">
        <v>357709.17279783415</v>
      </c>
      <c r="E71" s="52">
        <v>109591.6011046106</v>
      </c>
      <c r="F71" s="52">
        <v>147064.17134014179</v>
      </c>
      <c r="G71" s="52">
        <v>31544.487089123511</v>
      </c>
      <c r="H71" s="52">
        <v>164970.83490370959</v>
      </c>
      <c r="I71" s="52">
        <v>203314.34396090391</v>
      </c>
      <c r="J71" s="52">
        <v>41136.595216167938</v>
      </c>
      <c r="K71" s="52">
        <v>39265.40584861071</v>
      </c>
      <c r="L71" s="52">
        <v>167458.76387929686</v>
      </c>
      <c r="M71" s="53">
        <v>76436.985678783065</v>
      </c>
      <c r="O71" s="363" t="s">
        <v>3</v>
      </c>
      <c r="P71" s="48">
        <f t="shared" si="112"/>
        <v>8.3968311981078805E-2</v>
      </c>
      <c r="Q71" s="49">
        <f t="shared" si="113"/>
        <v>5.9978908660098904E-2</v>
      </c>
      <c r="R71" s="49">
        <f t="shared" si="114"/>
        <v>5.4294221536016242E-2</v>
      </c>
      <c r="S71" s="49">
        <f t="shared" si="115"/>
        <v>0.18060997342436957</v>
      </c>
      <c r="T71" s="49">
        <f t="shared" si="116"/>
        <v>6.8655991287173021E-2</v>
      </c>
      <c r="U71" s="49">
        <f t="shared" si="117"/>
        <v>7.289400716876672E-2</v>
      </c>
      <c r="V71" s="49">
        <f t="shared" si="118"/>
        <v>0.17439076848087137</v>
      </c>
      <c r="W71" s="49">
        <f t="shared" si="119"/>
        <v>4.9896126927232172E-2</v>
      </c>
      <c r="X71" s="49">
        <f t="shared" si="120"/>
        <v>5.7422121256187064E-2</v>
      </c>
      <c r="Y71" s="49">
        <f t="shared" si="121"/>
        <v>0.17254064960357099</v>
      </c>
      <c r="Z71" s="50">
        <f t="shared" si="122"/>
        <v>9.8434890842418507E-2</v>
      </c>
      <c r="AB71" s="363" t="s">
        <v>3</v>
      </c>
      <c r="AC71" s="48">
        <f t="shared" ref="AC71:AM89" si="124">C71/$C71</f>
        <v>1</v>
      </c>
      <c r="AD71" s="49">
        <f t="shared" si="123"/>
        <v>0.26724782524097612</v>
      </c>
      <c r="AE71" s="49">
        <f t="shared" si="123"/>
        <v>8.1876896895893836E-2</v>
      </c>
      <c r="AF71" s="49">
        <f t="shared" si="123"/>
        <v>0.1098730000522848</v>
      </c>
      <c r="AG71" s="49">
        <f t="shared" si="123"/>
        <v>2.3567177511756979E-2</v>
      </c>
      <c r="AH71" s="49">
        <f t="shared" si="123"/>
        <v>0.12325123370856832</v>
      </c>
      <c r="AI71" s="49">
        <f t="shared" si="123"/>
        <v>0.15189802329882088</v>
      </c>
      <c r="AJ71" s="49">
        <f t="shared" si="123"/>
        <v>3.073353004439865E-2</v>
      </c>
      <c r="AK71" s="49">
        <f t="shared" si="123"/>
        <v>2.9335547193742675E-2</v>
      </c>
      <c r="AL71" s="49">
        <f t="shared" si="123"/>
        <v>0.125109988413904</v>
      </c>
      <c r="AM71" s="50">
        <f t="shared" si="123"/>
        <v>5.71067776396538E-2</v>
      </c>
    </row>
    <row r="72" spans="2:39">
      <c r="B72" s="54" t="s">
        <v>4</v>
      </c>
      <c r="C72" s="104">
        <v>1665316.2157219981</v>
      </c>
      <c r="D72" s="52">
        <v>1487205.3639054969</v>
      </c>
      <c r="E72" s="52">
        <v>85157.702479628409</v>
      </c>
      <c r="F72" s="52">
        <v>10638.952082239161</v>
      </c>
      <c r="G72" s="52">
        <v>7270.1894037395659</v>
      </c>
      <c r="H72" s="52">
        <v>14463.570627524128</v>
      </c>
      <c r="I72" s="52">
        <v>41374.138375119597</v>
      </c>
      <c r="J72" s="52">
        <v>2668.2466436942736</v>
      </c>
      <c r="K72" s="52">
        <v>7475.0349446190321</v>
      </c>
      <c r="L72" s="52">
        <v>4780.260121624874</v>
      </c>
      <c r="M72" s="53">
        <v>4282.7571383123322</v>
      </c>
      <c r="O72" s="363" t="s">
        <v>4</v>
      </c>
      <c r="P72" s="48">
        <f t="shared" si="112"/>
        <v>0.10447111656195206</v>
      </c>
      <c r="Q72" s="49">
        <f t="shared" si="113"/>
        <v>0.24936725547966446</v>
      </c>
      <c r="R72" s="49">
        <f t="shared" si="114"/>
        <v>4.21891013300707E-2</v>
      </c>
      <c r="S72" s="49">
        <f t="shared" si="115"/>
        <v>1.306573066251572E-2</v>
      </c>
      <c r="T72" s="49">
        <f t="shared" si="116"/>
        <v>1.5823432441586429E-2</v>
      </c>
      <c r="U72" s="49">
        <f t="shared" si="117"/>
        <v>6.3908727965405962E-3</v>
      </c>
      <c r="V72" s="49">
        <f t="shared" si="118"/>
        <v>3.548823779919074E-2</v>
      </c>
      <c r="W72" s="49">
        <f t="shared" si="119"/>
        <v>3.2364169301645198E-3</v>
      </c>
      <c r="X72" s="49">
        <f t="shared" si="120"/>
        <v>1.0931565679954298E-2</v>
      </c>
      <c r="Y72" s="49">
        <f t="shared" si="121"/>
        <v>4.925327092786278E-3</v>
      </c>
      <c r="Z72" s="50">
        <f t="shared" si="122"/>
        <v>5.5152977013767932E-3</v>
      </c>
      <c r="AB72" s="363" t="s">
        <v>4</v>
      </c>
      <c r="AC72" s="48">
        <f t="shared" si="124"/>
        <v>1</v>
      </c>
      <c r="AD72" s="49">
        <f t="shared" si="123"/>
        <v>0.89304682790272283</v>
      </c>
      <c r="AE72" s="49">
        <f t="shared" si="123"/>
        <v>5.1136055528474077E-2</v>
      </c>
      <c r="AF72" s="49">
        <f t="shared" si="123"/>
        <v>6.3885477015106357E-3</v>
      </c>
      <c r="AG72" s="49">
        <f t="shared" si="123"/>
        <v>4.3656510007545769E-3</v>
      </c>
      <c r="AH72" s="49">
        <f t="shared" si="123"/>
        <v>8.6851797220106001E-3</v>
      </c>
      <c r="AI72" s="49">
        <f t="shared" si="123"/>
        <v>2.4844613884445862E-2</v>
      </c>
      <c r="AJ72" s="49">
        <f t="shared" si="123"/>
        <v>1.6022462391849434E-3</v>
      </c>
      <c r="AK72" s="49">
        <f t="shared" si="123"/>
        <v>4.4886579942285789E-3</v>
      </c>
      <c r="AL72" s="49">
        <f t="shared" si="123"/>
        <v>2.8704819400034434E-3</v>
      </c>
      <c r="AM72" s="50">
        <f t="shared" si="123"/>
        <v>2.571738086664545E-3</v>
      </c>
    </row>
    <row r="73" spans="2:39">
      <c r="B73" s="54" t="s">
        <v>5</v>
      </c>
      <c r="C73" s="104">
        <v>559215.34720349556</v>
      </c>
      <c r="D73" s="52">
        <v>148119.36581233912</v>
      </c>
      <c r="E73" s="52">
        <v>88826.613844858832</v>
      </c>
      <c r="F73" s="52">
        <v>39347.05908344104</v>
      </c>
      <c r="G73" s="52">
        <v>35209.850615961019</v>
      </c>
      <c r="H73" s="52">
        <v>74983.750865381488</v>
      </c>
      <c r="I73" s="52">
        <v>51589.290830436003</v>
      </c>
      <c r="J73" s="52">
        <v>29825.330659109812</v>
      </c>
      <c r="K73" s="52">
        <v>26569.351949287386</v>
      </c>
      <c r="L73" s="52">
        <v>44118.982587122315</v>
      </c>
      <c r="M73" s="53">
        <v>20625.750955558553</v>
      </c>
      <c r="O73" s="363" t="s">
        <v>5</v>
      </c>
      <c r="P73" s="48">
        <f t="shared" si="112"/>
        <v>3.5081536569077407E-2</v>
      </c>
      <c r="Q73" s="49">
        <f t="shared" si="113"/>
        <v>2.4835924232423975E-2</v>
      </c>
      <c r="R73" s="49">
        <f t="shared" si="114"/>
        <v>4.4006765133245557E-2</v>
      </c>
      <c r="S73" s="49">
        <f t="shared" si="115"/>
        <v>4.8322247564642852E-2</v>
      </c>
      <c r="T73" s="49">
        <f t="shared" si="116"/>
        <v>7.6633587044298068E-2</v>
      </c>
      <c r="U73" s="49">
        <f t="shared" si="117"/>
        <v>3.3132317456673235E-2</v>
      </c>
      <c r="V73" s="49">
        <f t="shared" si="118"/>
        <v>4.4250178802106133E-2</v>
      </c>
      <c r="W73" s="49">
        <f t="shared" si="119"/>
        <v>3.6176267782821188E-2</v>
      </c>
      <c r="X73" s="49">
        <f t="shared" si="120"/>
        <v>3.8855285367800974E-2</v>
      </c>
      <c r="Y73" s="49">
        <f t="shared" si="121"/>
        <v>4.5457865202669402E-2</v>
      </c>
      <c r="Z73" s="50">
        <f t="shared" si="122"/>
        <v>2.6561664171130085E-2</v>
      </c>
      <c r="AB73" s="363" t="s">
        <v>5</v>
      </c>
      <c r="AC73" s="48">
        <f t="shared" si="124"/>
        <v>1</v>
      </c>
      <c r="AD73" s="49">
        <f t="shared" si="123"/>
        <v>0.26486999427510216</v>
      </c>
      <c r="AE73" s="49">
        <f t="shared" si="123"/>
        <v>0.15884151658043694</v>
      </c>
      <c r="AF73" s="49">
        <f t="shared" si="123"/>
        <v>7.0361193197229707E-2</v>
      </c>
      <c r="AG73" s="49">
        <f t="shared" si="123"/>
        <v>6.2962954775896626E-2</v>
      </c>
      <c r="AH73" s="49">
        <f t="shared" si="123"/>
        <v>0.13408743383091612</v>
      </c>
      <c r="AI73" s="49">
        <f t="shared" si="123"/>
        <v>9.2252995359340395E-2</v>
      </c>
      <c r="AJ73" s="49">
        <f t="shared" si="123"/>
        <v>5.3334249155105054E-2</v>
      </c>
      <c r="AK73" s="49">
        <f t="shared" si="123"/>
        <v>4.75118433035761E-2</v>
      </c>
      <c r="AL73" s="49">
        <f t="shared" si="123"/>
        <v>7.8894441663217879E-2</v>
      </c>
      <c r="AM73" s="50">
        <f t="shared" si="123"/>
        <v>3.6883377859179084E-2</v>
      </c>
    </row>
    <row r="74" spans="2:39">
      <c r="B74" s="54" t="s">
        <v>6</v>
      </c>
      <c r="C74" s="104">
        <v>992516.18332813412</v>
      </c>
      <c r="D74" s="52">
        <v>399251.7710379053</v>
      </c>
      <c r="E74" s="52">
        <v>159985.22877977244</v>
      </c>
      <c r="F74" s="52">
        <v>58373.315304643977</v>
      </c>
      <c r="G74" s="52">
        <v>30592.602266678954</v>
      </c>
      <c r="H74" s="52">
        <v>38396.515906164961</v>
      </c>
      <c r="I74" s="52">
        <v>7318.596905697108</v>
      </c>
      <c r="J74" s="52">
        <v>9157.6061932996836</v>
      </c>
      <c r="K74" s="52">
        <v>188709.79167786372</v>
      </c>
      <c r="L74" s="52">
        <v>82600.175131118027</v>
      </c>
      <c r="M74" s="53">
        <v>18130.580124990014</v>
      </c>
      <c r="O74" s="363" t="s">
        <v>6</v>
      </c>
      <c r="P74" s="48">
        <f t="shared" si="112"/>
        <v>6.2264015025604483E-2</v>
      </c>
      <c r="Q74" s="49">
        <f t="shared" si="113"/>
        <v>6.6944566504027414E-2</v>
      </c>
      <c r="R74" s="49">
        <f t="shared" si="114"/>
        <v>7.9260393737360671E-2</v>
      </c>
      <c r="S74" s="49">
        <f t="shared" si="115"/>
        <v>7.168845293718655E-2</v>
      </c>
      <c r="T74" s="49">
        <f t="shared" si="116"/>
        <v>6.6584231619897294E-2</v>
      </c>
      <c r="U74" s="49">
        <f t="shared" si="117"/>
        <v>1.6965883135363326E-2</v>
      </c>
      <c r="V74" s="49">
        <f t="shared" si="118"/>
        <v>6.2774505414712389E-3</v>
      </c>
      <c r="W74" s="49">
        <f t="shared" si="119"/>
        <v>1.110760573570516E-2</v>
      </c>
      <c r="X74" s="49">
        <f t="shared" si="120"/>
        <v>0.27597108206993087</v>
      </c>
      <c r="Y74" s="49">
        <f t="shared" si="121"/>
        <v>8.5106849855672503E-2</v>
      </c>
      <c r="Z74" s="50">
        <f t="shared" si="122"/>
        <v>2.3348404697864689E-2</v>
      </c>
      <c r="AB74" s="363" t="s">
        <v>6</v>
      </c>
      <c r="AC74" s="48">
        <f t="shared" si="124"/>
        <v>1</v>
      </c>
      <c r="AD74" s="49">
        <f t="shared" si="123"/>
        <v>0.40226222780481286</v>
      </c>
      <c r="AE74" s="49">
        <f t="shared" si="123"/>
        <v>0.16119155684021727</v>
      </c>
      <c r="AF74" s="49">
        <f t="shared" si="123"/>
        <v>5.881346449072989E-2</v>
      </c>
      <c r="AG74" s="49">
        <f t="shared" si="123"/>
        <v>3.0823278028671484E-2</v>
      </c>
      <c r="AH74" s="49">
        <f t="shared" si="123"/>
        <v>3.8686035100619368E-2</v>
      </c>
      <c r="AI74" s="49">
        <f t="shared" si="123"/>
        <v>7.3737809303584109E-3</v>
      </c>
      <c r="AJ74" s="49">
        <f t="shared" si="123"/>
        <v>9.2266568012947976E-3</v>
      </c>
      <c r="AK74" s="49">
        <f t="shared" si="123"/>
        <v>0.19013271002300089</v>
      </c>
      <c r="AL74" s="49">
        <f t="shared" si="123"/>
        <v>8.322300081207816E-2</v>
      </c>
      <c r="AM74" s="50">
        <f t="shared" si="123"/>
        <v>1.8267289168216912E-2</v>
      </c>
    </row>
    <row r="75" spans="2:39">
      <c r="B75" s="54" t="s">
        <v>7</v>
      </c>
      <c r="C75" s="104">
        <v>548727.30648919253</v>
      </c>
      <c r="D75" s="52">
        <v>97047.544652854704</v>
      </c>
      <c r="E75" s="52">
        <v>15388.598495347314</v>
      </c>
      <c r="F75" s="52">
        <v>26446.32327754073</v>
      </c>
      <c r="G75" s="52">
        <v>6841.2629460106482</v>
      </c>
      <c r="H75" s="52">
        <v>15178.205776387553</v>
      </c>
      <c r="I75" s="52">
        <v>4665.5184821646153</v>
      </c>
      <c r="J75" s="52">
        <v>181196.15504416238</v>
      </c>
      <c r="K75" s="52">
        <v>26682.16915147339</v>
      </c>
      <c r="L75" s="52">
        <v>161109.90193006204</v>
      </c>
      <c r="M75" s="53">
        <v>14171.626733189047</v>
      </c>
      <c r="O75" s="363" t="s">
        <v>7</v>
      </c>
      <c r="P75" s="48">
        <f t="shared" si="112"/>
        <v>3.4423585055949668E-2</v>
      </c>
      <c r="Q75" s="49">
        <f t="shared" si="113"/>
        <v>1.6272453319809543E-2</v>
      </c>
      <c r="R75" s="49">
        <f t="shared" si="114"/>
        <v>7.6238686853170061E-3</v>
      </c>
      <c r="S75" s="49">
        <f t="shared" si="115"/>
        <v>3.2478813165726927E-2</v>
      </c>
      <c r="T75" s="49">
        <f t="shared" si="116"/>
        <v>1.4889881959010084E-2</v>
      </c>
      <c r="U75" s="49">
        <f t="shared" si="117"/>
        <v>6.7066414576782375E-3</v>
      </c>
      <c r="V75" s="49">
        <f t="shared" si="118"/>
        <v>4.0018000580561621E-3</v>
      </c>
      <c r="W75" s="49">
        <f t="shared" si="119"/>
        <v>0.21977964640244663</v>
      </c>
      <c r="X75" s="49">
        <f t="shared" si="120"/>
        <v>3.9020270369832667E-2</v>
      </c>
      <c r="Y75" s="49">
        <f t="shared" si="121"/>
        <v>0.16599911818659507</v>
      </c>
      <c r="Z75" s="50">
        <f t="shared" si="122"/>
        <v>1.8250098668244254E-2</v>
      </c>
      <c r="AB75" s="363" t="s">
        <v>7</v>
      </c>
      <c r="AC75" s="48">
        <f t="shared" si="124"/>
        <v>1</v>
      </c>
      <c r="AD75" s="49">
        <f t="shared" si="123"/>
        <v>0.17685933159363576</v>
      </c>
      <c r="AE75" s="49">
        <f t="shared" si="123"/>
        <v>2.8044163855822986E-2</v>
      </c>
      <c r="AF75" s="49">
        <f t="shared" si="123"/>
        <v>4.8195748534452798E-2</v>
      </c>
      <c r="AG75" s="49">
        <f t="shared" si="123"/>
        <v>1.2467509571888583E-2</v>
      </c>
      <c r="AH75" s="49">
        <f t="shared" si="123"/>
        <v>2.7660744411462046E-2</v>
      </c>
      <c r="AI75" s="49">
        <f t="shared" si="123"/>
        <v>8.502435411889794E-3</v>
      </c>
      <c r="AJ75" s="49">
        <f t="shared" si="123"/>
        <v>0.33021166051216211</v>
      </c>
      <c r="AK75" s="49">
        <f t="shared" si="123"/>
        <v>4.8625553778594233E-2</v>
      </c>
      <c r="AL75" s="49">
        <f t="shared" si="123"/>
        <v>0.29360649638680808</v>
      </c>
      <c r="AM75" s="50">
        <f t="shared" si="123"/>
        <v>2.5826355943283395E-2</v>
      </c>
    </row>
    <row r="76" spans="2:39">
      <c r="B76" s="54" t="s">
        <v>8</v>
      </c>
      <c r="C76" s="104">
        <v>1073505.5565054149</v>
      </c>
      <c r="D76" s="52">
        <v>167485.54319060309</v>
      </c>
      <c r="E76" s="52">
        <v>101075.64910073209</v>
      </c>
      <c r="F76" s="52">
        <v>31544.772726617761</v>
      </c>
      <c r="G76" s="52">
        <v>25870.00202103837</v>
      </c>
      <c r="H76" s="52">
        <v>20272.191708667771</v>
      </c>
      <c r="I76" s="52">
        <v>287953.02629374445</v>
      </c>
      <c r="J76" s="52">
        <v>244113.42948149797</v>
      </c>
      <c r="K76" s="52">
        <v>469.23133658895068</v>
      </c>
      <c r="L76" s="52">
        <v>47934.763093312555</v>
      </c>
      <c r="M76" s="53">
        <v>146786.94755261185</v>
      </c>
      <c r="O76" s="363" t="s">
        <v>8</v>
      </c>
      <c r="P76" s="48">
        <f t="shared" si="112"/>
        <v>6.7344761952586651E-2</v>
      </c>
      <c r="Q76" s="49">
        <f t="shared" si="113"/>
        <v>2.8083149275553203E-2</v>
      </c>
      <c r="R76" s="49">
        <f t="shared" si="114"/>
        <v>5.0075221356912107E-2</v>
      </c>
      <c r="S76" s="49">
        <f t="shared" si="115"/>
        <v>3.8740235041035513E-2</v>
      </c>
      <c r="T76" s="49">
        <f t="shared" si="116"/>
        <v>5.6305579746388258E-2</v>
      </c>
      <c r="U76" s="49">
        <f t="shared" si="117"/>
        <v>8.9574698982445005E-3</v>
      </c>
      <c r="V76" s="49">
        <f t="shared" si="118"/>
        <v>0.24698871984858553</v>
      </c>
      <c r="W76" s="49">
        <f t="shared" si="119"/>
        <v>0.29609438015092526</v>
      </c>
      <c r="X76" s="49">
        <f t="shared" si="120"/>
        <v>6.862085880558088E-4</v>
      </c>
      <c r="Y76" s="49">
        <f t="shared" si="121"/>
        <v>4.9389443532945748E-2</v>
      </c>
      <c r="Z76" s="50">
        <f t="shared" si="122"/>
        <v>0.18903096493303784</v>
      </c>
      <c r="AB76" s="363" t="s">
        <v>8</v>
      </c>
      <c r="AC76" s="48">
        <f t="shared" si="124"/>
        <v>1</v>
      </c>
      <c r="AD76" s="49">
        <f t="shared" si="123"/>
        <v>0.1560173975585363</v>
      </c>
      <c r="AE76" s="49">
        <f t="shared" si="123"/>
        <v>9.4154751680805338E-2</v>
      </c>
      <c r="AF76" s="49">
        <f t="shared" si="123"/>
        <v>2.9384824825039128E-2</v>
      </c>
      <c r="AG76" s="49">
        <f t="shared" si="123"/>
        <v>2.4098619577948947E-2</v>
      </c>
      <c r="AH76" s="49">
        <f t="shared" si="123"/>
        <v>1.8884105057322558E-2</v>
      </c>
      <c r="AI76" s="49">
        <f t="shared" si="123"/>
        <v>0.26823617684021928</v>
      </c>
      <c r="AJ76" s="49">
        <f t="shared" si="123"/>
        <v>0.22739838466804119</v>
      </c>
      <c r="AK76" s="49">
        <f t="shared" si="123"/>
        <v>4.3710191693505579E-4</v>
      </c>
      <c r="AL76" s="49">
        <f t="shared" si="123"/>
        <v>4.4652552381149006E-2</v>
      </c>
      <c r="AM76" s="50">
        <f t="shared" si="123"/>
        <v>0.13673608549400315</v>
      </c>
    </row>
    <row r="77" spans="2:39">
      <c r="B77" s="54" t="s">
        <v>9</v>
      </c>
      <c r="C77" s="104">
        <v>827371.73906251311</v>
      </c>
      <c r="D77" s="52">
        <v>263755.93148565252</v>
      </c>
      <c r="E77" s="52">
        <v>144407.29991430073</v>
      </c>
      <c r="F77" s="52">
        <v>16279.288129871678</v>
      </c>
      <c r="G77" s="52">
        <v>17076.934714559549</v>
      </c>
      <c r="H77" s="52">
        <v>228293.99256377717</v>
      </c>
      <c r="I77" s="52">
        <v>78407.741415068827</v>
      </c>
      <c r="J77" s="52">
        <v>2790.7118372310042</v>
      </c>
      <c r="K77" s="52">
        <v>3739.6293153836027</v>
      </c>
      <c r="L77" s="52">
        <v>30384.395838078002</v>
      </c>
      <c r="M77" s="53">
        <v>42235.81384859018</v>
      </c>
      <c r="O77" s="363" t="s">
        <v>9</v>
      </c>
      <c r="P77" s="48">
        <f t="shared" si="112"/>
        <v>5.1903925858423385E-2</v>
      </c>
      <c r="Q77" s="49">
        <f t="shared" si="113"/>
        <v>4.4225292852856479E-2</v>
      </c>
      <c r="R77" s="49">
        <f t="shared" si="114"/>
        <v>7.1542726394524123E-2</v>
      </c>
      <c r="S77" s="49">
        <f t="shared" si="115"/>
        <v>1.9992645181425222E-2</v>
      </c>
      <c r="T77" s="49">
        <f t="shared" si="116"/>
        <v>3.7167631784974439E-2</v>
      </c>
      <c r="U77" s="49">
        <f t="shared" si="117"/>
        <v>0.10087397533172179</v>
      </c>
      <c r="V77" s="49">
        <f t="shared" si="118"/>
        <v>6.7253426461896082E-2</v>
      </c>
      <c r="W77" s="49">
        <f t="shared" si="119"/>
        <v>3.3849595795686967E-3</v>
      </c>
      <c r="X77" s="49">
        <f t="shared" si="120"/>
        <v>5.4688712203581338E-3</v>
      </c>
      <c r="Y77" s="49">
        <f t="shared" si="121"/>
        <v>3.1306473750712778E-2</v>
      </c>
      <c r="Z77" s="50">
        <f t="shared" si="122"/>
        <v>5.4390916765058812E-2</v>
      </c>
      <c r="AB77" s="363" t="s">
        <v>9</v>
      </c>
      <c r="AC77" s="48">
        <f t="shared" si="124"/>
        <v>1</v>
      </c>
      <c r="AD77" s="49">
        <f t="shared" si="123"/>
        <v>0.31878769727439782</v>
      </c>
      <c r="AE77" s="49">
        <f t="shared" si="123"/>
        <v>0.17453738518785672</v>
      </c>
      <c r="AF77" s="49">
        <f t="shared" si="123"/>
        <v>1.9675905474264302E-2</v>
      </c>
      <c r="AG77" s="49">
        <f t="shared" si="123"/>
        <v>2.0639978268908794E-2</v>
      </c>
      <c r="AH77" s="49">
        <f t="shared" si="123"/>
        <v>0.27592674705381509</v>
      </c>
      <c r="AI77" s="49">
        <f t="shared" si="123"/>
        <v>9.4767246345532519E-2</v>
      </c>
      <c r="AJ77" s="49">
        <f t="shared" si="123"/>
        <v>3.3729842409086063E-3</v>
      </c>
      <c r="AK77" s="49">
        <f t="shared" si="123"/>
        <v>4.5198900794229937E-3</v>
      </c>
      <c r="AL77" s="49">
        <f t="shared" si="123"/>
        <v>3.6723995277511252E-2</v>
      </c>
      <c r="AM77" s="50">
        <f t="shared" si="123"/>
        <v>5.1048170797382046E-2</v>
      </c>
    </row>
    <row r="78" spans="2:39">
      <c r="B78" s="54" t="s">
        <v>10</v>
      </c>
      <c r="C78" s="104">
        <v>85497.33364402967</v>
      </c>
      <c r="D78" s="52">
        <v>18789.564662643392</v>
      </c>
      <c r="E78" s="52">
        <v>3830.7040897938118</v>
      </c>
      <c r="F78" s="52">
        <v>1783.1710131115726</v>
      </c>
      <c r="G78" s="52">
        <v>6691.8583493308579</v>
      </c>
      <c r="H78" s="52">
        <v>39700.759563589098</v>
      </c>
      <c r="I78" s="52">
        <v>3295.5208839393899</v>
      </c>
      <c r="J78" s="52">
        <v>1029.1709988180708</v>
      </c>
      <c r="K78" s="52">
        <v>6102.2311682636564</v>
      </c>
      <c r="L78" s="52">
        <v>1157.0399593532429</v>
      </c>
      <c r="M78" s="53">
        <v>3117.3129551865813</v>
      </c>
      <c r="O78" s="363" t="s">
        <v>10</v>
      </c>
      <c r="P78" s="48">
        <f t="shared" si="112"/>
        <v>5.3635470696410999E-3</v>
      </c>
      <c r="Q78" s="49">
        <f t="shared" si="113"/>
        <v>3.1505414687831947E-3</v>
      </c>
      <c r="R78" s="49">
        <f t="shared" si="114"/>
        <v>1.8978196722544151E-3</v>
      </c>
      <c r="S78" s="49">
        <f t="shared" si="115"/>
        <v>2.1899179545526743E-3</v>
      </c>
      <c r="T78" s="49">
        <f t="shared" si="116"/>
        <v>1.4564705624428055E-2</v>
      </c>
      <c r="U78" s="49">
        <f t="shared" si="117"/>
        <v>1.7542176190857559E-2</v>
      </c>
      <c r="V78" s="49">
        <f t="shared" si="118"/>
        <v>2.8266988363863967E-3</v>
      </c>
      <c r="W78" s="49">
        <f t="shared" si="119"/>
        <v>1.2483202977058734E-3</v>
      </c>
      <c r="X78" s="49">
        <f t="shared" si="120"/>
        <v>8.9239637412207654E-3</v>
      </c>
      <c r="Y78" s="49">
        <f t="shared" si="121"/>
        <v>1.1921527519932874E-3</v>
      </c>
      <c r="Z78" s="50">
        <f t="shared" si="122"/>
        <v>4.0144487350005807E-3</v>
      </c>
      <c r="AB78" s="363" t="s">
        <v>10</v>
      </c>
      <c r="AC78" s="48">
        <f t="shared" si="124"/>
        <v>1</v>
      </c>
      <c r="AD78" s="49">
        <f t="shared" si="123"/>
        <v>0.21976784376544681</v>
      </c>
      <c r="AE78" s="49">
        <f t="shared" si="123"/>
        <v>4.4804953868421746E-2</v>
      </c>
      <c r="AF78" s="49">
        <f t="shared" si="123"/>
        <v>2.0856451740774169E-2</v>
      </c>
      <c r="AG78" s="49">
        <f t="shared" si="123"/>
        <v>7.8269789993598876E-2</v>
      </c>
      <c r="AH78" s="49">
        <f t="shared" si="123"/>
        <v>0.46435085015497934</v>
      </c>
      <c r="AI78" s="49">
        <f t="shared" si="123"/>
        <v>3.8545305958433453E-2</v>
      </c>
      <c r="AJ78" s="49">
        <f t="shared" si="123"/>
        <v>1.2037463099177461E-2</v>
      </c>
      <c r="AK78" s="49">
        <f t="shared" si="123"/>
        <v>7.1373350585065623E-2</v>
      </c>
      <c r="AL78" s="49">
        <f t="shared" si="123"/>
        <v>1.3533053137897941E-2</v>
      </c>
      <c r="AM78" s="50">
        <f t="shared" si="123"/>
        <v>3.6460937696204579E-2</v>
      </c>
    </row>
    <row r="79" spans="2:39">
      <c r="B79" s="54" t="s">
        <v>11</v>
      </c>
      <c r="C79" s="104">
        <v>529391.95760970796</v>
      </c>
      <c r="D79" s="52">
        <v>30982.04570510492</v>
      </c>
      <c r="E79" s="52">
        <v>1318.817863632426</v>
      </c>
      <c r="F79" s="52">
        <v>9843.8518397303087</v>
      </c>
      <c r="G79" s="52">
        <v>8260.1551924205778</v>
      </c>
      <c r="H79" s="52">
        <v>387780.34441281651</v>
      </c>
      <c r="I79" s="52">
        <v>6677.3318522345417</v>
      </c>
      <c r="J79" s="52">
        <v>23024.528134637974</v>
      </c>
      <c r="K79" s="52">
        <v>33947.481618705991</v>
      </c>
      <c r="L79" s="52">
        <v>3203.2657289220788</v>
      </c>
      <c r="M79" s="53">
        <v>24354.135261502579</v>
      </c>
      <c r="O79" s="363" t="s">
        <v>11</v>
      </c>
      <c r="P79" s="48">
        <f t="shared" si="112"/>
        <v>3.3210610926781729E-2</v>
      </c>
      <c r="Q79" s="49">
        <f t="shared" si="113"/>
        <v>5.1949165153216022E-3</v>
      </c>
      <c r="R79" s="49">
        <f t="shared" si="114"/>
        <v>6.5337296409571444E-4</v>
      </c>
      <c r="S79" s="49">
        <f t="shared" si="115"/>
        <v>1.2089265542829315E-2</v>
      </c>
      <c r="T79" s="49">
        <f t="shared" si="116"/>
        <v>1.7978074625821464E-2</v>
      </c>
      <c r="U79" s="49">
        <f t="shared" si="117"/>
        <v>0.17134460901548759</v>
      </c>
      <c r="V79" s="49">
        <f t="shared" si="118"/>
        <v>5.727412097086969E-3</v>
      </c>
      <c r="W79" s="49">
        <f t="shared" si="119"/>
        <v>2.792731805363409E-2</v>
      </c>
      <c r="X79" s="49">
        <f t="shared" si="120"/>
        <v>4.9645135806497424E-2</v>
      </c>
      <c r="Y79" s="49">
        <f t="shared" si="121"/>
        <v>3.3004755135983776E-3</v>
      </c>
      <c r="Z79" s="50">
        <f t="shared" si="122"/>
        <v>3.1363045320780221E-2</v>
      </c>
      <c r="AB79" s="363" t="s">
        <v>11</v>
      </c>
      <c r="AC79" s="48">
        <f t="shared" si="124"/>
        <v>1</v>
      </c>
      <c r="AD79" s="49">
        <f t="shared" si="123"/>
        <v>5.8523831463163832E-2</v>
      </c>
      <c r="AE79" s="49">
        <f t="shared" si="123"/>
        <v>2.4911936131162744E-3</v>
      </c>
      <c r="AF79" s="49">
        <f t="shared" si="123"/>
        <v>1.8594638052638585E-2</v>
      </c>
      <c r="AG79" s="49">
        <f t="shared" si="123"/>
        <v>1.5603099128510644E-2</v>
      </c>
      <c r="AH79" s="49">
        <f t="shared" si="123"/>
        <v>0.73250138926119834</v>
      </c>
      <c r="AI79" s="49">
        <f t="shared" si="123"/>
        <v>1.2613209846223952E-2</v>
      </c>
      <c r="AJ79" s="49">
        <f t="shared" si="123"/>
        <v>4.3492402564250347E-2</v>
      </c>
      <c r="AK79" s="49">
        <f t="shared" si="123"/>
        <v>6.4125419985570753E-2</v>
      </c>
      <c r="AL79" s="49">
        <f t="shared" si="123"/>
        <v>6.0508394260187712E-3</v>
      </c>
      <c r="AM79" s="50">
        <f t="shared" si="123"/>
        <v>4.6003976659308388E-2</v>
      </c>
    </row>
    <row r="80" spans="2:39">
      <c r="B80" s="54" t="s">
        <v>12</v>
      </c>
      <c r="C80" s="104">
        <v>248681.59713889388</v>
      </c>
      <c r="D80" s="52">
        <v>0</v>
      </c>
      <c r="E80" s="52">
        <v>120.45434490024978</v>
      </c>
      <c r="F80" s="52">
        <v>4982.6066709564629</v>
      </c>
      <c r="G80" s="52">
        <v>15435.613921188464</v>
      </c>
      <c r="H80" s="52">
        <v>159742.82294692515</v>
      </c>
      <c r="I80" s="52">
        <v>331.51283098893566</v>
      </c>
      <c r="J80" s="52">
        <v>6980.558526286135</v>
      </c>
      <c r="K80" s="52">
        <v>21285.884392096243</v>
      </c>
      <c r="L80" s="52">
        <v>28072.633698569985</v>
      </c>
      <c r="M80" s="53">
        <v>11729.509806982231</v>
      </c>
      <c r="O80" s="363" t="s">
        <v>12</v>
      </c>
      <c r="P80" s="48">
        <f t="shared" si="112"/>
        <v>1.5600667234388356E-2</v>
      </c>
      <c r="Q80" s="49">
        <f t="shared" si="113"/>
        <v>0</v>
      </c>
      <c r="R80" s="49">
        <f t="shared" si="114"/>
        <v>5.9675876810551757E-5</v>
      </c>
      <c r="S80" s="49">
        <f t="shared" si="115"/>
        <v>6.1191549935310421E-3</v>
      </c>
      <c r="T80" s="49">
        <f t="shared" si="116"/>
        <v>3.359532750972137E-2</v>
      </c>
      <c r="U80" s="49">
        <f t="shared" si="117"/>
        <v>7.0583957993840263E-2</v>
      </c>
      <c r="V80" s="49">
        <f t="shared" si="118"/>
        <v>2.8435169025037781E-4</v>
      </c>
      <c r="W80" s="49">
        <f t="shared" si="119"/>
        <v>8.4669825594523712E-3</v>
      </c>
      <c r="X80" s="49">
        <f t="shared" si="120"/>
        <v>3.1128689700055064E-2</v>
      </c>
      <c r="Y80" s="49">
        <f t="shared" si="121"/>
        <v>2.8924556363772322E-2</v>
      </c>
      <c r="Z80" s="50">
        <f t="shared" si="122"/>
        <v>1.510516155539423E-2</v>
      </c>
      <c r="AB80" s="363" t="s">
        <v>12</v>
      </c>
      <c r="AC80" s="48">
        <f t="shared" si="124"/>
        <v>1</v>
      </c>
      <c r="AD80" s="49">
        <f t="shared" si="123"/>
        <v>0</v>
      </c>
      <c r="AE80" s="49">
        <f t="shared" si="123"/>
        <v>4.8437176810061061E-4</v>
      </c>
      <c r="AF80" s="49">
        <f t="shared" si="123"/>
        <v>2.0036089233308137E-2</v>
      </c>
      <c r="AG80" s="49">
        <f t="shared" si="123"/>
        <v>6.2069787627137323E-2</v>
      </c>
      <c r="AH80" s="49">
        <f t="shared" si="123"/>
        <v>0.64235884273216015</v>
      </c>
      <c r="AI80" s="49">
        <f t="shared" si="123"/>
        <v>1.3330814776928541E-3</v>
      </c>
      <c r="AJ80" s="49">
        <f t="shared" si="123"/>
        <v>2.807026578001004E-2</v>
      </c>
      <c r="AK80" s="49">
        <f t="shared" si="123"/>
        <v>8.5594931981266109E-2</v>
      </c>
      <c r="AL80" s="49">
        <f t="shared" si="123"/>
        <v>0.11288585090955014</v>
      </c>
      <c r="AM80" s="50">
        <f t="shared" si="123"/>
        <v>4.7166778490774504E-2</v>
      </c>
    </row>
    <row r="81" spans="2:39">
      <c r="B81" s="54" t="s">
        <v>44</v>
      </c>
      <c r="C81" s="104">
        <v>31050.527692890333</v>
      </c>
      <c r="D81" s="52">
        <v>30111.934732562931</v>
      </c>
      <c r="E81" s="52">
        <v>358.17462916960096</v>
      </c>
      <c r="F81" s="105">
        <v>0</v>
      </c>
      <c r="G81" s="105">
        <v>0</v>
      </c>
      <c r="H81" s="105">
        <v>0</v>
      </c>
      <c r="I81" s="52">
        <v>201.4935318981901</v>
      </c>
      <c r="J81" s="52">
        <v>0</v>
      </c>
      <c r="K81" s="52">
        <v>0</v>
      </c>
      <c r="L81" s="105">
        <v>0</v>
      </c>
      <c r="M81" s="106">
        <v>378.92479925961027</v>
      </c>
      <c r="O81" s="363" t="s">
        <v>44</v>
      </c>
      <c r="P81" s="48">
        <f t="shared" si="112"/>
        <v>1.9479083115200918E-3</v>
      </c>
      <c r="Q81" s="49">
        <f t="shared" si="113"/>
        <v>5.0490206017836485E-3</v>
      </c>
      <c r="R81" s="49">
        <f t="shared" si="114"/>
        <v>1.7744802036564678E-4</v>
      </c>
      <c r="S81" s="49">
        <f t="shared" si="115"/>
        <v>0</v>
      </c>
      <c r="T81" s="49">
        <f t="shared" si="116"/>
        <v>0</v>
      </c>
      <c r="U81" s="49">
        <f t="shared" si="117"/>
        <v>0</v>
      </c>
      <c r="V81" s="49">
        <f t="shared" si="118"/>
        <v>1.7282898583096171E-4</v>
      </c>
      <c r="W81" s="49">
        <f t="shared" si="119"/>
        <v>0</v>
      </c>
      <c r="X81" s="49">
        <f t="shared" si="120"/>
        <v>0</v>
      </c>
      <c r="Y81" s="49">
        <f t="shared" si="121"/>
        <v>0</v>
      </c>
      <c r="Z81" s="50">
        <f t="shared" si="122"/>
        <v>4.8797608803349818E-4</v>
      </c>
      <c r="AB81" s="363" t="s">
        <v>44</v>
      </c>
      <c r="AC81" s="48">
        <f t="shared" si="124"/>
        <v>1</v>
      </c>
      <c r="AD81" s="49">
        <f t="shared" si="123"/>
        <v>0.96977207699622081</v>
      </c>
      <c r="AE81" s="49">
        <f t="shared" si="123"/>
        <v>1.1535218747719142E-2</v>
      </c>
      <c r="AF81" s="49">
        <f t="shared" si="123"/>
        <v>0</v>
      </c>
      <c r="AG81" s="49">
        <f t="shared" si="123"/>
        <v>0</v>
      </c>
      <c r="AH81" s="49">
        <f t="shared" si="123"/>
        <v>0</v>
      </c>
      <c r="AI81" s="49">
        <f t="shared" si="123"/>
        <v>6.4892144150041691E-3</v>
      </c>
      <c r="AJ81" s="49">
        <f t="shared" si="123"/>
        <v>0</v>
      </c>
      <c r="AK81" s="49">
        <f t="shared" si="123"/>
        <v>0</v>
      </c>
      <c r="AL81" s="49">
        <f t="shared" si="123"/>
        <v>0</v>
      </c>
      <c r="AM81" s="50">
        <f t="shared" si="123"/>
        <v>1.2203489841055843E-2</v>
      </c>
    </row>
    <row r="82" spans="2:39">
      <c r="B82" s="54" t="s">
        <v>14</v>
      </c>
      <c r="C82" s="104">
        <v>1290634.3921557481</v>
      </c>
      <c r="D82" s="52">
        <v>801471.95925747755</v>
      </c>
      <c r="E82" s="52">
        <v>159282.98068307331</v>
      </c>
      <c r="F82" s="52">
        <v>59709.201612006858</v>
      </c>
      <c r="G82" s="52">
        <v>21382.339361567396</v>
      </c>
      <c r="H82" s="52">
        <v>58962.321394226659</v>
      </c>
      <c r="I82" s="52">
        <v>47558.717197027938</v>
      </c>
      <c r="J82" s="52">
        <v>32246.496679762939</v>
      </c>
      <c r="K82" s="52">
        <v>15701.554167077067</v>
      </c>
      <c r="L82" s="52">
        <v>33480.177067604578</v>
      </c>
      <c r="M82" s="53">
        <v>60838.644735923677</v>
      </c>
      <c r="O82" s="363" t="s">
        <v>14</v>
      </c>
      <c r="P82" s="48">
        <f t="shared" si="112"/>
        <v>8.0966013991108587E-2</v>
      </c>
      <c r="Q82" s="49">
        <f t="shared" si="113"/>
        <v>0.13438686255077723</v>
      </c>
      <c r="R82" s="49">
        <f t="shared" si="114"/>
        <v>7.8912483739230127E-2</v>
      </c>
      <c r="S82" s="49">
        <f t="shared" si="115"/>
        <v>7.3329059131558336E-2</v>
      </c>
      <c r="T82" s="49">
        <f t="shared" si="116"/>
        <v>4.6538265173229613E-2</v>
      </c>
      <c r="U82" s="49">
        <f t="shared" si="117"/>
        <v>2.6053089207595682E-2</v>
      </c>
      <c r="V82" s="49">
        <f t="shared" si="118"/>
        <v>4.0792996098440462E-2</v>
      </c>
      <c r="W82" s="49">
        <f t="shared" si="119"/>
        <v>3.9112991311921849E-2</v>
      </c>
      <c r="X82" s="49">
        <f t="shared" si="120"/>
        <v>2.2962109465230186E-2</v>
      </c>
      <c r="Y82" s="49">
        <f t="shared" si="121"/>
        <v>3.4496202923430593E-2</v>
      </c>
      <c r="Z82" s="50">
        <f t="shared" si="122"/>
        <v>7.8347481921224163E-2</v>
      </c>
      <c r="AB82" s="363" t="s">
        <v>14</v>
      </c>
      <c r="AC82" s="48">
        <f t="shared" si="124"/>
        <v>1</v>
      </c>
      <c r="AD82" s="49">
        <f t="shared" si="123"/>
        <v>0.62099070358630226</v>
      </c>
      <c r="AE82" s="49">
        <f t="shared" si="123"/>
        <v>0.12341448643486307</v>
      </c>
      <c r="AF82" s="49">
        <f t="shared" si="123"/>
        <v>4.6263451504863828E-2</v>
      </c>
      <c r="AG82" s="49">
        <f t="shared" si="123"/>
        <v>1.6567309449930626E-2</v>
      </c>
      <c r="AH82" s="49">
        <f t="shared" si="123"/>
        <v>4.5684759179353517E-2</v>
      </c>
      <c r="AI82" s="49">
        <f t="shared" si="123"/>
        <v>3.6849101097941886E-2</v>
      </c>
      <c r="AJ82" s="49">
        <f t="shared" si="123"/>
        <v>2.4984997204283065E-2</v>
      </c>
      <c r="AK82" s="49">
        <f t="shared" si="123"/>
        <v>1.2165764574776861E-2</v>
      </c>
      <c r="AL82" s="49">
        <f t="shared" si="123"/>
        <v>2.5940868514810457E-2</v>
      </c>
      <c r="AM82" s="50">
        <f t="shared" si="123"/>
        <v>4.7138558452874339E-2</v>
      </c>
    </row>
    <row r="83" spans="2:39">
      <c r="B83" s="54" t="s">
        <v>15</v>
      </c>
      <c r="C83" s="104">
        <v>263155.80966391542</v>
      </c>
      <c r="D83" s="52">
        <v>130270.43304579542</v>
      </c>
      <c r="E83" s="52">
        <v>14094.669256885682</v>
      </c>
      <c r="F83" s="52">
        <v>8116.5236488309401</v>
      </c>
      <c r="G83" s="52">
        <v>6999.5044040700814</v>
      </c>
      <c r="H83" s="52">
        <v>51436.938062259382</v>
      </c>
      <c r="I83" s="52">
        <v>13763.102325640655</v>
      </c>
      <c r="J83" s="52">
        <v>8372.8794568691847</v>
      </c>
      <c r="K83" s="52">
        <v>8697.5936734630486</v>
      </c>
      <c r="L83" s="52">
        <v>3210.8677271046172</v>
      </c>
      <c r="M83" s="53">
        <v>18193.298062996426</v>
      </c>
      <c r="O83" s="363" t="s">
        <v>15</v>
      </c>
      <c r="P83" s="48">
        <f t="shared" si="112"/>
        <v>1.6508685260975819E-2</v>
      </c>
      <c r="Q83" s="49">
        <f t="shared" si="113"/>
        <v>2.1843103277592556E-2</v>
      </c>
      <c r="R83" s="49">
        <f t="shared" si="114"/>
        <v>6.9828261235069557E-3</v>
      </c>
      <c r="S83" s="49">
        <f t="shared" si="115"/>
        <v>9.96792833465273E-3</v>
      </c>
      <c r="T83" s="49">
        <f t="shared" si="116"/>
        <v>1.5234291558541786E-2</v>
      </c>
      <c r="U83" s="49">
        <f t="shared" si="117"/>
        <v>2.2727923599575806E-2</v>
      </c>
      <c r="V83" s="49">
        <f t="shared" si="118"/>
        <v>1.1805158182596686E-2</v>
      </c>
      <c r="W83" s="49">
        <f t="shared" si="119"/>
        <v>1.0155781097852298E-2</v>
      </c>
      <c r="X83" s="49">
        <f t="shared" si="120"/>
        <v>1.2719447762242132E-2</v>
      </c>
      <c r="Y83" s="49">
        <f t="shared" si="121"/>
        <v>3.3083082102833106E-3</v>
      </c>
      <c r="Z83" s="50">
        <f t="shared" si="122"/>
        <v>2.342917231744962E-2</v>
      </c>
      <c r="AB83" s="363" t="s">
        <v>15</v>
      </c>
      <c r="AC83" s="48">
        <f t="shared" si="124"/>
        <v>1</v>
      </c>
      <c r="AD83" s="49">
        <f t="shared" si="124"/>
        <v>0.49503156784631847</v>
      </c>
      <c r="AE83" s="49">
        <f t="shared" si="124"/>
        <v>5.3560167548215742E-2</v>
      </c>
      <c r="AF83" s="49">
        <f t="shared" si="124"/>
        <v>3.0843034243465149E-2</v>
      </c>
      <c r="AG83" s="49">
        <f t="shared" si="124"/>
        <v>2.6598327481385908E-2</v>
      </c>
      <c r="AH83" s="49">
        <f t="shared" si="124"/>
        <v>0.19546191333549168</v>
      </c>
      <c r="AI83" s="49">
        <f t="shared" si="124"/>
        <v>5.2300203226438156E-2</v>
      </c>
      <c r="AJ83" s="49">
        <f t="shared" si="124"/>
        <v>3.1817194032548443E-2</v>
      </c>
      <c r="AK83" s="49">
        <f t="shared" si="124"/>
        <v>3.3051117832325339E-2</v>
      </c>
      <c r="AL83" s="49">
        <f t="shared" si="124"/>
        <v>1.2201394038023776E-2</v>
      </c>
      <c r="AM83" s="50">
        <f t="shared" si="124"/>
        <v>6.9135080415787364E-2</v>
      </c>
    </row>
    <row r="84" spans="2:39">
      <c r="B84" s="54" t="s">
        <v>16</v>
      </c>
      <c r="C84" s="104">
        <v>863748.59529111302</v>
      </c>
      <c r="D84" s="52">
        <v>320395.74665080669</v>
      </c>
      <c r="E84" s="52">
        <v>62830.441503600006</v>
      </c>
      <c r="F84" s="52">
        <v>72207.639875290522</v>
      </c>
      <c r="G84" s="52">
        <v>62734.53140259564</v>
      </c>
      <c r="H84" s="52">
        <v>216492.23329885662</v>
      </c>
      <c r="I84" s="52">
        <v>18801.025725731219</v>
      </c>
      <c r="J84" s="52">
        <v>38099.332300022928</v>
      </c>
      <c r="K84" s="52">
        <v>15146.65118676491</v>
      </c>
      <c r="L84" s="52">
        <v>38240.77956541739</v>
      </c>
      <c r="M84" s="53">
        <v>18800.213782027098</v>
      </c>
      <c r="O84" s="363" t="s">
        <v>16</v>
      </c>
      <c r="P84" s="48">
        <f t="shared" si="112"/>
        <v>5.4185973406713064E-2</v>
      </c>
      <c r="Q84" s="49">
        <f t="shared" si="113"/>
        <v>5.3722377520113954E-2</v>
      </c>
      <c r="R84" s="49">
        <f t="shared" si="114"/>
        <v>3.1127658286020342E-2</v>
      </c>
      <c r="S84" s="49">
        <f t="shared" si="115"/>
        <v>8.8678430647458173E-2</v>
      </c>
      <c r="T84" s="49">
        <f t="shared" si="116"/>
        <v>0.136540544444819</v>
      </c>
      <c r="U84" s="49">
        <f t="shared" si="117"/>
        <v>9.565925040799024E-2</v>
      </c>
      <c r="V84" s="49">
        <f t="shared" si="118"/>
        <v>1.6126384694084242E-2</v>
      </c>
      <c r="W84" s="49">
        <f t="shared" si="119"/>
        <v>4.6212116250631895E-2</v>
      </c>
      <c r="X84" s="49">
        <f t="shared" si="120"/>
        <v>2.2150613810664535E-2</v>
      </c>
      <c r="Y84" s="49">
        <f t="shared" si="121"/>
        <v>3.9401275840779147E-2</v>
      </c>
      <c r="Z84" s="50">
        <f t="shared" si="122"/>
        <v>2.4210753145406248E-2</v>
      </c>
      <c r="AB84" s="363" t="s">
        <v>16</v>
      </c>
      <c r="AC84" s="48">
        <f t="shared" si="124"/>
        <v>1</v>
      </c>
      <c r="AD84" s="49">
        <f t="shared" si="124"/>
        <v>0.37093634466962261</v>
      </c>
      <c r="AE84" s="49">
        <f t="shared" si="124"/>
        <v>7.2741584583907754E-2</v>
      </c>
      <c r="AF84" s="49">
        <f t="shared" si="124"/>
        <v>8.3597982409400112E-2</v>
      </c>
      <c r="AG84" s="49">
        <f t="shared" si="124"/>
        <v>7.2630545212582304E-2</v>
      </c>
      <c r="AH84" s="49">
        <f t="shared" si="124"/>
        <v>0.25064264587995222</v>
      </c>
      <c r="AI84" s="49">
        <f t="shared" si="124"/>
        <v>2.1766780088822751E-2</v>
      </c>
      <c r="AJ84" s="49">
        <f t="shared" si="124"/>
        <v>4.4109284238178288E-2</v>
      </c>
      <c r="AK84" s="49">
        <f t="shared" si="124"/>
        <v>1.7535948850556413E-2</v>
      </c>
      <c r="AL84" s="49">
        <f t="shared" si="124"/>
        <v>4.4273044001338066E-2</v>
      </c>
      <c r="AM84" s="50">
        <f t="shared" si="124"/>
        <v>2.1765840065639447E-2</v>
      </c>
    </row>
    <row r="85" spans="2:39">
      <c r="B85" s="54" t="s">
        <v>17</v>
      </c>
      <c r="C85" s="104">
        <v>397877.43664993613</v>
      </c>
      <c r="D85" s="52">
        <v>96595.205197392614</v>
      </c>
      <c r="E85" s="52">
        <v>72683.223646954648</v>
      </c>
      <c r="F85" s="52">
        <v>85495.704297984208</v>
      </c>
      <c r="G85" s="52">
        <v>21925.545696048965</v>
      </c>
      <c r="H85" s="52">
        <v>8062.3947708613359</v>
      </c>
      <c r="I85" s="52">
        <v>4907.849297096227</v>
      </c>
      <c r="J85" s="52">
        <v>17398.694749827489</v>
      </c>
      <c r="K85" s="52">
        <v>20374.868242792963</v>
      </c>
      <c r="L85" s="52">
        <v>32435.632608277381</v>
      </c>
      <c r="M85" s="53">
        <v>37998.318142700366</v>
      </c>
      <c r="O85" s="363" t="s">
        <v>17</v>
      </c>
      <c r="P85" s="48">
        <f t="shared" si="112"/>
        <v>2.4960244588505928E-2</v>
      </c>
      <c r="Q85" s="49">
        <f t="shared" si="113"/>
        <v>1.6196607272389751E-2</v>
      </c>
      <c r="R85" s="49">
        <f t="shared" si="114"/>
        <v>3.6008955128528981E-2</v>
      </c>
      <c r="S85" s="49">
        <f t="shared" si="115"/>
        <v>0.10499754454429716</v>
      </c>
      <c r="T85" s="49">
        <f t="shared" si="116"/>
        <v>4.772054368870951E-2</v>
      </c>
      <c r="U85" s="49">
        <f t="shared" si="117"/>
        <v>3.5624494630679612E-3</v>
      </c>
      <c r="V85" s="49">
        <f t="shared" si="118"/>
        <v>4.2096567995886045E-3</v>
      </c>
      <c r="W85" s="49">
        <f t="shared" si="119"/>
        <v>2.1103532682849743E-2</v>
      </c>
      <c r="X85" s="49">
        <f t="shared" si="120"/>
        <v>2.979641059428623E-2</v>
      </c>
      <c r="Y85" s="49">
        <f t="shared" si="121"/>
        <v>3.3419959582221943E-2</v>
      </c>
      <c r="Z85" s="50">
        <f t="shared" si="122"/>
        <v>4.8933906345948817E-2</v>
      </c>
      <c r="AB85" s="363" t="s">
        <v>17</v>
      </c>
      <c r="AC85" s="48">
        <f t="shared" si="124"/>
        <v>1</v>
      </c>
      <c r="AD85" s="49">
        <f t="shared" si="124"/>
        <v>0.24277628309538904</v>
      </c>
      <c r="AE85" s="49">
        <f t="shared" si="124"/>
        <v>0.18267742010940774</v>
      </c>
      <c r="AF85" s="49">
        <f t="shared" si="124"/>
        <v>0.21487949911873427</v>
      </c>
      <c r="AG85" s="49">
        <f t="shared" si="124"/>
        <v>5.5106280669390363E-2</v>
      </c>
      <c r="AH85" s="49">
        <f t="shared" si="124"/>
        <v>2.0263513404392568E-2</v>
      </c>
      <c r="AI85" s="49">
        <f t="shared" si="124"/>
        <v>1.233507820503602E-2</v>
      </c>
      <c r="AJ85" s="49">
        <f t="shared" si="124"/>
        <v>4.3728779637070385E-2</v>
      </c>
      <c r="AK85" s="49">
        <f t="shared" si="124"/>
        <v>5.1208905974528408E-2</v>
      </c>
      <c r="AL85" s="49">
        <f t="shared" si="124"/>
        <v>8.1521668786700197E-2</v>
      </c>
      <c r="AM85" s="50">
        <f t="shared" si="124"/>
        <v>9.5502570999351152E-2</v>
      </c>
    </row>
    <row r="86" spans="2:39">
      <c r="B86" s="54" t="s">
        <v>18</v>
      </c>
      <c r="C86" s="104">
        <v>2646572.6968509806</v>
      </c>
      <c r="D86" s="52">
        <v>1049526.0292866714</v>
      </c>
      <c r="E86" s="52">
        <v>560768.45693025889</v>
      </c>
      <c r="F86" s="52">
        <v>101435.73240229741</v>
      </c>
      <c r="G86" s="52">
        <v>97573.899720619069</v>
      </c>
      <c r="H86" s="52">
        <v>21713.111838087269</v>
      </c>
      <c r="I86" s="52">
        <v>308376.98779774178</v>
      </c>
      <c r="J86" s="52">
        <v>42162.053156211499</v>
      </c>
      <c r="K86" s="52">
        <v>220442.21068482386</v>
      </c>
      <c r="L86" s="52">
        <v>164122.77781379604</v>
      </c>
      <c r="M86" s="53">
        <v>80451.437220473686</v>
      </c>
      <c r="O86" s="363" t="s">
        <v>18</v>
      </c>
      <c r="P86" s="48">
        <f t="shared" si="112"/>
        <v>0.1660287710478614</v>
      </c>
      <c r="Q86" s="49">
        <f t="shared" si="113"/>
        <v>0.17597934476944085</v>
      </c>
      <c r="R86" s="49">
        <f t="shared" si="114"/>
        <v>0.27781770248906923</v>
      </c>
      <c r="S86" s="49">
        <f t="shared" si="115"/>
        <v>0.12457354341655202</v>
      </c>
      <c r="T86" s="49">
        <f t="shared" si="116"/>
        <v>0.21236778363672087</v>
      </c>
      <c r="U86" s="49">
        <f t="shared" si="117"/>
        <v>9.5941548147319006E-3</v>
      </c>
      <c r="V86" s="49">
        <f t="shared" si="118"/>
        <v>0.26450716086320836</v>
      </c>
      <c r="W86" s="49">
        <f t="shared" si="119"/>
        <v>5.1139943515991604E-2</v>
      </c>
      <c r="X86" s="49">
        <f t="shared" si="120"/>
        <v>0.32237688821377014</v>
      </c>
      <c r="Y86" s="49">
        <f t="shared" si="121"/>
        <v>0.16910342607775505</v>
      </c>
      <c r="Z86" s="50">
        <f t="shared" si="122"/>
        <v>0.1036046669107621</v>
      </c>
      <c r="AB86" s="363" t="s">
        <v>18</v>
      </c>
      <c r="AC86" s="48">
        <f t="shared" si="124"/>
        <v>1</v>
      </c>
      <c r="AD86" s="49">
        <f t="shared" si="124"/>
        <v>0.3965604385382831</v>
      </c>
      <c r="AE86" s="49">
        <f t="shared" si="124"/>
        <v>0.21188477369145695</v>
      </c>
      <c r="AF86" s="49">
        <f t="shared" si="124"/>
        <v>3.8327204283105661E-2</v>
      </c>
      <c r="AG86" s="49">
        <f t="shared" si="124"/>
        <v>3.6868021738725401E-2</v>
      </c>
      <c r="AH86" s="49">
        <f t="shared" si="124"/>
        <v>8.2042378295229049E-3</v>
      </c>
      <c r="AI86" s="49">
        <f t="shared" si="124"/>
        <v>0.11651937170086563</v>
      </c>
      <c r="AJ86" s="49">
        <f t="shared" si="124"/>
        <v>1.5930812407449806E-2</v>
      </c>
      <c r="AK86" s="49">
        <f t="shared" si="124"/>
        <v>8.3293465147251236E-2</v>
      </c>
      <c r="AL86" s="49">
        <f t="shared" si="124"/>
        <v>6.2013326899758775E-2</v>
      </c>
      <c r="AM86" s="50">
        <f t="shared" si="124"/>
        <v>3.0398347763580677E-2</v>
      </c>
    </row>
    <row r="87" spans="2:39">
      <c r="B87" s="54" t="s">
        <v>19</v>
      </c>
      <c r="C87" s="104">
        <v>2001587.9571293036</v>
      </c>
      <c r="D87" s="52">
        <v>480274.14754811703</v>
      </c>
      <c r="E87" s="52">
        <v>327954.17647019669</v>
      </c>
      <c r="F87" s="52">
        <v>42801.55278351497</v>
      </c>
      <c r="G87" s="52">
        <v>20191.448383503124</v>
      </c>
      <c r="H87" s="52">
        <v>690399.06042113446</v>
      </c>
      <c r="I87" s="52">
        <v>61974.382009228619</v>
      </c>
      <c r="J87" s="52">
        <v>107553.03300145958</v>
      </c>
      <c r="K87" s="52">
        <v>29124.528165152904</v>
      </c>
      <c r="L87" s="52">
        <v>82599.232398173393</v>
      </c>
      <c r="M87" s="53">
        <v>158716.39594882258</v>
      </c>
      <c r="O87" s="363" t="s">
        <v>19</v>
      </c>
      <c r="P87" s="48">
        <f t="shared" si="112"/>
        <v>0.12556662020347656</v>
      </c>
      <c r="Q87" s="49">
        <f t="shared" si="113"/>
        <v>8.0529998720149654E-2</v>
      </c>
      <c r="R87" s="49">
        <f t="shared" si="114"/>
        <v>0.16247610703248966</v>
      </c>
      <c r="S87" s="49">
        <f t="shared" si="115"/>
        <v>5.2564722191055846E-2</v>
      </c>
      <c r="T87" s="49">
        <f t="shared" si="116"/>
        <v>4.3946313039630175E-2</v>
      </c>
      <c r="U87" s="49">
        <f t="shared" si="117"/>
        <v>0.30505970397144627</v>
      </c>
      <c r="V87" s="49">
        <f t="shared" si="118"/>
        <v>5.3157882981412927E-2</v>
      </c>
      <c r="W87" s="49">
        <f t="shared" si="119"/>
        <v>0.13045512779678051</v>
      </c>
      <c r="X87" s="49">
        <f t="shared" si="120"/>
        <v>4.2592000558369834E-2</v>
      </c>
      <c r="Y87" s="49">
        <f t="shared" si="121"/>
        <v>8.510587851352891E-2</v>
      </c>
      <c r="Z87" s="50">
        <f t="shared" si="122"/>
        <v>0.20439360567905063</v>
      </c>
      <c r="AB87" s="363" t="s">
        <v>19</v>
      </c>
      <c r="AC87" s="48">
        <f t="shared" si="124"/>
        <v>1</v>
      </c>
      <c r="AD87" s="49">
        <f t="shared" si="124"/>
        <v>0.23994656134768655</v>
      </c>
      <c r="AE87" s="49">
        <f t="shared" si="124"/>
        <v>0.16384699723141405</v>
      </c>
      <c r="AF87" s="49">
        <f t="shared" si="124"/>
        <v>2.1383798114423792E-2</v>
      </c>
      <c r="AG87" s="49">
        <f t="shared" si="124"/>
        <v>1.0087714762463845E-2</v>
      </c>
      <c r="AH87" s="49">
        <f t="shared" si="124"/>
        <v>0.34492566662486884</v>
      </c>
      <c r="AI87" s="49">
        <f t="shared" si="124"/>
        <v>3.0962607358066274E-2</v>
      </c>
      <c r="AJ87" s="49">
        <f t="shared" si="124"/>
        <v>5.3733852973272864E-2</v>
      </c>
      <c r="AK87" s="49">
        <f t="shared" si="124"/>
        <v>1.455071112983892E-2</v>
      </c>
      <c r="AL87" s="49">
        <f t="shared" si="124"/>
        <v>4.1266851203800206E-2</v>
      </c>
      <c r="AM87" s="50">
        <f t="shared" si="124"/>
        <v>7.9295239254164554E-2</v>
      </c>
    </row>
    <row r="88" spans="2:39">
      <c r="B88" s="364" t="s">
        <v>20</v>
      </c>
      <c r="C88" s="110">
        <v>196371.87124237881</v>
      </c>
      <c r="D88" s="111">
        <v>46690.727589059883</v>
      </c>
      <c r="E88" s="111">
        <v>64420.574740906879</v>
      </c>
      <c r="F88" s="111">
        <v>27633.844241949206</v>
      </c>
      <c r="G88" s="111">
        <v>1315.3329643074981</v>
      </c>
      <c r="H88" s="111">
        <v>26606.284132110912</v>
      </c>
      <c r="I88" s="111">
        <v>18171.602259181338</v>
      </c>
      <c r="J88" s="111">
        <v>7585.5713152857788</v>
      </c>
      <c r="K88" s="111">
        <v>1063.2460337990285</v>
      </c>
      <c r="L88" s="111">
        <v>1450.660942828657</v>
      </c>
      <c r="M88" s="112">
        <v>1434.0270229496195</v>
      </c>
      <c r="O88" s="365" t="s">
        <v>20</v>
      </c>
      <c r="P88" s="72">
        <f t="shared" si="112"/>
        <v>1.2319094990110833E-2</v>
      </c>
      <c r="Q88" s="73">
        <f t="shared" si="113"/>
        <v>7.8288707651355451E-3</v>
      </c>
      <c r="R88" s="73">
        <f t="shared" si="114"/>
        <v>3.191544718031445E-2</v>
      </c>
      <c r="S88" s="73">
        <f t="shared" si="115"/>
        <v>3.3937211413704232E-2</v>
      </c>
      <c r="T88" s="73">
        <f t="shared" si="116"/>
        <v>2.8627978093948539E-3</v>
      </c>
      <c r="U88" s="73">
        <f t="shared" si="117"/>
        <v>1.1756251748330856E-2</v>
      </c>
      <c r="V88" s="73">
        <f t="shared" si="118"/>
        <v>1.5586503247979116E-2</v>
      </c>
      <c r="W88" s="73">
        <f t="shared" si="119"/>
        <v>9.200825376386822E-3</v>
      </c>
      <c r="X88" s="73">
        <f t="shared" si="120"/>
        <v>1.5549016076228332E-3</v>
      </c>
      <c r="Y88" s="73">
        <f t="shared" si="121"/>
        <v>1.4946842770832722E-3</v>
      </c>
      <c r="Z88" s="74">
        <f t="shared" si="122"/>
        <v>1.8467276308137578E-3</v>
      </c>
      <c r="AB88" s="365" t="s">
        <v>20</v>
      </c>
      <c r="AC88" s="72">
        <f t="shared" si="124"/>
        <v>1</v>
      </c>
      <c r="AD88" s="73">
        <f t="shared" si="124"/>
        <v>0.23776688226100484</v>
      </c>
      <c r="AE88" s="73">
        <f t="shared" si="124"/>
        <v>0.32805398417471687</v>
      </c>
      <c r="AF88" s="73">
        <f t="shared" si="124"/>
        <v>0.14072200904905149</v>
      </c>
      <c r="AG88" s="73">
        <f t="shared" si="124"/>
        <v>6.6981740102888898E-3</v>
      </c>
      <c r="AH88" s="73">
        <f t="shared" si="124"/>
        <v>0.13548928348944222</v>
      </c>
      <c r="AI88" s="73">
        <f t="shared" si="124"/>
        <v>9.2536686360504286E-2</v>
      </c>
      <c r="AJ88" s="73">
        <f t="shared" si="124"/>
        <v>3.8628604327566977E-2</v>
      </c>
      <c r="AK88" s="73">
        <f t="shared" si="124"/>
        <v>5.4144518105990859E-3</v>
      </c>
      <c r="AL88" s="73">
        <f t="shared" si="124"/>
        <v>7.3873153708360209E-3</v>
      </c>
      <c r="AM88" s="74">
        <f t="shared" si="124"/>
        <v>7.3026091459892535E-3</v>
      </c>
    </row>
    <row r="89" spans="2:39">
      <c r="B89" s="366" t="s">
        <v>50</v>
      </c>
      <c r="C89" s="367">
        <f t="shared" ref="C89:M89" si="125">SUM(C70:C88)</f>
        <v>15940446.225961935</v>
      </c>
      <c r="D89" s="368">
        <f t="shared" si="125"/>
        <v>5963915.9962875573</v>
      </c>
      <c r="E89" s="368">
        <f t="shared" si="125"/>
        <v>2018476.3314437184</v>
      </c>
      <c r="F89" s="368">
        <f t="shared" si="125"/>
        <v>814263.84463604889</v>
      </c>
      <c r="G89" s="368">
        <f t="shared" si="125"/>
        <v>459457.16459296044</v>
      </c>
      <c r="H89" s="368">
        <f t="shared" si="125"/>
        <v>2263160.4614870935</v>
      </c>
      <c r="I89" s="368">
        <f t="shared" si="125"/>
        <v>1165854.9688838897</v>
      </c>
      <c r="J89" s="368">
        <f t="shared" si="125"/>
        <v>824444.65631893603</v>
      </c>
      <c r="K89" s="368">
        <f t="shared" si="125"/>
        <v>683802.77477784711</v>
      </c>
      <c r="L89" s="368">
        <f t="shared" si="125"/>
        <v>970546.73356133618</v>
      </c>
      <c r="M89" s="369">
        <f t="shared" si="125"/>
        <v>776523.29397254845</v>
      </c>
      <c r="O89" s="366" t="s">
        <v>50</v>
      </c>
      <c r="P89" s="371">
        <f t="shared" si="112"/>
        <v>1</v>
      </c>
      <c r="Q89" s="372">
        <f t="shared" si="113"/>
        <v>1</v>
      </c>
      <c r="R89" s="372">
        <f t="shared" si="114"/>
        <v>1</v>
      </c>
      <c r="S89" s="372">
        <f t="shared" si="115"/>
        <v>1</v>
      </c>
      <c r="T89" s="372">
        <f t="shared" si="116"/>
        <v>1</v>
      </c>
      <c r="U89" s="372">
        <f t="shared" si="117"/>
        <v>1</v>
      </c>
      <c r="V89" s="372">
        <f t="shared" si="118"/>
        <v>1</v>
      </c>
      <c r="W89" s="372">
        <f t="shared" si="119"/>
        <v>1</v>
      </c>
      <c r="X89" s="372">
        <f t="shared" si="120"/>
        <v>1</v>
      </c>
      <c r="Y89" s="372">
        <f t="shared" si="121"/>
        <v>1</v>
      </c>
      <c r="Z89" s="373">
        <f t="shared" si="122"/>
        <v>1</v>
      </c>
      <c r="AB89" s="366" t="s">
        <v>50</v>
      </c>
      <c r="AC89" s="371">
        <f t="shared" si="124"/>
        <v>1</v>
      </c>
      <c r="AD89" s="372">
        <f t="shared" si="124"/>
        <v>0.37413733039506941</v>
      </c>
      <c r="AE89" s="372">
        <f t="shared" si="124"/>
        <v>0.12662608705120565</v>
      </c>
      <c r="AF89" s="372">
        <f t="shared" si="124"/>
        <v>5.1081621749701787E-2</v>
      </c>
      <c r="AG89" s="372">
        <f t="shared" si="124"/>
        <v>2.8823356515870324E-2</v>
      </c>
      <c r="AH89" s="372">
        <f t="shared" si="124"/>
        <v>0.14197597917937343</v>
      </c>
      <c r="AI89" s="372">
        <f t="shared" si="124"/>
        <v>7.3138163910686602E-2</v>
      </c>
      <c r="AJ89" s="372">
        <f t="shared" si="124"/>
        <v>5.1720299710065643E-2</v>
      </c>
      <c r="AK89" s="372">
        <f t="shared" si="124"/>
        <v>4.2897342087208898E-2</v>
      </c>
      <c r="AL89" s="372">
        <f t="shared" si="124"/>
        <v>6.0885794525665358E-2</v>
      </c>
      <c r="AM89" s="373">
        <f t="shared" si="124"/>
        <v>4.8714024875153E-2</v>
      </c>
    </row>
    <row r="91" spans="2:39">
      <c r="B91" s="31" t="s">
        <v>22</v>
      </c>
      <c r="C91" s="374">
        <v>10645721.257983567</v>
      </c>
      <c r="D91" s="375">
        <v>643617.03430823656</v>
      </c>
      <c r="E91" s="375">
        <v>664633.00346009072</v>
      </c>
      <c r="F91" s="375">
        <v>1302580.8501742647</v>
      </c>
      <c r="G91" s="375">
        <v>1285420.8322574419</v>
      </c>
      <c r="H91" s="375">
        <v>1100261.4013664741</v>
      </c>
      <c r="I91" s="375">
        <v>962078.33518415573</v>
      </c>
      <c r="J91" s="375">
        <v>978998.22133919748</v>
      </c>
      <c r="K91" s="375">
        <v>1335374.9877752145</v>
      </c>
      <c r="L91" s="375">
        <v>1107639.2684052144</v>
      </c>
      <c r="M91" s="376">
        <v>1265117.3237132763</v>
      </c>
      <c r="O91" s="362" t="s">
        <v>22</v>
      </c>
      <c r="P91" s="101">
        <f>C91/C$98</f>
        <v>0.31167080819565673</v>
      </c>
      <c r="Q91" s="102">
        <f t="shared" ref="Q91:Z91" si="126">D91/D$98</f>
        <v>6.7088243981239984E-2</v>
      </c>
      <c r="R91" s="102">
        <f t="shared" si="126"/>
        <v>0.17487225219954911</v>
      </c>
      <c r="S91" s="102">
        <f t="shared" si="126"/>
        <v>0.50891544898233065</v>
      </c>
      <c r="T91" s="102">
        <f t="shared" si="126"/>
        <v>0.64397247099578925</v>
      </c>
      <c r="U91" s="102">
        <f t="shared" si="126"/>
        <v>0.25918332807736838</v>
      </c>
      <c r="V91" s="102">
        <f t="shared" si="126"/>
        <v>0.35533424448939299</v>
      </c>
      <c r="W91" s="102">
        <f t="shared" si="126"/>
        <v>0.46485225554744458</v>
      </c>
      <c r="X91" s="102">
        <f t="shared" si="126"/>
        <v>0.59370041961067832</v>
      </c>
      <c r="Y91" s="102">
        <f t="shared" si="126"/>
        <v>0.46491160600404069</v>
      </c>
      <c r="Z91" s="103">
        <f t="shared" si="126"/>
        <v>0.50269365207443462</v>
      </c>
      <c r="AB91" s="362" t="s">
        <v>22</v>
      </c>
      <c r="AC91" s="101">
        <f>C91/$C91</f>
        <v>1</v>
      </c>
      <c r="AD91" s="102">
        <f>D91/$C91</f>
        <v>6.0457813868230632E-2</v>
      </c>
      <c r="AE91" s="102">
        <f t="shared" ref="AE91:AE98" si="127">E91/$C91</f>
        <v>6.2431937428538357E-2</v>
      </c>
      <c r="AF91" s="102">
        <f t="shared" ref="AF91:AF98" si="128">F91/$C91</f>
        <v>0.12235721926284869</v>
      </c>
      <c r="AG91" s="102">
        <f t="shared" ref="AG91:AG98" si="129">G91/$C91</f>
        <v>0.12074530237145405</v>
      </c>
      <c r="AH91" s="102">
        <f t="shared" ref="AH91:AH98" si="130">H91/$C91</f>
        <v>0.10335245256786645</v>
      </c>
      <c r="AI91" s="102">
        <f t="shared" ref="AI91:AI98" si="131">I91/$C91</f>
        <v>9.0372301873173924E-2</v>
      </c>
      <c r="AJ91" s="102">
        <f t="shared" ref="AJ91:AJ98" si="132">J91/$C91</f>
        <v>9.1961662118949003E-2</v>
      </c>
      <c r="AK91" s="102">
        <f t="shared" ref="AK91:AK98" si="133">K91/$C91</f>
        <v>0.12543771863026884</v>
      </c>
      <c r="AL91" s="102">
        <f t="shared" ref="AL91:AL98" si="134">L91/$C91</f>
        <v>0.10404548847026783</v>
      </c>
      <c r="AM91" s="103">
        <f t="shared" ref="AM91:AM98" si="135">M91/$C91</f>
        <v>0.11883810340840216</v>
      </c>
    </row>
    <row r="92" spans="2:39">
      <c r="B92" s="54" t="s">
        <v>23</v>
      </c>
      <c r="C92" s="104">
        <v>189597.40062324682</v>
      </c>
      <c r="D92" s="52">
        <v>852.78520319839947</v>
      </c>
      <c r="E92" s="52">
        <v>601.64634421023186</v>
      </c>
      <c r="F92" s="52">
        <v>8144.9554446113034</v>
      </c>
      <c r="G92" s="52">
        <v>36790.055421310957</v>
      </c>
      <c r="H92" s="52">
        <v>2541.4501872113524</v>
      </c>
      <c r="I92" s="52">
        <v>0</v>
      </c>
      <c r="J92" s="52">
        <v>86243.6448961969</v>
      </c>
      <c r="K92" s="52">
        <v>13660.07751918991</v>
      </c>
      <c r="L92" s="52">
        <v>16441.667743272279</v>
      </c>
      <c r="M92" s="53">
        <v>24321.117864045449</v>
      </c>
      <c r="O92" s="363" t="s">
        <v>23</v>
      </c>
      <c r="P92" s="48">
        <f t="shared" ref="P92:P97" si="136">C92/C$98</f>
        <v>5.550772338673445E-3</v>
      </c>
      <c r="Q92" s="49">
        <f t="shared" ref="Q92:Q97" si="137">D92/D$98</f>
        <v>8.8891155339381576E-5</v>
      </c>
      <c r="R92" s="49">
        <f t="shared" ref="R92:R97" si="138">E92/E$98</f>
        <v>1.5829976948471839E-4</v>
      </c>
      <c r="S92" s="49">
        <f t="shared" ref="S92:S97" si="139">F92/F$98</f>
        <v>3.1822160263456139E-3</v>
      </c>
      <c r="T92" s="49">
        <f t="shared" ref="T92:T97" si="140">G92/G$98</f>
        <v>1.8431149008318468E-2</v>
      </c>
      <c r="U92" s="49">
        <f t="shared" ref="U92:U97" si="141">H92/H$98</f>
        <v>5.9867729327431839E-4</v>
      </c>
      <c r="V92" s="49">
        <f t="shared" ref="V92:V97" si="142">I92/I$98</f>
        <v>0</v>
      </c>
      <c r="W92" s="49">
        <f t="shared" ref="W92:W97" si="143">J92/J$98</f>
        <v>4.0950588042733174E-2</v>
      </c>
      <c r="X92" s="49">
        <f t="shared" ref="X92:X97" si="144">K92/K$98</f>
        <v>6.0731957909208722E-3</v>
      </c>
      <c r="Y92" s="49">
        <f t="shared" ref="Y92:Y97" si="145">L92/L$98</f>
        <v>6.9010935003372634E-3</v>
      </c>
      <c r="Z92" s="50">
        <f t="shared" ref="Z92:Z97" si="146">M92/M$98</f>
        <v>9.6639824089395452E-3</v>
      </c>
      <c r="AB92" s="363" t="s">
        <v>23</v>
      </c>
      <c r="AC92" s="48">
        <f t="shared" ref="AC92:AC98" si="147">C92/$C92</f>
        <v>1</v>
      </c>
      <c r="AD92" s="49">
        <f t="shared" ref="AD92:AD98" si="148">D92/$C92</f>
        <v>4.4978739180764815E-3</v>
      </c>
      <c r="AE92" s="49">
        <f t="shared" si="127"/>
        <v>3.1732837171421805E-3</v>
      </c>
      <c r="AF92" s="49">
        <f t="shared" si="128"/>
        <v>4.2959214724659245E-2</v>
      </c>
      <c r="AG92" s="49">
        <f t="shared" si="129"/>
        <v>0.19404303698454858</v>
      </c>
      <c r="AH92" s="49">
        <f t="shared" si="130"/>
        <v>1.3404456911629944E-2</v>
      </c>
      <c r="AI92" s="49">
        <f t="shared" si="131"/>
        <v>0</v>
      </c>
      <c r="AJ92" s="49">
        <f t="shared" si="132"/>
        <v>0.45487778109138505</v>
      </c>
      <c r="AK92" s="49">
        <f t="shared" si="133"/>
        <v>7.2047810119159547E-2</v>
      </c>
      <c r="AL92" s="49">
        <f t="shared" si="134"/>
        <v>8.6718845771223838E-2</v>
      </c>
      <c r="AM92" s="50">
        <f t="shared" si="135"/>
        <v>0.1282776967621749</v>
      </c>
    </row>
    <row r="93" spans="2:39">
      <c r="B93" s="54" t="s">
        <v>13</v>
      </c>
      <c r="C93" s="104">
        <v>4876109.404248816</v>
      </c>
      <c r="D93" s="52">
        <v>2282179.507431407</v>
      </c>
      <c r="E93" s="52">
        <v>818601.23239393951</v>
      </c>
      <c r="F93" s="52">
        <v>287615.04611905059</v>
      </c>
      <c r="G93" s="52">
        <v>142678.7126769083</v>
      </c>
      <c r="H93" s="52">
        <v>245289.79262045558</v>
      </c>
      <c r="I93" s="52">
        <v>396177.81389912753</v>
      </c>
      <c r="J93" s="52">
        <v>108505.59571887832</v>
      </c>
      <c r="K93" s="52">
        <v>126594.51836294579</v>
      </c>
      <c r="L93" s="52">
        <v>166456.97483737138</v>
      </c>
      <c r="M93" s="53">
        <v>302010.21018873277</v>
      </c>
      <c r="O93" s="363" t="s">
        <v>13</v>
      </c>
      <c r="P93" s="48">
        <f t="shared" si="136"/>
        <v>0.14275603522241093</v>
      </c>
      <c r="Q93" s="49">
        <f t="shared" si="137"/>
        <v>0.23788589711287719</v>
      </c>
      <c r="R93" s="49">
        <f t="shared" si="138"/>
        <v>0.21538298642530543</v>
      </c>
      <c r="S93" s="49">
        <f t="shared" si="139"/>
        <v>0.11237056057608105</v>
      </c>
      <c r="T93" s="49">
        <f t="shared" si="140"/>
        <v>7.1479441483522713E-2</v>
      </c>
      <c r="U93" s="49">
        <f t="shared" si="141"/>
        <v>5.7781745970384789E-2</v>
      </c>
      <c r="V93" s="49">
        <f t="shared" si="142"/>
        <v>0.14632440939267108</v>
      </c>
      <c r="W93" s="49">
        <f t="shared" si="143"/>
        <v>5.1521105769163501E-2</v>
      </c>
      <c r="X93" s="49">
        <f t="shared" si="144"/>
        <v>5.6283230823209261E-2</v>
      </c>
      <c r="Y93" s="49">
        <f t="shared" si="145"/>
        <v>6.9867313041040796E-2</v>
      </c>
      <c r="Z93" s="50">
        <f t="shared" si="146"/>
        <v>0.12000358597409387</v>
      </c>
      <c r="AB93" s="363" t="s">
        <v>13</v>
      </c>
      <c r="AC93" s="48">
        <f t="shared" si="147"/>
        <v>1</v>
      </c>
      <c r="AD93" s="49">
        <f t="shared" si="148"/>
        <v>0.46803287585032882</v>
      </c>
      <c r="AE93" s="49">
        <f t="shared" si="127"/>
        <v>0.16787999704859952</v>
      </c>
      <c r="AF93" s="49">
        <f t="shared" si="128"/>
        <v>5.8984535061587455E-2</v>
      </c>
      <c r="AG93" s="49">
        <f t="shared" si="129"/>
        <v>2.9260769365138665E-2</v>
      </c>
      <c r="AH93" s="49">
        <f t="shared" si="130"/>
        <v>5.0304407117428791E-2</v>
      </c>
      <c r="AI93" s="49">
        <f t="shared" si="131"/>
        <v>8.1248754089462499E-2</v>
      </c>
      <c r="AJ93" s="49">
        <f t="shared" si="132"/>
        <v>2.2252494093822336E-2</v>
      </c>
      <c r="AK93" s="49">
        <f t="shared" si="133"/>
        <v>2.596219811078012E-2</v>
      </c>
      <c r="AL93" s="49">
        <f t="shared" si="134"/>
        <v>3.4137251861561697E-2</v>
      </c>
      <c r="AM93" s="50">
        <f t="shared" si="135"/>
        <v>6.1936717401290267E-2</v>
      </c>
    </row>
    <row r="94" spans="2:39">
      <c r="B94" s="54" t="s">
        <v>24</v>
      </c>
      <c r="C94" s="104">
        <v>685983.18617388618</v>
      </c>
      <c r="D94" s="52">
        <v>238103.98056601002</v>
      </c>
      <c r="E94" s="52">
        <v>127314.50562843058</v>
      </c>
      <c r="F94" s="52">
        <v>39602.068597504949</v>
      </c>
      <c r="G94" s="52">
        <v>27490.79444622693</v>
      </c>
      <c r="H94" s="52">
        <v>63763.901913314628</v>
      </c>
      <c r="I94" s="52">
        <v>61759.132919376629</v>
      </c>
      <c r="J94" s="52">
        <v>14239.962213201636</v>
      </c>
      <c r="K94" s="52">
        <v>47317.874358865054</v>
      </c>
      <c r="L94" s="52">
        <v>11762.312720590236</v>
      </c>
      <c r="M94" s="53">
        <v>54628.652810365449</v>
      </c>
      <c r="O94" s="363" t="s">
        <v>24</v>
      </c>
      <c r="P94" s="48">
        <f t="shared" si="136"/>
        <v>2.008327372681401E-2</v>
      </c>
      <c r="Q94" s="49">
        <f t="shared" si="137"/>
        <v>2.4819072662186189E-2</v>
      </c>
      <c r="R94" s="49">
        <f t="shared" si="138"/>
        <v>3.349784651230113E-2</v>
      </c>
      <c r="S94" s="49">
        <f t="shared" si="139"/>
        <v>1.5472440361941441E-2</v>
      </c>
      <c r="T94" s="49">
        <f t="shared" si="140"/>
        <v>1.3772388298767268E-2</v>
      </c>
      <c r="U94" s="49">
        <f t="shared" si="141"/>
        <v>1.5020558104252823E-2</v>
      </c>
      <c r="V94" s="49">
        <f t="shared" si="142"/>
        <v>2.2810133056396162E-2</v>
      </c>
      <c r="W94" s="49">
        <f t="shared" si="143"/>
        <v>6.7614816957095201E-3</v>
      </c>
      <c r="X94" s="49">
        <f t="shared" si="144"/>
        <v>2.1037268272297769E-2</v>
      </c>
      <c r="Y94" s="49">
        <f t="shared" si="145"/>
        <v>4.9370186244162778E-3</v>
      </c>
      <c r="Z94" s="50">
        <f t="shared" si="146"/>
        <v>2.17066642550954E-2</v>
      </c>
      <c r="AB94" s="363" t="s">
        <v>24</v>
      </c>
      <c r="AC94" s="48">
        <f t="shared" si="147"/>
        <v>1</v>
      </c>
      <c r="AD94" s="49">
        <f t="shared" si="148"/>
        <v>0.34709885805518026</v>
      </c>
      <c r="AE94" s="49">
        <f t="shared" si="127"/>
        <v>0.18559420725533396</v>
      </c>
      <c r="AF94" s="49">
        <f t="shared" si="128"/>
        <v>5.7730377938835419E-2</v>
      </c>
      <c r="AG94" s="49">
        <f t="shared" si="129"/>
        <v>4.0075026619177861E-2</v>
      </c>
      <c r="AH94" s="49">
        <f t="shared" si="130"/>
        <v>9.2952572597240685E-2</v>
      </c>
      <c r="AI94" s="49">
        <f t="shared" si="131"/>
        <v>9.0030097186261995E-2</v>
      </c>
      <c r="AJ94" s="49">
        <f t="shared" si="132"/>
        <v>2.0758471199018608E-2</v>
      </c>
      <c r="AK94" s="49">
        <f t="shared" si="133"/>
        <v>6.8978183886376915E-2</v>
      </c>
      <c r="AL94" s="49">
        <f t="shared" si="134"/>
        <v>1.7146648719184018E-2</v>
      </c>
      <c r="AM94" s="50">
        <f t="shared" si="135"/>
        <v>7.9635556543390162E-2</v>
      </c>
    </row>
    <row r="95" spans="2:39">
      <c r="B95" s="109" t="s">
        <v>25</v>
      </c>
      <c r="C95" s="377">
        <v>1819083.0470112774</v>
      </c>
      <c r="D95" s="378">
        <v>464919.61899925134</v>
      </c>
      <c r="E95" s="378">
        <v>171050.60432048538</v>
      </c>
      <c r="F95" s="378">
        <v>107316.34005316137</v>
      </c>
      <c r="G95" s="378">
        <v>44242.848001707622</v>
      </c>
      <c r="H95" s="378">
        <v>570091.69416276715</v>
      </c>
      <c r="I95" s="378">
        <v>121660.33504568902</v>
      </c>
      <c r="J95" s="378">
        <v>93609.591154520589</v>
      </c>
      <c r="K95" s="378">
        <v>42490.198349463579</v>
      </c>
      <c r="L95" s="378">
        <v>109625.87004121485</v>
      </c>
      <c r="M95" s="379">
        <v>94075.946883016542</v>
      </c>
      <c r="O95" s="365" t="s">
        <v>25</v>
      </c>
      <c r="P95" s="380">
        <f t="shared" si="136"/>
        <v>5.3256615469980007E-2</v>
      </c>
      <c r="Q95" s="381">
        <f t="shared" si="137"/>
        <v>4.8461490557984994E-2</v>
      </c>
      <c r="R95" s="381">
        <f t="shared" si="138"/>
        <v>4.5005295045378126E-2</v>
      </c>
      <c r="S95" s="381">
        <f t="shared" si="139"/>
        <v>4.1928256026478879E-2</v>
      </c>
      <c r="T95" s="381">
        <f t="shared" si="140"/>
        <v>2.2164862616638074E-2</v>
      </c>
      <c r="U95" s="381">
        <f t="shared" si="141"/>
        <v>0.13429378002251305</v>
      </c>
      <c r="V95" s="381">
        <f t="shared" si="142"/>
        <v>4.4934057505318904E-2</v>
      </c>
      <c r="W95" s="381">
        <f t="shared" si="143"/>
        <v>4.4448119149315922E-2</v>
      </c>
      <c r="X95" s="381">
        <f t="shared" si="144"/>
        <v>1.8890909909467228E-2</v>
      </c>
      <c r="Y95" s="381">
        <f t="shared" si="145"/>
        <v>4.6013481784401782E-2</v>
      </c>
      <c r="Z95" s="382">
        <f t="shared" si="146"/>
        <v>3.7381024213768599E-2</v>
      </c>
      <c r="AB95" s="365" t="s">
        <v>25</v>
      </c>
      <c r="AC95" s="72">
        <f t="shared" si="147"/>
        <v>1</v>
      </c>
      <c r="AD95" s="73">
        <f t="shared" si="148"/>
        <v>0.25557910605736578</v>
      </c>
      <c r="AE95" s="73">
        <f t="shared" si="127"/>
        <v>9.4031223369113695E-2</v>
      </c>
      <c r="AF95" s="73">
        <f t="shared" si="128"/>
        <v>5.8994744758619072E-2</v>
      </c>
      <c r="AG95" s="73">
        <f t="shared" si="129"/>
        <v>2.4321510815241709E-2</v>
      </c>
      <c r="AH95" s="73">
        <f t="shared" si="130"/>
        <v>0.31339508941024885</v>
      </c>
      <c r="AI95" s="73">
        <f t="shared" si="131"/>
        <v>6.6880033457282162E-2</v>
      </c>
      <c r="AJ95" s="73">
        <f t="shared" si="132"/>
        <v>5.145976777053668E-2</v>
      </c>
      <c r="AK95" s="73">
        <f t="shared" si="133"/>
        <v>2.335803108015011E-2</v>
      </c>
      <c r="AL95" s="73">
        <f t="shared" si="134"/>
        <v>6.0264356935945444E-2</v>
      </c>
      <c r="AM95" s="74">
        <f t="shared" si="135"/>
        <v>5.1716136345496558E-2</v>
      </c>
    </row>
    <row r="96" spans="2:39">
      <c r="B96" s="366" t="s">
        <v>51</v>
      </c>
      <c r="C96" s="367">
        <f t="shared" ref="C96:M96" si="149">SUM(C91:C95)</f>
        <v>18216494.296040796</v>
      </c>
      <c r="D96" s="368">
        <f t="shared" si="149"/>
        <v>3629672.926508103</v>
      </c>
      <c r="E96" s="368">
        <f t="shared" si="149"/>
        <v>1782200.9921471565</v>
      </c>
      <c r="F96" s="368">
        <f t="shared" si="149"/>
        <v>1745259.260388593</v>
      </c>
      <c r="G96" s="368">
        <f t="shared" si="149"/>
        <v>1536623.2428035957</v>
      </c>
      <c r="H96" s="368">
        <f t="shared" si="149"/>
        <v>1981948.2402502229</v>
      </c>
      <c r="I96" s="368">
        <f t="shared" si="149"/>
        <v>1541675.617048349</v>
      </c>
      <c r="J96" s="368">
        <f t="shared" si="149"/>
        <v>1281597.0153219951</v>
      </c>
      <c r="K96" s="368">
        <f t="shared" si="149"/>
        <v>1565437.6563656786</v>
      </c>
      <c r="L96" s="368">
        <f t="shared" si="149"/>
        <v>1411926.0937476633</v>
      </c>
      <c r="M96" s="369">
        <f t="shared" si="149"/>
        <v>1740153.2514594365</v>
      </c>
      <c r="O96" s="370" t="s">
        <v>51</v>
      </c>
      <c r="P96" s="383">
        <f t="shared" si="136"/>
        <v>0.53331750495353514</v>
      </c>
      <c r="Q96" s="384">
        <f t="shared" si="137"/>
        <v>0.3783435954696277</v>
      </c>
      <c r="R96" s="384">
        <f t="shared" si="138"/>
        <v>0.46891667995201852</v>
      </c>
      <c r="S96" s="384">
        <f t="shared" si="139"/>
        <v>0.68186892197317772</v>
      </c>
      <c r="T96" s="384">
        <f t="shared" si="140"/>
        <v>0.76982031240303572</v>
      </c>
      <c r="U96" s="384">
        <f t="shared" si="141"/>
        <v>0.46687808946779336</v>
      </c>
      <c r="V96" s="384">
        <f t="shared" si="142"/>
        <v>0.5694028444437792</v>
      </c>
      <c r="W96" s="384">
        <f t="shared" si="143"/>
        <v>0.60853355020436684</v>
      </c>
      <c r="X96" s="384">
        <f t="shared" si="144"/>
        <v>0.69598502440657339</v>
      </c>
      <c r="Y96" s="384">
        <f t="shared" si="145"/>
        <v>0.59263051295423685</v>
      </c>
      <c r="Z96" s="385">
        <f t="shared" si="146"/>
        <v>0.69144890892633204</v>
      </c>
      <c r="AB96" s="370" t="s">
        <v>51</v>
      </c>
      <c r="AC96" s="371">
        <f t="shared" si="147"/>
        <v>1</v>
      </c>
      <c r="AD96" s="372">
        <f t="shared" si="148"/>
        <v>0.19925200027630907</v>
      </c>
      <c r="AE96" s="372">
        <f t="shared" si="127"/>
        <v>9.7834466016576152E-2</v>
      </c>
      <c r="AF96" s="372">
        <f t="shared" si="128"/>
        <v>9.5806538405576236E-2</v>
      </c>
      <c r="AG96" s="372">
        <f t="shared" si="129"/>
        <v>8.4353400705511603E-2</v>
      </c>
      <c r="AH96" s="372">
        <f t="shared" si="130"/>
        <v>0.10879965200993601</v>
      </c>
      <c r="AI96" s="372">
        <f t="shared" si="131"/>
        <v>8.4630752327763709E-2</v>
      </c>
      <c r="AJ96" s="372">
        <f t="shared" si="132"/>
        <v>7.0353658310673944E-2</v>
      </c>
      <c r="AK96" s="372">
        <f t="shared" si="133"/>
        <v>8.5935176709928951E-2</v>
      </c>
      <c r="AL96" s="372">
        <f t="shared" si="134"/>
        <v>7.7508112746728322E-2</v>
      </c>
      <c r="AM96" s="373">
        <f t="shared" si="135"/>
        <v>9.5526242490995894E-2</v>
      </c>
    </row>
    <row r="97" spans="2:39">
      <c r="B97" s="366" t="s">
        <v>50</v>
      </c>
      <c r="C97" s="367">
        <f>C89</f>
        <v>15940446.225961935</v>
      </c>
      <c r="D97" s="368">
        <f t="shared" ref="D97:M97" si="150">D89</f>
        <v>5963915.9962875573</v>
      </c>
      <c r="E97" s="368">
        <f t="shared" si="150"/>
        <v>2018476.3314437184</v>
      </c>
      <c r="F97" s="368">
        <f t="shared" si="150"/>
        <v>814263.84463604889</v>
      </c>
      <c r="G97" s="368">
        <f t="shared" si="150"/>
        <v>459457.16459296044</v>
      </c>
      <c r="H97" s="368">
        <f t="shared" si="150"/>
        <v>2263160.4614870935</v>
      </c>
      <c r="I97" s="368">
        <f t="shared" si="150"/>
        <v>1165854.9688838897</v>
      </c>
      <c r="J97" s="368">
        <f t="shared" si="150"/>
        <v>824444.65631893603</v>
      </c>
      <c r="K97" s="368">
        <f t="shared" si="150"/>
        <v>683802.77477784711</v>
      </c>
      <c r="L97" s="368">
        <f t="shared" si="150"/>
        <v>970546.73356133618</v>
      </c>
      <c r="M97" s="369">
        <f t="shared" si="150"/>
        <v>776523.29397254845</v>
      </c>
      <c r="O97" s="370" t="s">
        <v>50</v>
      </c>
      <c r="P97" s="383">
        <f t="shared" si="136"/>
        <v>0.46668249504646492</v>
      </c>
      <c r="Q97" s="384">
        <f t="shared" si="137"/>
        <v>0.62165640453037219</v>
      </c>
      <c r="R97" s="384">
        <f t="shared" si="138"/>
        <v>0.53108332004798153</v>
      </c>
      <c r="S97" s="384">
        <f t="shared" si="139"/>
        <v>0.31813107802682233</v>
      </c>
      <c r="T97" s="384">
        <f t="shared" si="140"/>
        <v>0.23017968759696428</v>
      </c>
      <c r="U97" s="384">
        <f t="shared" si="141"/>
        <v>0.5331219105322067</v>
      </c>
      <c r="V97" s="384">
        <f t="shared" si="142"/>
        <v>0.43059715555622075</v>
      </c>
      <c r="W97" s="384">
        <f t="shared" si="143"/>
        <v>0.39146644979563322</v>
      </c>
      <c r="X97" s="384">
        <f t="shared" si="144"/>
        <v>0.3040149755934265</v>
      </c>
      <c r="Y97" s="384">
        <f t="shared" si="145"/>
        <v>0.40736948704576315</v>
      </c>
      <c r="Z97" s="385">
        <f t="shared" si="146"/>
        <v>0.30855109107366796</v>
      </c>
      <c r="AB97" s="370" t="s">
        <v>50</v>
      </c>
      <c r="AC97" s="371">
        <f t="shared" si="147"/>
        <v>1</v>
      </c>
      <c r="AD97" s="372">
        <f t="shared" si="148"/>
        <v>0.37413733039506941</v>
      </c>
      <c r="AE97" s="372">
        <f t="shared" si="127"/>
        <v>0.12662608705120565</v>
      </c>
      <c r="AF97" s="372">
        <f t="shared" si="128"/>
        <v>5.1081621749701787E-2</v>
      </c>
      <c r="AG97" s="372">
        <f t="shared" si="129"/>
        <v>2.8823356515870324E-2</v>
      </c>
      <c r="AH97" s="372">
        <f t="shared" si="130"/>
        <v>0.14197597917937343</v>
      </c>
      <c r="AI97" s="372">
        <f t="shared" si="131"/>
        <v>7.3138163910686602E-2</v>
      </c>
      <c r="AJ97" s="372">
        <f t="shared" si="132"/>
        <v>5.1720299710065643E-2</v>
      </c>
      <c r="AK97" s="372">
        <f t="shared" si="133"/>
        <v>4.2897342087208898E-2</v>
      </c>
      <c r="AL97" s="372">
        <f t="shared" si="134"/>
        <v>6.0885794525665358E-2</v>
      </c>
      <c r="AM97" s="373">
        <f t="shared" si="135"/>
        <v>4.8714024875153E-2</v>
      </c>
    </row>
    <row r="98" spans="2:39">
      <c r="B98" s="386" t="s">
        <v>218</v>
      </c>
      <c r="C98" s="114">
        <f>C89+C96</f>
        <v>34156940.522002727</v>
      </c>
      <c r="D98" s="115">
        <f t="shared" ref="D98:M98" si="151">D89+D96</f>
        <v>9593588.9227956608</v>
      </c>
      <c r="E98" s="115">
        <f t="shared" si="151"/>
        <v>3800677.3235908747</v>
      </c>
      <c r="F98" s="115">
        <f t="shared" si="151"/>
        <v>2559523.1050246418</v>
      </c>
      <c r="G98" s="115">
        <f t="shared" si="151"/>
        <v>1996080.4073965561</v>
      </c>
      <c r="H98" s="115">
        <f t="shared" si="151"/>
        <v>4245108.7017373163</v>
      </c>
      <c r="I98" s="115">
        <f t="shared" si="151"/>
        <v>2707530.585932239</v>
      </c>
      <c r="J98" s="115">
        <f t="shared" si="151"/>
        <v>2106041.6716409312</v>
      </c>
      <c r="K98" s="115">
        <f t="shared" si="151"/>
        <v>2249240.431143526</v>
      </c>
      <c r="L98" s="115">
        <f t="shared" si="151"/>
        <v>2382472.8273089994</v>
      </c>
      <c r="M98" s="116">
        <f t="shared" si="151"/>
        <v>2516676.5454319851</v>
      </c>
      <c r="O98" s="386" t="s">
        <v>218</v>
      </c>
      <c r="P98" s="387">
        <f>P96+P97</f>
        <v>1</v>
      </c>
      <c r="Q98" s="387">
        <f t="shared" ref="Q98" si="152">Q96+Q97</f>
        <v>0.99999999999999989</v>
      </c>
      <c r="R98" s="387">
        <f t="shared" ref="R98" si="153">R96+R97</f>
        <v>1</v>
      </c>
      <c r="S98" s="387">
        <f t="shared" ref="S98" si="154">S96+S97</f>
        <v>1</v>
      </c>
      <c r="T98" s="387">
        <f t="shared" ref="T98" si="155">T96+T97</f>
        <v>1</v>
      </c>
      <c r="U98" s="387">
        <f t="shared" ref="U98" si="156">U96+U97</f>
        <v>1</v>
      </c>
      <c r="V98" s="387">
        <f t="shared" ref="V98" si="157">V96+V97</f>
        <v>1</v>
      </c>
      <c r="W98" s="387">
        <f t="shared" ref="W98" si="158">W96+W97</f>
        <v>1</v>
      </c>
      <c r="X98" s="387">
        <f t="shared" ref="X98" si="159">X96+X97</f>
        <v>0.99999999999999989</v>
      </c>
      <c r="Y98" s="387">
        <f t="shared" ref="Y98" si="160">Y96+Y97</f>
        <v>1</v>
      </c>
      <c r="Z98" s="387">
        <f t="shared" ref="Z98" si="161">Z96+Z97</f>
        <v>1</v>
      </c>
      <c r="AB98" s="386" t="s">
        <v>218</v>
      </c>
      <c r="AC98" s="118">
        <f t="shared" si="147"/>
        <v>1</v>
      </c>
      <c r="AD98" s="119">
        <f t="shared" si="148"/>
        <v>0.28086792248315684</v>
      </c>
      <c r="AE98" s="119">
        <f t="shared" si="127"/>
        <v>0.11127101155744933</v>
      </c>
      <c r="AF98" s="119">
        <f t="shared" si="128"/>
        <v>7.4934202709867559E-2</v>
      </c>
      <c r="AG98" s="119">
        <f t="shared" si="129"/>
        <v>5.8438501133049367E-2</v>
      </c>
      <c r="AH98" s="119">
        <f t="shared" si="130"/>
        <v>0.12428246314984691</v>
      </c>
      <c r="AI98" s="119">
        <f t="shared" si="131"/>
        <v>7.9267362490740081E-2</v>
      </c>
      <c r="AJ98" s="119">
        <f t="shared" si="132"/>
        <v>6.1657796027846566E-2</v>
      </c>
      <c r="AK98" s="119">
        <f t="shared" si="133"/>
        <v>6.5850172666800835E-2</v>
      </c>
      <c r="AL98" s="119">
        <f t="shared" si="134"/>
        <v>6.9750767805866351E-2</v>
      </c>
      <c r="AM98" s="120">
        <f t="shared" si="135"/>
        <v>7.367979997537627E-2</v>
      </c>
    </row>
    <row r="100" spans="2:39">
      <c r="M100" s="424" t="s">
        <v>324</v>
      </c>
      <c r="Z100" s="424" t="s">
        <v>324</v>
      </c>
      <c r="AM100" s="424" t="s">
        <v>324</v>
      </c>
    </row>
    <row r="101" spans="2:39" ht="15">
      <c r="B101" s="2" t="s">
        <v>215</v>
      </c>
      <c r="O101" s="5" t="s">
        <v>137</v>
      </c>
      <c r="AB101" s="5" t="s">
        <v>216</v>
      </c>
    </row>
    <row r="102" spans="2:39" s="18" customFormat="1" ht="57">
      <c r="B102" s="360" t="s">
        <v>92</v>
      </c>
      <c r="C102" s="19" t="s">
        <v>38</v>
      </c>
      <c r="D102" s="20" t="s">
        <v>45</v>
      </c>
      <c r="E102" s="21" t="s">
        <v>46</v>
      </c>
      <c r="F102" s="22" t="s">
        <v>47</v>
      </c>
      <c r="G102" s="23" t="s">
        <v>39</v>
      </c>
      <c r="H102" s="24" t="s">
        <v>48</v>
      </c>
      <c r="I102" s="25" t="s">
        <v>40</v>
      </c>
      <c r="J102" s="26" t="s">
        <v>41</v>
      </c>
      <c r="K102" s="27" t="s">
        <v>49</v>
      </c>
      <c r="L102" s="28" t="s">
        <v>42</v>
      </c>
      <c r="M102" s="29" t="s">
        <v>43</v>
      </c>
      <c r="O102" s="360" t="s">
        <v>92</v>
      </c>
      <c r="P102" s="30" t="s">
        <v>38</v>
      </c>
      <c r="Q102" s="20" t="s">
        <v>45</v>
      </c>
      <c r="R102" s="21" t="s">
        <v>46</v>
      </c>
      <c r="S102" s="22" t="s">
        <v>47</v>
      </c>
      <c r="T102" s="23" t="s">
        <v>39</v>
      </c>
      <c r="U102" s="24" t="s">
        <v>48</v>
      </c>
      <c r="V102" s="25" t="s">
        <v>40</v>
      </c>
      <c r="W102" s="26" t="s">
        <v>41</v>
      </c>
      <c r="X102" s="27" t="s">
        <v>49</v>
      </c>
      <c r="Y102" s="28" t="s">
        <v>42</v>
      </c>
      <c r="Z102" s="29" t="s">
        <v>43</v>
      </c>
      <c r="AB102" s="360" t="s">
        <v>92</v>
      </c>
      <c r="AC102" s="30" t="s">
        <v>38</v>
      </c>
      <c r="AD102" s="20" t="s">
        <v>45</v>
      </c>
      <c r="AE102" s="21" t="s">
        <v>46</v>
      </c>
      <c r="AF102" s="22" t="s">
        <v>47</v>
      </c>
      <c r="AG102" s="23" t="s">
        <v>39</v>
      </c>
      <c r="AH102" s="24" t="s">
        <v>48</v>
      </c>
      <c r="AI102" s="25" t="s">
        <v>40</v>
      </c>
      <c r="AJ102" s="26" t="s">
        <v>41</v>
      </c>
      <c r="AK102" s="27" t="s">
        <v>49</v>
      </c>
      <c r="AL102" s="28" t="s">
        <v>42</v>
      </c>
      <c r="AM102" s="29" t="s">
        <v>43</v>
      </c>
    </row>
    <row r="103" spans="2:39">
      <c r="B103" s="361" t="s">
        <v>2</v>
      </c>
      <c r="C103" s="122">
        <f t="shared" ref="C103:M103" si="162">C4-C37</f>
        <v>27013.414072726038</v>
      </c>
      <c r="D103" s="123">
        <f t="shared" si="162"/>
        <v>3007.3960119351759</v>
      </c>
      <c r="E103" s="123">
        <f t="shared" si="162"/>
        <v>-1691.9902715226708</v>
      </c>
      <c r="F103" s="123">
        <f t="shared" si="162"/>
        <v>1418.5783934914798</v>
      </c>
      <c r="G103" s="123">
        <f t="shared" si="162"/>
        <v>-2970.6428738794784</v>
      </c>
      <c r="H103" s="123">
        <f t="shared" si="162"/>
        <v>10552.804696308129</v>
      </c>
      <c r="I103" s="123">
        <f t="shared" si="162"/>
        <v>2927.1020121779266</v>
      </c>
      <c r="J103" s="123">
        <f t="shared" si="162"/>
        <v>15735.831174679144</v>
      </c>
      <c r="K103" s="123">
        <f t="shared" si="162"/>
        <v>3962.9336760275401</v>
      </c>
      <c r="L103" s="123">
        <f t="shared" si="162"/>
        <v>8263.4958436084999</v>
      </c>
      <c r="M103" s="124">
        <f t="shared" si="162"/>
        <v>-14192.094590099816</v>
      </c>
      <c r="O103" s="362" t="s">
        <v>2</v>
      </c>
      <c r="P103" s="101">
        <f t="shared" ref="P103:P122" si="163">C103/C37</f>
        <v>6.768024013177032E-2</v>
      </c>
      <c r="Q103" s="102">
        <f t="shared" ref="Q103:Q122" si="164">D103/D37</f>
        <v>8.0019413094599617E-2</v>
      </c>
      <c r="R103" s="102">
        <f t="shared" ref="R103:R122" si="165">E103/E37</f>
        <v>-3.4276137552876916E-2</v>
      </c>
      <c r="S103" s="102">
        <f t="shared" ref="S103:S122" si="166">F103/F37</f>
        <v>2.0584948748882049E-2</v>
      </c>
      <c r="T103" s="102">
        <f t="shared" ref="T103:T122" si="167">G103/G37</f>
        <v>-5.543001859165754E-2</v>
      </c>
      <c r="U103" s="102">
        <f t="shared" ref="U103:U122" si="168">H103/H37</f>
        <v>0.27093188863248813</v>
      </c>
      <c r="V103" s="102">
        <f t="shared" ref="V103:V122" si="169">I103/I37</f>
        <v>0.38487380827192974</v>
      </c>
      <c r="W103" s="102">
        <f t="shared" ref="W103:W122" si="170">J103/J37</f>
        <v>0.57225856341671466</v>
      </c>
      <c r="X103" s="102">
        <f t="shared" ref="X103:X122" si="171">K103/K37</f>
        <v>0.24629126201341048</v>
      </c>
      <c r="Y103" s="102">
        <f t="shared" ref="Y103:Y122" si="172">L103/L37</f>
        <v>0.13651857482274432</v>
      </c>
      <c r="Z103" s="103">
        <f t="shared" ref="Z103:Z122" si="173">M103/M37</f>
        <v>-0.36384120537936626</v>
      </c>
      <c r="AB103" s="388" t="s">
        <v>2</v>
      </c>
      <c r="AC103" s="91">
        <f t="shared" ref="AC103:AC121" si="174">C4-C70</f>
        <v>45415.025854292267</v>
      </c>
      <c r="AD103" s="91">
        <f t="shared" ref="AD103:AD121" si="175">D4-D70</f>
        <v>2357.2163226164193</v>
      </c>
      <c r="AE103" s="91">
        <f t="shared" ref="AE103:AE121" si="176">E4-E70</f>
        <v>1290.550698058978</v>
      </c>
      <c r="AF103" s="91">
        <f t="shared" ref="AF103:AF121" si="177">F4-F70</f>
        <v>-228.1760056973726</v>
      </c>
      <c r="AG103" s="91">
        <f t="shared" ref="AG103:AG121" si="178">G4-G70</f>
        <v>8080.4242224893824</v>
      </c>
      <c r="AH103" s="91">
        <f t="shared" ref="AH103:AH121" si="179">H4-H70</f>
        <v>3797.7045787867464</v>
      </c>
      <c r="AI103" s="91">
        <f t="shared" ref="AI103:AI121" si="180">I4-I70</f>
        <v>3359.6702841862052</v>
      </c>
      <c r="AJ103" s="91">
        <f t="shared" ref="AJ103:AJ121" si="181">J4-J70</f>
        <v>14129.332688468752</v>
      </c>
      <c r="AK103" s="91">
        <f t="shared" ref="AK103:AK121" si="182">K4-K70</f>
        <v>1047.4579971211824</v>
      </c>
      <c r="AL103" s="91">
        <f t="shared" ref="AL103:AL121" si="183">L4-L70</f>
        <v>24607.266555944545</v>
      </c>
      <c r="AM103" s="91">
        <f t="shared" ref="AM103:AM121" si="184">M4-M70</f>
        <v>-13026.421487682685</v>
      </c>
    </row>
    <row r="104" spans="2:39">
      <c r="B104" s="54" t="s">
        <v>3</v>
      </c>
      <c r="C104" s="125">
        <f t="shared" ref="C104:M104" si="185">C5-C38</f>
        <v>-110726.84736656328</v>
      </c>
      <c r="D104" s="46">
        <f t="shared" si="185"/>
        <v>-5970.0656623358373</v>
      </c>
      <c r="E104" s="46">
        <f t="shared" si="185"/>
        <v>16386.166820493992</v>
      </c>
      <c r="F104" s="46">
        <f t="shared" si="185"/>
        <v>-12648.656745011656</v>
      </c>
      <c r="G104" s="46">
        <f t="shared" si="185"/>
        <v>-1424.0594329810338</v>
      </c>
      <c r="H104" s="46">
        <f t="shared" si="185"/>
        <v>-55744.802221093705</v>
      </c>
      <c r="I104" s="46">
        <f t="shared" si="185"/>
        <v>-1918.5031360251305</v>
      </c>
      <c r="J104" s="46">
        <f t="shared" si="185"/>
        <v>-32666.5414046359</v>
      </c>
      <c r="K104" s="46">
        <f t="shared" si="185"/>
        <v>-1792.8075540144819</v>
      </c>
      <c r="L104" s="46">
        <f t="shared" si="185"/>
        <v>-2066.2315321628994</v>
      </c>
      <c r="M104" s="47">
        <f t="shared" si="185"/>
        <v>-12881.346498796527</v>
      </c>
      <c r="O104" s="363" t="s">
        <v>3</v>
      </c>
      <c r="P104" s="48">
        <f t="shared" si="163"/>
        <v>-8.0639588416381691E-2</v>
      </c>
      <c r="Q104" s="49">
        <f t="shared" si="164"/>
        <v>-1.7052579248774614E-2</v>
      </c>
      <c r="R104" s="49">
        <f t="shared" si="165"/>
        <v>0.15648047928492415</v>
      </c>
      <c r="S104" s="49">
        <f t="shared" si="166"/>
        <v>-8.595278426440256E-2</v>
      </c>
      <c r="T104" s="49">
        <f t="shared" si="167"/>
        <v>-3.8741736270885438E-2</v>
      </c>
      <c r="U104" s="49">
        <f t="shared" si="168"/>
        <v>-0.31384973705412683</v>
      </c>
      <c r="V104" s="49">
        <f t="shared" si="169"/>
        <v>-9.4826434034250093E-3</v>
      </c>
      <c r="W104" s="49">
        <f t="shared" si="170"/>
        <v>-0.72986923720362906</v>
      </c>
      <c r="X104" s="49">
        <f t="shared" si="171"/>
        <v>-6.2504289591825607E-2</v>
      </c>
      <c r="Y104" s="49">
        <f t="shared" si="172"/>
        <v>-1.2664600791172478E-2</v>
      </c>
      <c r="Z104" s="50">
        <f t="shared" si="173"/>
        <v>-0.10929922429534439</v>
      </c>
      <c r="AB104" s="388" t="s">
        <v>3</v>
      </c>
      <c r="AC104" s="91">
        <f t="shared" si="174"/>
        <v>-76111.415097978665</v>
      </c>
      <c r="AD104" s="91">
        <f t="shared" si="175"/>
        <v>-13581.72093859961</v>
      </c>
      <c r="AE104" s="91">
        <f t="shared" si="176"/>
        <v>11511.568727214864</v>
      </c>
      <c r="AF104" s="91">
        <f t="shared" si="177"/>
        <v>-12554.631253476051</v>
      </c>
      <c r="AG104" s="91">
        <f t="shared" si="178"/>
        <v>3789.213197901081</v>
      </c>
      <c r="AH104" s="91">
        <f t="shared" si="179"/>
        <v>-43099.42261295268</v>
      </c>
      <c r="AI104" s="91">
        <f t="shared" si="180"/>
        <v>-2915.5127413851151</v>
      </c>
      <c r="AJ104" s="91">
        <f t="shared" si="181"/>
        <v>-29046.432625726244</v>
      </c>
      <c r="AK104" s="91">
        <f t="shared" si="182"/>
        <v>-12375.261148913829</v>
      </c>
      <c r="AL104" s="91">
        <f t="shared" si="183"/>
        <v>-6374.8443539458967</v>
      </c>
      <c r="AM104" s="91">
        <f t="shared" si="184"/>
        <v>28535.628651904626</v>
      </c>
    </row>
    <row r="105" spans="2:39">
      <c r="B105" s="54" t="s">
        <v>4</v>
      </c>
      <c r="C105" s="125">
        <f t="shared" ref="C105:M105" si="186">C6-C39</f>
        <v>-33776.45871747192</v>
      </c>
      <c r="D105" s="46">
        <f t="shared" si="186"/>
        <v>-25904.518956809537</v>
      </c>
      <c r="E105" s="46">
        <f t="shared" si="186"/>
        <v>9337.5260290885926</v>
      </c>
      <c r="F105" s="46">
        <f t="shared" si="186"/>
        <v>5370.9437986740522</v>
      </c>
      <c r="G105" s="46">
        <f t="shared" si="186"/>
        <v>-2605.1343801372909</v>
      </c>
      <c r="H105" s="46">
        <f t="shared" si="186"/>
        <v>-2292.2769038502101</v>
      </c>
      <c r="I105" s="46">
        <f t="shared" si="186"/>
        <v>-14900.044374557674</v>
      </c>
      <c r="J105" s="46">
        <f t="shared" si="186"/>
        <v>701.25951218171485</v>
      </c>
      <c r="K105" s="46">
        <f t="shared" si="186"/>
        <v>-192.24318370407673</v>
      </c>
      <c r="L105" s="46">
        <f t="shared" si="186"/>
        <v>-3217.7688320500711</v>
      </c>
      <c r="M105" s="47">
        <f t="shared" si="186"/>
        <v>-74.201426307406791</v>
      </c>
      <c r="O105" s="363" t="s">
        <v>4</v>
      </c>
      <c r="P105" s="48">
        <f t="shared" si="163"/>
        <v>-1.9280802111405353E-2</v>
      </c>
      <c r="Q105" s="49">
        <f t="shared" si="164"/>
        <v>-1.7072705410033764E-2</v>
      </c>
      <c r="R105" s="49">
        <f t="shared" si="165"/>
        <v>5.8642534462097586E-2</v>
      </c>
      <c r="S105" s="49">
        <f t="shared" si="166"/>
        <v>0.5603277114886277</v>
      </c>
      <c r="T105" s="49">
        <f t="shared" si="167"/>
        <v>-0.39066451964711912</v>
      </c>
      <c r="U105" s="49">
        <f t="shared" si="168"/>
        <v>-0.14506079186122384</v>
      </c>
      <c r="V105" s="49">
        <f t="shared" si="169"/>
        <v>-0.57808129505379979</v>
      </c>
      <c r="W105" s="49">
        <f t="shared" si="170"/>
        <v>0.36329231281408769</v>
      </c>
      <c r="X105" s="49">
        <f t="shared" si="171"/>
        <v>-3.780559340314988E-2</v>
      </c>
      <c r="Y105" s="49">
        <f t="shared" si="172"/>
        <v>-0.37594052608944895</v>
      </c>
      <c r="Z105" s="50">
        <f t="shared" si="173"/>
        <v>-3.9497700342184458E-2</v>
      </c>
      <c r="AB105" s="388" t="s">
        <v>4</v>
      </c>
      <c r="AC105" s="91">
        <f t="shared" si="174"/>
        <v>52725.456482158741</v>
      </c>
      <c r="AD105" s="91">
        <f t="shared" si="175"/>
        <v>4196.1523947212845</v>
      </c>
      <c r="AE105" s="91">
        <f t="shared" si="176"/>
        <v>83407.696538539691</v>
      </c>
      <c r="AF105" s="91">
        <f t="shared" si="177"/>
        <v>4317.353440567751</v>
      </c>
      <c r="AG105" s="91">
        <f t="shared" si="178"/>
        <v>-3206.8544217487929</v>
      </c>
      <c r="AH105" s="91">
        <f t="shared" si="179"/>
        <v>-953.66642896331541</v>
      </c>
      <c r="AI105" s="91">
        <f t="shared" si="180"/>
        <v>-30499.18448897246</v>
      </c>
      <c r="AJ105" s="91">
        <f t="shared" si="181"/>
        <v>-36.697148909542648</v>
      </c>
      <c r="AK105" s="91">
        <f t="shared" si="182"/>
        <v>-2582.2320703485384</v>
      </c>
      <c r="AL105" s="91">
        <f t="shared" si="183"/>
        <v>561.22073808203004</v>
      </c>
      <c r="AM105" s="91">
        <f t="shared" si="184"/>
        <v>-2478.3320708094666</v>
      </c>
    </row>
    <row r="106" spans="2:39">
      <c r="B106" s="54" t="s">
        <v>5</v>
      </c>
      <c r="C106" s="125">
        <f t="shared" ref="C106:M106" si="187">C7-C40</f>
        <v>77479.173646054929</v>
      </c>
      <c r="D106" s="46">
        <f t="shared" si="187"/>
        <v>299.32997871682164</v>
      </c>
      <c r="E106" s="46">
        <f t="shared" si="187"/>
        <v>8673.7703575291089</v>
      </c>
      <c r="F106" s="46">
        <f t="shared" si="187"/>
        <v>4309.4268853877365</v>
      </c>
      <c r="G106" s="46">
        <f t="shared" si="187"/>
        <v>2405.9028784680995</v>
      </c>
      <c r="H106" s="46">
        <f t="shared" si="187"/>
        <v>34167.309096998215</v>
      </c>
      <c r="I106" s="46">
        <f t="shared" si="187"/>
        <v>4001.6666137946013</v>
      </c>
      <c r="J106" s="46">
        <f t="shared" si="187"/>
        <v>6557.8542565620155</v>
      </c>
      <c r="K106" s="46">
        <f t="shared" si="187"/>
        <v>1388.514134342644</v>
      </c>
      <c r="L106" s="46">
        <f t="shared" si="187"/>
        <v>1111.5302615155524</v>
      </c>
      <c r="M106" s="47">
        <f t="shared" si="187"/>
        <v>14563.869182740164</v>
      </c>
      <c r="O106" s="363" t="s">
        <v>5</v>
      </c>
      <c r="P106" s="48">
        <f t="shared" si="163"/>
        <v>0.12174857293655565</v>
      </c>
      <c r="Q106" s="49">
        <f t="shared" si="164"/>
        <v>1.8202833656620239E-3</v>
      </c>
      <c r="R106" s="49">
        <f t="shared" si="165"/>
        <v>7.9530253404269516E-2</v>
      </c>
      <c r="S106" s="49">
        <f t="shared" si="166"/>
        <v>8.0853688946774305E-2</v>
      </c>
      <c r="T106" s="49">
        <f t="shared" si="167"/>
        <v>5.7292965628448336E-2</v>
      </c>
      <c r="U106" s="49">
        <f t="shared" si="168"/>
        <v>0.40643669985977604</v>
      </c>
      <c r="V106" s="49">
        <f t="shared" si="169"/>
        <v>7.6369954668958129E-2</v>
      </c>
      <c r="W106" s="49">
        <f t="shared" si="170"/>
        <v>0.20666030321425016</v>
      </c>
      <c r="X106" s="49">
        <f t="shared" si="171"/>
        <v>4.4277083906422779E-2</v>
      </c>
      <c r="Y106" s="49">
        <f t="shared" si="172"/>
        <v>2.3202987920155273E-2</v>
      </c>
      <c r="Z106" s="50">
        <f t="shared" si="173"/>
        <v>0.72349284124803348</v>
      </c>
      <c r="AB106" s="388" t="s">
        <v>5</v>
      </c>
      <c r="AC106" s="91">
        <f t="shared" si="174"/>
        <v>154650.53535642952</v>
      </c>
      <c r="AD106" s="91">
        <f t="shared" si="175"/>
        <v>16621.382663852943</v>
      </c>
      <c r="AE106" s="91">
        <f t="shared" si="176"/>
        <v>28909.682862717906</v>
      </c>
      <c r="AF106" s="91">
        <f t="shared" si="177"/>
        <v>18261.443472131854</v>
      </c>
      <c r="AG106" s="91">
        <f t="shared" si="178"/>
        <v>9189.0413158345764</v>
      </c>
      <c r="AH106" s="91">
        <f t="shared" si="179"/>
        <v>43249.06980767817</v>
      </c>
      <c r="AI106" s="91">
        <f t="shared" si="180"/>
        <v>4810.8174367637839</v>
      </c>
      <c r="AJ106" s="91">
        <f t="shared" si="181"/>
        <v>8465.0535249018685</v>
      </c>
      <c r="AK106" s="91">
        <f t="shared" si="182"/>
        <v>6178.8185092430358</v>
      </c>
      <c r="AL106" s="91">
        <f t="shared" si="183"/>
        <v>4897.1651891927759</v>
      </c>
      <c r="AM106" s="91">
        <f t="shared" si="184"/>
        <v>14068.060574112536</v>
      </c>
    </row>
    <row r="107" spans="2:39">
      <c r="B107" s="54" t="s">
        <v>6</v>
      </c>
      <c r="C107" s="125">
        <f t="shared" ref="C107:M107" si="188">C8-C41</f>
        <v>85538.838646507938</v>
      </c>
      <c r="D107" s="46">
        <f t="shared" si="188"/>
        <v>43546.425981141103</v>
      </c>
      <c r="E107" s="46">
        <f t="shared" si="188"/>
        <v>56515.695359656092</v>
      </c>
      <c r="F107" s="46">
        <f t="shared" si="188"/>
        <v>4163.529848040489</v>
      </c>
      <c r="G107" s="46">
        <f t="shared" si="188"/>
        <v>-7716.5761279323633</v>
      </c>
      <c r="H107" s="46">
        <f t="shared" si="188"/>
        <v>-31840.401510789867</v>
      </c>
      <c r="I107" s="46">
        <f t="shared" si="188"/>
        <v>-7180.8834753491647</v>
      </c>
      <c r="J107" s="46">
        <f t="shared" si="188"/>
        <v>-1758.0317755422548</v>
      </c>
      <c r="K107" s="46">
        <f t="shared" si="188"/>
        <v>9045.6883571981743</v>
      </c>
      <c r="L107" s="46">
        <f t="shared" si="188"/>
        <v>12547.076825660683</v>
      </c>
      <c r="M107" s="47">
        <f t="shared" si="188"/>
        <v>8216.3151644251702</v>
      </c>
      <c r="O107" s="363" t="s">
        <v>6</v>
      </c>
      <c r="P107" s="48">
        <f t="shared" si="163"/>
        <v>9.0971647059727809E-2</v>
      </c>
      <c r="Q107" s="49">
        <f t="shared" si="164"/>
        <v>0.13168091670975696</v>
      </c>
      <c r="R107" s="49">
        <f t="shared" si="165"/>
        <v>0.31325306685709942</v>
      </c>
      <c r="S107" s="49">
        <f t="shared" si="166"/>
        <v>0.10063814706473695</v>
      </c>
      <c r="T107" s="49">
        <f t="shared" si="167"/>
        <v>-0.21072156397083494</v>
      </c>
      <c r="U107" s="49">
        <f t="shared" si="168"/>
        <v>-0.62751248748090083</v>
      </c>
      <c r="V107" s="49">
        <f t="shared" si="169"/>
        <v>-0.98118308302500656</v>
      </c>
      <c r="W107" s="49">
        <f t="shared" si="170"/>
        <v>-0.19420028347178644</v>
      </c>
      <c r="X107" s="49">
        <f t="shared" si="171"/>
        <v>4.3184252454095719E-2</v>
      </c>
      <c r="Y107" s="49">
        <f t="shared" si="172"/>
        <v>0.2903044825564785</v>
      </c>
      <c r="Z107" s="50">
        <f t="shared" si="173"/>
        <v>0.26185378753793631</v>
      </c>
      <c r="AB107" s="388" t="s">
        <v>6</v>
      </c>
      <c r="AC107" s="91">
        <f t="shared" si="174"/>
        <v>33302.857020636788</v>
      </c>
      <c r="AD107" s="91">
        <f t="shared" si="175"/>
        <v>-25008.786518039298</v>
      </c>
      <c r="AE107" s="91">
        <f t="shared" si="176"/>
        <v>76945.924045899679</v>
      </c>
      <c r="AF107" s="91">
        <f t="shared" si="177"/>
        <v>-12838.496641416561</v>
      </c>
      <c r="AG107" s="91">
        <f t="shared" si="178"/>
        <v>-1689.4040225855824</v>
      </c>
      <c r="AH107" s="91">
        <f t="shared" si="179"/>
        <v>-19496.251460472216</v>
      </c>
      <c r="AI107" s="91">
        <f t="shared" si="180"/>
        <v>-7180.8834753491619</v>
      </c>
      <c r="AJ107" s="91">
        <f t="shared" si="181"/>
        <v>-1862.9643881792053</v>
      </c>
      <c r="AK107" s="91">
        <f t="shared" si="182"/>
        <v>29803.187257389975</v>
      </c>
      <c r="AL107" s="91">
        <f t="shared" si="183"/>
        <v>-26832.694971796591</v>
      </c>
      <c r="AM107" s="91">
        <f t="shared" si="184"/>
        <v>21463.227195185715</v>
      </c>
    </row>
    <row r="108" spans="2:39">
      <c r="B108" s="54" t="s">
        <v>7</v>
      </c>
      <c r="C108" s="125">
        <f t="shared" ref="C108:M108" si="189">C9-C42</f>
        <v>82914.942864205805</v>
      </c>
      <c r="D108" s="46">
        <f t="shared" si="189"/>
        <v>3868.7285148816591</v>
      </c>
      <c r="E108" s="46">
        <f t="shared" si="189"/>
        <v>-6335.7299610190548</v>
      </c>
      <c r="F108" s="46">
        <f t="shared" si="189"/>
        <v>-1788.152188082393</v>
      </c>
      <c r="G108" s="46">
        <f t="shared" si="189"/>
        <v>2508.3034309007071</v>
      </c>
      <c r="H108" s="46">
        <f t="shared" si="189"/>
        <v>-6757.1008609060045</v>
      </c>
      <c r="I108" s="46">
        <f t="shared" si="189"/>
        <v>110.87940932113634</v>
      </c>
      <c r="J108" s="46">
        <f t="shared" si="189"/>
        <v>56613.956765184907</v>
      </c>
      <c r="K108" s="46">
        <f t="shared" si="189"/>
        <v>3268.3684852220249</v>
      </c>
      <c r="L108" s="46">
        <f t="shared" si="189"/>
        <v>33636.602070302702</v>
      </c>
      <c r="M108" s="47">
        <f t="shared" si="189"/>
        <v>-2210.9128015998867</v>
      </c>
      <c r="O108" s="363" t="s">
        <v>7</v>
      </c>
      <c r="P108" s="48">
        <f t="shared" si="163"/>
        <v>0.13741695927666622</v>
      </c>
      <c r="Q108" s="49">
        <f t="shared" si="164"/>
        <v>3.7791854269292949E-2</v>
      </c>
      <c r="R108" s="49">
        <f t="shared" si="165"/>
        <v>-0.32083707851055854</v>
      </c>
      <c r="S108" s="49">
        <f t="shared" si="166"/>
        <v>-6.2669481453368786E-2</v>
      </c>
      <c r="T108" s="49">
        <f t="shared" si="167"/>
        <v>0.18394633570103147</v>
      </c>
      <c r="U108" s="49">
        <f t="shared" si="168"/>
        <v>-0.19115064248895555</v>
      </c>
      <c r="V108" s="49">
        <f t="shared" si="169"/>
        <v>2.5850739363800022E-2</v>
      </c>
      <c r="W108" s="49">
        <f t="shared" si="170"/>
        <v>0.30456059919551465</v>
      </c>
      <c r="X108" s="49">
        <f t="shared" si="171"/>
        <v>9.6659428775928882E-2</v>
      </c>
      <c r="Y108" s="49">
        <f t="shared" si="172"/>
        <v>0.20512125668038975</v>
      </c>
      <c r="Z108" s="50">
        <f t="shared" si="173"/>
        <v>-0.14017264749026201</v>
      </c>
      <c r="AB108" s="388" t="s">
        <v>7</v>
      </c>
      <c r="AC108" s="91">
        <f t="shared" si="174"/>
        <v>137569.80478168232</v>
      </c>
      <c r="AD108" s="91">
        <f t="shared" si="175"/>
        <v>9190.5592124479299</v>
      </c>
      <c r="AE108" s="91">
        <f t="shared" si="176"/>
        <v>-1976.829225816713</v>
      </c>
      <c r="AF108" s="91">
        <f t="shared" si="177"/>
        <v>298.58634713376523</v>
      </c>
      <c r="AG108" s="91">
        <f t="shared" si="178"/>
        <v>9303.1013574342142</v>
      </c>
      <c r="AH108" s="91">
        <f t="shared" si="179"/>
        <v>13414.30439682275</v>
      </c>
      <c r="AI108" s="91">
        <f t="shared" si="180"/>
        <v>-265.4229014713801</v>
      </c>
      <c r="AJ108" s="91">
        <f t="shared" si="181"/>
        <v>61305.132238261256</v>
      </c>
      <c r="AK108" s="91">
        <f t="shared" si="182"/>
        <v>10399.439558854821</v>
      </c>
      <c r="AL108" s="91">
        <f t="shared" si="183"/>
        <v>36510.689974671463</v>
      </c>
      <c r="AM108" s="91">
        <f t="shared" si="184"/>
        <v>-609.75617665565733</v>
      </c>
    </row>
    <row r="109" spans="2:39">
      <c r="B109" s="54" t="s">
        <v>8</v>
      </c>
      <c r="C109" s="125">
        <f t="shared" ref="C109:M109" si="190">C10-C43</f>
        <v>217630.23847530992</v>
      </c>
      <c r="D109" s="46">
        <f t="shared" si="190"/>
        <v>-8609.3059591230412</v>
      </c>
      <c r="E109" s="46">
        <f t="shared" si="190"/>
        <v>52230.460934436211</v>
      </c>
      <c r="F109" s="46">
        <f t="shared" si="190"/>
        <v>3343.6745185789841</v>
      </c>
      <c r="G109" s="46">
        <f t="shared" si="190"/>
        <v>10573.967312459012</v>
      </c>
      <c r="H109" s="46">
        <f t="shared" si="190"/>
        <v>2968.5078217467235</v>
      </c>
      <c r="I109" s="46">
        <f t="shared" si="190"/>
        <v>72176.660238736949</v>
      </c>
      <c r="J109" s="46">
        <f t="shared" si="190"/>
        <v>64182.271335738944</v>
      </c>
      <c r="K109" s="46">
        <f t="shared" si="190"/>
        <v>665.91621921349133</v>
      </c>
      <c r="L109" s="46">
        <f t="shared" si="190"/>
        <v>-7964.6654688830895</v>
      </c>
      <c r="M109" s="47">
        <f t="shared" si="190"/>
        <v>28062.751522405801</v>
      </c>
      <c r="O109" s="363" t="s">
        <v>8</v>
      </c>
      <c r="P109" s="48">
        <f t="shared" si="163"/>
        <v>0.17872358887264445</v>
      </c>
      <c r="Q109" s="49">
        <f t="shared" si="164"/>
        <v>-4.8455925785188488E-2</v>
      </c>
      <c r="R109" s="49">
        <f t="shared" si="165"/>
        <v>0.48059571032294773</v>
      </c>
      <c r="S109" s="49">
        <f t="shared" si="166"/>
        <v>8.3072498931605745E-2</v>
      </c>
      <c r="T109" s="49">
        <f t="shared" si="167"/>
        <v>0.32039547555157166</v>
      </c>
      <c r="U109" s="49">
        <f t="shared" si="168"/>
        <v>0.14183876303475745</v>
      </c>
      <c r="V109" s="49">
        <f t="shared" si="169"/>
        <v>0.25560549353456574</v>
      </c>
      <c r="W109" s="49">
        <f t="shared" si="170"/>
        <v>0.22341287219713368</v>
      </c>
      <c r="X109" s="49">
        <f t="shared" si="171"/>
        <v>2.629373781244833</v>
      </c>
      <c r="Y109" s="49">
        <f t="shared" si="172"/>
        <v>-0.10194256733411139</v>
      </c>
      <c r="Z109" s="50">
        <f t="shared" si="173"/>
        <v>0.14838585892271394</v>
      </c>
      <c r="AB109" s="388" t="s">
        <v>8</v>
      </c>
      <c r="AC109" s="91">
        <f t="shared" si="174"/>
        <v>361816.42511405121</v>
      </c>
      <c r="AD109" s="91">
        <f t="shared" si="175"/>
        <v>1578.0736067026737</v>
      </c>
      <c r="AE109" s="91">
        <f t="shared" si="176"/>
        <v>59833.395126382093</v>
      </c>
      <c r="AF109" s="91">
        <f t="shared" si="177"/>
        <v>12048.979273461548</v>
      </c>
      <c r="AG109" s="91">
        <f t="shared" si="178"/>
        <v>17706.826190924821</v>
      </c>
      <c r="AH109" s="91">
        <f t="shared" si="179"/>
        <v>3625.0647727051874</v>
      </c>
      <c r="AI109" s="91">
        <f t="shared" si="180"/>
        <v>66598.864776940318</v>
      </c>
      <c r="AJ109" s="91">
        <f t="shared" si="181"/>
        <v>107349.83289358532</v>
      </c>
      <c r="AK109" s="91">
        <f t="shared" si="182"/>
        <v>449.94526879079518</v>
      </c>
      <c r="AL109" s="91">
        <f t="shared" si="183"/>
        <v>22229.518718279629</v>
      </c>
      <c r="AM109" s="91">
        <f t="shared" si="184"/>
        <v>70395.924486278935</v>
      </c>
    </row>
    <row r="110" spans="2:39">
      <c r="B110" s="54" t="s">
        <v>9</v>
      </c>
      <c r="C110" s="125">
        <f t="shared" ref="C110:M110" si="191">C11-C44</f>
        <v>66895.471790238749</v>
      </c>
      <c r="D110" s="46">
        <f t="shared" si="191"/>
        <v>64612.82136777867</v>
      </c>
      <c r="E110" s="46">
        <f t="shared" si="191"/>
        <v>-28094.673837259659</v>
      </c>
      <c r="F110" s="46">
        <f t="shared" si="191"/>
        <v>6421.5305577035069</v>
      </c>
      <c r="G110" s="46">
        <f t="shared" si="191"/>
        <v>4130.9397405173113</v>
      </c>
      <c r="H110" s="46">
        <f t="shared" si="191"/>
        <v>20579.653753626597</v>
      </c>
      <c r="I110" s="46">
        <f t="shared" si="191"/>
        <v>16474.941347760352</v>
      </c>
      <c r="J110" s="46">
        <f t="shared" si="191"/>
        <v>-9948.9213873638382</v>
      </c>
      <c r="K110" s="46">
        <f t="shared" si="191"/>
        <v>689.53200829118441</v>
      </c>
      <c r="L110" s="46">
        <f t="shared" si="191"/>
        <v>-1174.9944717035432</v>
      </c>
      <c r="M110" s="47">
        <f t="shared" si="191"/>
        <v>-6795.3572891118165</v>
      </c>
      <c r="O110" s="363" t="s">
        <v>9</v>
      </c>
      <c r="P110" s="48">
        <f t="shared" si="163"/>
        <v>8.7886333780479872E-2</v>
      </c>
      <c r="Q110" s="49">
        <f t="shared" si="164"/>
        <v>0.29378892128765266</v>
      </c>
      <c r="R110" s="49">
        <f t="shared" si="165"/>
        <v>-0.20077206122901264</v>
      </c>
      <c r="S110" s="49">
        <f t="shared" si="166"/>
        <v>0.29915689860053718</v>
      </c>
      <c r="T110" s="49">
        <f t="shared" si="167"/>
        <v>0.2383114840246755</v>
      </c>
      <c r="U110" s="49">
        <f t="shared" si="168"/>
        <v>0.12926168821466882</v>
      </c>
      <c r="V110" s="49">
        <f t="shared" si="169"/>
        <v>0.13933460823913674</v>
      </c>
      <c r="W110" s="49">
        <f t="shared" si="170"/>
        <v>-0.79074177051266559</v>
      </c>
      <c r="X110" s="49">
        <f t="shared" si="171"/>
        <v>0.28130543878215691</v>
      </c>
      <c r="Y110" s="49">
        <f t="shared" si="172"/>
        <v>-3.6059933019748719E-2</v>
      </c>
      <c r="Z110" s="50">
        <f t="shared" si="173"/>
        <v>-0.1815485405761631</v>
      </c>
      <c r="AB110" s="388" t="s">
        <v>9</v>
      </c>
      <c r="AC110" s="91">
        <f t="shared" si="174"/>
        <v>682.70833511033561</v>
      </c>
      <c r="AD110" s="91">
        <f t="shared" si="175"/>
        <v>20786.290502768999</v>
      </c>
      <c r="AE110" s="91">
        <f t="shared" si="176"/>
        <v>-32568.789496340774</v>
      </c>
      <c r="AF110" s="91">
        <f t="shared" si="177"/>
        <v>11607.669391888394</v>
      </c>
      <c r="AG110" s="91">
        <f t="shared" si="178"/>
        <v>4388.208442229472</v>
      </c>
      <c r="AH110" s="91">
        <f t="shared" si="179"/>
        <v>-48505.109549200977</v>
      </c>
      <c r="AI110" s="91">
        <f t="shared" si="180"/>
        <v>56307.323875802598</v>
      </c>
      <c r="AJ110" s="91">
        <f t="shared" si="181"/>
        <v>-157.87548981170994</v>
      </c>
      <c r="AK110" s="91">
        <f t="shared" si="182"/>
        <v>-598.91111148829305</v>
      </c>
      <c r="AL110" s="91">
        <f t="shared" si="183"/>
        <v>1025.0981600123741</v>
      </c>
      <c r="AM110" s="91">
        <f t="shared" si="184"/>
        <v>-11601.19639074977</v>
      </c>
    </row>
    <row r="111" spans="2:39">
      <c r="B111" s="54" t="s">
        <v>10</v>
      </c>
      <c r="C111" s="125">
        <f t="shared" ref="C111:M111" si="192">C12-C45</f>
        <v>3947.960193377934</v>
      </c>
      <c r="D111" s="46">
        <f t="shared" si="192"/>
        <v>13104.574824376512</v>
      </c>
      <c r="E111" s="46">
        <f t="shared" si="192"/>
        <v>3669.3718670746457</v>
      </c>
      <c r="F111" s="46">
        <f t="shared" si="192"/>
        <v>385.55642976807667</v>
      </c>
      <c r="G111" s="46">
        <f t="shared" si="192"/>
        <v>-1671.9918185190209</v>
      </c>
      <c r="H111" s="46">
        <f t="shared" si="192"/>
        <v>-8835.2904342647416</v>
      </c>
      <c r="I111" s="46">
        <f t="shared" si="192"/>
        <v>-3882.1654813258401</v>
      </c>
      <c r="J111" s="46">
        <f t="shared" si="192"/>
        <v>314.78480035538337</v>
      </c>
      <c r="K111" s="46">
        <f t="shared" si="192"/>
        <v>861.08727946259251</v>
      </c>
      <c r="L111" s="46">
        <f t="shared" si="192"/>
        <v>114.0165153426608</v>
      </c>
      <c r="M111" s="47">
        <f t="shared" si="192"/>
        <v>-111.98378889235619</v>
      </c>
      <c r="O111" s="363" t="s">
        <v>10</v>
      </c>
      <c r="P111" s="48">
        <f t="shared" si="163"/>
        <v>5.3867099263626594E-2</v>
      </c>
      <c r="Q111" s="49">
        <f t="shared" si="164"/>
        <v>1.0112561981702433</v>
      </c>
      <c r="R111" s="49">
        <f t="shared" si="165"/>
        <v>0.84915054009579394</v>
      </c>
      <c r="S111" s="49">
        <f t="shared" si="166"/>
        <v>0.29904178521388741</v>
      </c>
      <c r="T111" s="49">
        <f t="shared" si="167"/>
        <v>-0.41163643565655655</v>
      </c>
      <c r="U111" s="49">
        <f t="shared" si="168"/>
        <v>-0.24867869102957652</v>
      </c>
      <c r="V111" s="49">
        <f t="shared" si="169"/>
        <v>-0.38599567456152367</v>
      </c>
      <c r="W111" s="49">
        <f t="shared" si="170"/>
        <v>0.30115459351887974</v>
      </c>
      <c r="X111" s="49">
        <f t="shared" si="171"/>
        <v>1.1569765932900375</v>
      </c>
      <c r="Y111" s="49">
        <f t="shared" si="172"/>
        <v>8.6276225284108318E-2</v>
      </c>
      <c r="Z111" s="50">
        <f t="shared" si="173"/>
        <v>-5.7071367620508663E-2</v>
      </c>
      <c r="AB111" s="388" t="s">
        <v>10</v>
      </c>
      <c r="AC111" s="91">
        <f t="shared" si="174"/>
        <v>-8258.6218165876344</v>
      </c>
      <c r="AD111" s="91">
        <f t="shared" si="175"/>
        <v>7273.7191892652118</v>
      </c>
      <c r="AE111" s="91">
        <f t="shared" si="176"/>
        <v>4159.8943370151046</v>
      </c>
      <c r="AF111" s="91">
        <f t="shared" si="177"/>
        <v>-108.30837654597326</v>
      </c>
      <c r="AG111" s="91">
        <f t="shared" si="178"/>
        <v>-4302.0332981837901</v>
      </c>
      <c r="AH111" s="91">
        <f t="shared" si="179"/>
        <v>-13007.109429263186</v>
      </c>
      <c r="AI111" s="91">
        <f t="shared" si="180"/>
        <v>2879.8498642166978</v>
      </c>
      <c r="AJ111" s="91">
        <f t="shared" si="181"/>
        <v>330.87363528993683</v>
      </c>
      <c r="AK111" s="91">
        <f t="shared" si="182"/>
        <v>-4496.887449685074</v>
      </c>
      <c r="AL111" s="91">
        <f t="shared" si="183"/>
        <v>278.5053429432221</v>
      </c>
      <c r="AM111" s="91">
        <f t="shared" si="184"/>
        <v>-1267.1256316398046</v>
      </c>
    </row>
    <row r="112" spans="2:39">
      <c r="B112" s="54" t="s">
        <v>11</v>
      </c>
      <c r="C112" s="125">
        <f t="shared" ref="C112:M112" si="193">C13-C46</f>
        <v>-145365.54063152135</v>
      </c>
      <c r="D112" s="46">
        <f t="shared" si="193"/>
        <v>-1168.9607220114158</v>
      </c>
      <c r="E112" s="46">
        <f t="shared" si="193"/>
        <v>-693.28718512608555</v>
      </c>
      <c r="F112" s="46">
        <f t="shared" si="193"/>
        <v>-2136.6655479341543</v>
      </c>
      <c r="G112" s="46">
        <f t="shared" si="193"/>
        <v>-1850.576440156934</v>
      </c>
      <c r="H112" s="46">
        <f t="shared" si="193"/>
        <v>-121464.48879587243</v>
      </c>
      <c r="I112" s="46">
        <f t="shared" si="193"/>
        <v>-1573.3997601833553</v>
      </c>
      <c r="J112" s="46">
        <f t="shared" si="193"/>
        <v>-17613.637633594182</v>
      </c>
      <c r="K112" s="46">
        <f t="shared" si="193"/>
        <v>162.55253090458791</v>
      </c>
      <c r="L112" s="46">
        <f t="shared" si="193"/>
        <v>882.05641365672989</v>
      </c>
      <c r="M112" s="47">
        <f t="shared" si="193"/>
        <v>90.866508795834307</v>
      </c>
      <c r="O112" s="363" t="s">
        <v>11</v>
      </c>
      <c r="P112" s="48">
        <f t="shared" si="163"/>
        <v>-0.4346722724818714</v>
      </c>
      <c r="Q112" s="49">
        <f t="shared" si="164"/>
        <v>-7.4925705394798245E-2</v>
      </c>
      <c r="R112" s="49">
        <f t="shared" si="165"/>
        <v>-0.85882197678188832</v>
      </c>
      <c r="S112" s="49">
        <f t="shared" si="166"/>
        <v>-0.42178103497427483</v>
      </c>
      <c r="T112" s="49">
        <f t="shared" si="167"/>
        <v>-0.30516489858610535</v>
      </c>
      <c r="U112" s="49">
        <f t="shared" si="168"/>
        <v>-0.4578357475818215</v>
      </c>
      <c r="V112" s="49">
        <f t="shared" si="169"/>
        <v>-0.25415357338379457</v>
      </c>
      <c r="W112" s="49">
        <f t="shared" si="170"/>
        <v>-0.91809676952344932</v>
      </c>
      <c r="X112" s="64" t="s">
        <v>120</v>
      </c>
      <c r="Y112" s="49">
        <f t="shared" si="172"/>
        <v>0.93766907389954834</v>
      </c>
      <c r="Z112" s="50">
        <f t="shared" si="173"/>
        <v>5.9510747089936032E-3</v>
      </c>
      <c r="AB112" s="388" t="s">
        <v>11</v>
      </c>
      <c r="AC112" s="91">
        <f t="shared" si="174"/>
        <v>-340331.88650041132</v>
      </c>
      <c r="AD112" s="91">
        <f t="shared" si="175"/>
        <v>-16549.40860628926</v>
      </c>
      <c r="AE112" s="91">
        <f t="shared" si="176"/>
        <v>-1204.8513875004264</v>
      </c>
      <c r="AF112" s="91">
        <f t="shared" si="177"/>
        <v>-6914.7003623340725</v>
      </c>
      <c r="AG112" s="91">
        <f t="shared" si="178"/>
        <v>-4046.5465027311475</v>
      </c>
      <c r="AH112" s="91">
        <f t="shared" si="179"/>
        <v>-243943.38080481114</v>
      </c>
      <c r="AI112" s="91">
        <f t="shared" si="180"/>
        <v>-2059.9874130145645</v>
      </c>
      <c r="AJ112" s="91">
        <f t="shared" si="181"/>
        <v>-21453.219019386954</v>
      </c>
      <c r="AK112" s="91">
        <f t="shared" si="182"/>
        <v>-33784.9290878014</v>
      </c>
      <c r="AL112" s="91">
        <f t="shared" si="183"/>
        <v>-1380.5187899945711</v>
      </c>
      <c r="AM112" s="91">
        <f t="shared" si="184"/>
        <v>-8994.3445265477858</v>
      </c>
    </row>
    <row r="113" spans="2:39">
      <c r="B113" s="54" t="s">
        <v>12</v>
      </c>
      <c r="C113" s="125">
        <f t="shared" ref="C113:M113" si="194">C14-C47</f>
        <v>-18730.819118707092</v>
      </c>
      <c r="D113" s="46">
        <f t="shared" si="194"/>
        <v>502.48100061498485</v>
      </c>
      <c r="E113" s="46">
        <f t="shared" si="194"/>
        <v>263.08832121889583</v>
      </c>
      <c r="F113" s="46">
        <f t="shared" si="194"/>
        <v>-1724.8549943153221</v>
      </c>
      <c r="G113" s="46">
        <f t="shared" si="194"/>
        <v>-7437.928018670611</v>
      </c>
      <c r="H113" s="46">
        <f t="shared" si="194"/>
        <v>-1048.5135144582018</v>
      </c>
      <c r="I113" s="46">
        <f t="shared" si="194"/>
        <v>101.13286178752833</v>
      </c>
      <c r="J113" s="46">
        <f t="shared" si="194"/>
        <v>-860.90075995685675</v>
      </c>
      <c r="K113" s="46">
        <f t="shared" si="194"/>
        <v>-1742.1012554722438</v>
      </c>
      <c r="L113" s="46">
        <f t="shared" si="194"/>
        <v>-5046.5613264575495</v>
      </c>
      <c r="M113" s="47">
        <f t="shared" si="194"/>
        <v>-1736.6614329976801</v>
      </c>
      <c r="O113" s="363" t="s">
        <v>12</v>
      </c>
      <c r="P113" s="48">
        <f t="shared" si="163"/>
        <v>-6.5912370782898966E-2</v>
      </c>
      <c r="Q113" s="49">
        <f t="shared" si="164"/>
        <v>0.43446878952120122</v>
      </c>
      <c r="R113" s="49">
        <f t="shared" si="165"/>
        <v>0.76746673947085886</v>
      </c>
      <c r="S113" s="49">
        <f t="shared" si="166"/>
        <v>-0.40592199785539584</v>
      </c>
      <c r="T113" s="49">
        <f t="shared" si="167"/>
        <v>-0.37627331582725748</v>
      </c>
      <c r="U113" s="49">
        <f t="shared" si="168"/>
        <v>-4.8248141206054737E-3</v>
      </c>
      <c r="V113" s="49">
        <f t="shared" si="169"/>
        <v>8.7824103679697368E-2</v>
      </c>
      <c r="W113" s="49">
        <f t="shared" si="170"/>
        <v>-0.15918273175845796</v>
      </c>
      <c r="X113" s="49">
        <f t="shared" si="171"/>
        <v>-0.18786424132541713</v>
      </c>
      <c r="Y113" s="49">
        <f t="shared" si="172"/>
        <v>-0.32578392096047831</v>
      </c>
      <c r="Z113" s="50">
        <f t="shared" si="173"/>
        <v>-0.17329706737404973</v>
      </c>
      <c r="AB113" s="388" t="s">
        <v>12</v>
      </c>
      <c r="AC113" s="91">
        <f t="shared" si="174"/>
        <v>16765.180394207273</v>
      </c>
      <c r="AD113" s="91">
        <f t="shared" si="175"/>
        <v>1659.0220749893613</v>
      </c>
      <c r="AE113" s="91">
        <f t="shared" si="176"/>
        <v>485.43491828557205</v>
      </c>
      <c r="AF113" s="91">
        <f t="shared" si="177"/>
        <v>-2458.2339726898763</v>
      </c>
      <c r="AG113" s="91">
        <f t="shared" si="178"/>
        <v>-3106.1874509607078</v>
      </c>
      <c r="AH113" s="91">
        <f t="shared" si="179"/>
        <v>56525.535908949969</v>
      </c>
      <c r="AI113" s="91">
        <f t="shared" si="180"/>
        <v>921.15881742110389</v>
      </c>
      <c r="AJ113" s="91">
        <f t="shared" si="181"/>
        <v>-2433.2045688708986</v>
      </c>
      <c r="AK113" s="91">
        <f t="shared" si="182"/>
        <v>-13754.793244472528</v>
      </c>
      <c r="AL113" s="91">
        <f t="shared" si="183"/>
        <v>-17628.678146296246</v>
      </c>
      <c r="AM113" s="91">
        <f t="shared" si="184"/>
        <v>-3444.873942148457</v>
      </c>
    </row>
    <row r="114" spans="2:39">
      <c r="B114" s="54" t="s">
        <v>44</v>
      </c>
      <c r="C114" s="125">
        <f t="shared" ref="C114:M114" si="195">C15-C48</f>
        <v>-3636.3041589718378</v>
      </c>
      <c r="D114" s="46">
        <f t="shared" si="195"/>
        <v>-10067.180275164468</v>
      </c>
      <c r="E114" s="46">
        <f t="shared" si="195"/>
        <v>5786.1563615518917</v>
      </c>
      <c r="F114" s="126">
        <f t="shared" si="195"/>
        <v>0</v>
      </c>
      <c r="G114" s="126">
        <f t="shared" si="195"/>
        <v>0</v>
      </c>
      <c r="H114" s="126">
        <f t="shared" si="195"/>
        <v>0</v>
      </c>
      <c r="I114" s="46">
        <f t="shared" si="195"/>
        <v>212.59792049099539</v>
      </c>
      <c r="J114" s="46">
        <f t="shared" si="195"/>
        <v>107.91051469113083</v>
      </c>
      <c r="K114" s="46">
        <f t="shared" si="195"/>
        <v>324.21131945861083</v>
      </c>
      <c r="L114" s="126">
        <f t="shared" si="195"/>
        <v>0</v>
      </c>
      <c r="M114" s="127">
        <f t="shared" si="195"/>
        <v>0</v>
      </c>
      <c r="O114" s="363" t="s">
        <v>44</v>
      </c>
      <c r="P114" s="48">
        <f t="shared" si="163"/>
        <v>-0.18109910769157347</v>
      </c>
      <c r="Q114" s="49">
        <f t="shared" si="164"/>
        <v>-0.50537122261677614</v>
      </c>
      <c r="R114" s="49">
        <f t="shared" si="165"/>
        <v>36.45587625377572</v>
      </c>
      <c r="S114" s="64" t="s">
        <v>120</v>
      </c>
      <c r="T114" s="64" t="s">
        <v>120</v>
      </c>
      <c r="U114" s="64" t="s">
        <v>120</v>
      </c>
      <c r="V114" s="64" t="s">
        <v>120</v>
      </c>
      <c r="W114" s="64" t="s">
        <v>120</v>
      </c>
      <c r="X114" s="64" t="s">
        <v>120</v>
      </c>
      <c r="Y114" s="64" t="s">
        <v>120</v>
      </c>
      <c r="Z114" s="108" t="s">
        <v>120</v>
      </c>
      <c r="AB114" s="388" t="s">
        <v>44</v>
      </c>
      <c r="AC114" s="91">
        <f t="shared" si="174"/>
        <v>-14607.748054471187</v>
      </c>
      <c r="AD114" s="91">
        <f t="shared" si="175"/>
        <v>-20258.74790997829</v>
      </c>
      <c r="AE114" s="91">
        <f t="shared" si="176"/>
        <v>5586.6984320241663</v>
      </c>
      <c r="AF114" s="91">
        <f t="shared" si="177"/>
        <v>0</v>
      </c>
      <c r="AG114" s="91">
        <f t="shared" si="178"/>
        <v>0</v>
      </c>
      <c r="AH114" s="91">
        <f t="shared" si="179"/>
        <v>0</v>
      </c>
      <c r="AI114" s="91">
        <f t="shared" si="180"/>
        <v>11.104388592805293</v>
      </c>
      <c r="AJ114" s="91">
        <f t="shared" si="181"/>
        <v>107.91051469113083</v>
      </c>
      <c r="AK114" s="91">
        <f t="shared" si="182"/>
        <v>324.21131945861083</v>
      </c>
      <c r="AL114" s="91">
        <f t="shared" si="183"/>
        <v>0</v>
      </c>
      <c r="AM114" s="91">
        <f t="shared" si="184"/>
        <v>-378.92479925961027</v>
      </c>
    </row>
    <row r="115" spans="2:39">
      <c r="B115" s="54" t="s">
        <v>14</v>
      </c>
      <c r="C115" s="125">
        <f t="shared" ref="C115:M115" si="196">C16-C49</f>
        <v>93638.264153177617</v>
      </c>
      <c r="D115" s="46">
        <f t="shared" si="196"/>
        <v>70338.732320169453</v>
      </c>
      <c r="E115" s="46">
        <f t="shared" si="196"/>
        <v>-38044.88539309334</v>
      </c>
      <c r="F115" s="46">
        <f t="shared" si="196"/>
        <v>7266.243686432339</v>
      </c>
      <c r="G115" s="46">
        <f t="shared" si="196"/>
        <v>227.58607511520313</v>
      </c>
      <c r="H115" s="46">
        <f t="shared" si="196"/>
        <v>31732.996052448303</v>
      </c>
      <c r="I115" s="46">
        <f t="shared" si="196"/>
        <v>13186.27200501952</v>
      </c>
      <c r="J115" s="46">
        <f t="shared" si="196"/>
        <v>-18938.872362528113</v>
      </c>
      <c r="K115" s="46">
        <f t="shared" si="196"/>
        <v>19917.842904728452</v>
      </c>
      <c r="L115" s="46">
        <f t="shared" si="196"/>
        <v>5034.8345073525197</v>
      </c>
      <c r="M115" s="47">
        <f t="shared" si="196"/>
        <v>2917.5143575336333</v>
      </c>
      <c r="O115" s="363" t="s">
        <v>14</v>
      </c>
      <c r="P115" s="48">
        <f t="shared" si="163"/>
        <v>5.6563956998197135E-2</v>
      </c>
      <c r="Q115" s="49">
        <f t="shared" si="164"/>
        <v>6.6442542866753856E-2</v>
      </c>
      <c r="R115" s="49">
        <f t="shared" si="165"/>
        <v>-0.2054778667536567</v>
      </c>
      <c r="S115" s="49">
        <f t="shared" si="166"/>
        <v>9.8248225567424727E-2</v>
      </c>
      <c r="T115" s="49">
        <f t="shared" si="167"/>
        <v>8.3310407740454315E-3</v>
      </c>
      <c r="U115" s="49">
        <f t="shared" si="168"/>
        <v>0.3383179886100221</v>
      </c>
      <c r="V115" s="49">
        <f t="shared" si="169"/>
        <v>0.18744272724295472</v>
      </c>
      <c r="W115" s="49">
        <f t="shared" si="170"/>
        <v>-0.54453863933043412</v>
      </c>
      <c r="X115" s="49">
        <f t="shared" si="171"/>
        <v>0.9913178234279385</v>
      </c>
      <c r="Y115" s="49">
        <f t="shared" si="172"/>
        <v>0.14535800911199506</v>
      </c>
      <c r="Z115" s="50">
        <f t="shared" si="173"/>
        <v>5.1439517816166888E-2</v>
      </c>
      <c r="AB115" s="388" t="s">
        <v>14</v>
      </c>
      <c r="AC115" s="91">
        <f t="shared" si="174"/>
        <v>458444.35251689097</v>
      </c>
      <c r="AD115" s="91">
        <f t="shared" si="175"/>
        <v>327506.75409456098</v>
      </c>
      <c r="AE115" s="91">
        <f t="shared" si="176"/>
        <v>-12174.662014998408</v>
      </c>
      <c r="AF115" s="91">
        <f t="shared" si="177"/>
        <v>21515.056526765286</v>
      </c>
      <c r="AG115" s="91">
        <f t="shared" si="178"/>
        <v>6163.0910607062069</v>
      </c>
      <c r="AH115" s="91">
        <f t="shared" si="179"/>
        <v>66567.035244376617</v>
      </c>
      <c r="AI115" s="91">
        <f t="shared" si="180"/>
        <v>35975.827045452555</v>
      </c>
      <c r="AJ115" s="91">
        <f t="shared" si="181"/>
        <v>-16405.70237655106</v>
      </c>
      <c r="AK115" s="91">
        <f t="shared" si="182"/>
        <v>24308.576431877766</v>
      </c>
      <c r="AL115" s="91">
        <f t="shared" si="183"/>
        <v>6192.1331324240382</v>
      </c>
      <c r="AM115" s="91">
        <f t="shared" si="184"/>
        <v>-1203.7566277230071</v>
      </c>
    </row>
    <row r="116" spans="2:39">
      <c r="B116" s="54" t="s">
        <v>15</v>
      </c>
      <c r="C116" s="125">
        <f t="shared" ref="C116:M116" si="197">C17-C50</f>
        <v>146508.6326211553</v>
      </c>
      <c r="D116" s="46">
        <f t="shared" si="197"/>
        <v>110290.55579061204</v>
      </c>
      <c r="E116" s="46">
        <f t="shared" si="197"/>
        <v>16232.156414931247</v>
      </c>
      <c r="F116" s="46">
        <f t="shared" si="197"/>
        <v>4414.6135051488127</v>
      </c>
      <c r="G116" s="46">
        <f t="shared" si="197"/>
        <v>-5122.2860098066812</v>
      </c>
      <c r="H116" s="46">
        <f t="shared" si="197"/>
        <v>11852.333836780643</v>
      </c>
      <c r="I116" s="46">
        <f t="shared" si="197"/>
        <v>3099.0878950842052</v>
      </c>
      <c r="J116" s="46">
        <f t="shared" si="197"/>
        <v>5633.6534666728894</v>
      </c>
      <c r="K116" s="46">
        <f t="shared" si="197"/>
        <v>2557.3129015749282</v>
      </c>
      <c r="L116" s="46">
        <f t="shared" si="197"/>
        <v>1170.8190887437004</v>
      </c>
      <c r="M116" s="47">
        <f t="shared" si="197"/>
        <v>-3619.6142685864543</v>
      </c>
      <c r="O116" s="363" t="s">
        <v>15</v>
      </c>
      <c r="P116" s="48">
        <f t="shared" si="163"/>
        <v>0.53505976153243395</v>
      </c>
      <c r="Q116" s="49">
        <f t="shared" si="164"/>
        <v>0.82169708442228828</v>
      </c>
      <c r="R116" s="49">
        <f t="shared" si="165"/>
        <v>0.7373721134836998</v>
      </c>
      <c r="S116" s="49">
        <f t="shared" si="166"/>
        <v>0.56953311567252773</v>
      </c>
      <c r="T116" s="49">
        <f t="shared" si="167"/>
        <v>-0.40422888530459855</v>
      </c>
      <c r="U116" s="49">
        <f t="shared" si="168"/>
        <v>0.2443853953107207</v>
      </c>
      <c r="V116" s="49">
        <f t="shared" si="169"/>
        <v>0.1853700893526064</v>
      </c>
      <c r="W116" s="49">
        <f t="shared" si="170"/>
        <v>0.93483770652906018</v>
      </c>
      <c r="X116" s="49">
        <f t="shared" si="171"/>
        <v>0.72926739236907867</v>
      </c>
      <c r="Y116" s="49">
        <f t="shared" si="172"/>
        <v>0.20072502040896692</v>
      </c>
      <c r="Z116" s="50">
        <f t="shared" si="173"/>
        <v>-0.21837812972447951</v>
      </c>
      <c r="AB116" s="389" t="s">
        <v>15</v>
      </c>
      <c r="AC116" s="91">
        <f t="shared" si="174"/>
        <v>157170.14796323236</v>
      </c>
      <c r="AD116" s="91">
        <f t="shared" si="175"/>
        <v>114243.0108157341</v>
      </c>
      <c r="AE116" s="91">
        <f t="shared" si="176"/>
        <v>24151.008035913794</v>
      </c>
      <c r="AF116" s="91">
        <f t="shared" si="177"/>
        <v>4049.3748714760495</v>
      </c>
      <c r="AG116" s="91">
        <f t="shared" si="178"/>
        <v>549.9562030105626</v>
      </c>
      <c r="AH116" s="91">
        <f t="shared" si="179"/>
        <v>8913.9315471321534</v>
      </c>
      <c r="AI116" s="91">
        <f t="shared" si="180"/>
        <v>6054.3671913523394</v>
      </c>
      <c r="AJ116" s="91">
        <f t="shared" si="181"/>
        <v>3287.1178632089832</v>
      </c>
      <c r="AK116" s="91">
        <f t="shared" si="182"/>
        <v>-2633.593199765487</v>
      </c>
      <c r="AL116" s="91">
        <f t="shared" si="183"/>
        <v>3792.901764923221</v>
      </c>
      <c r="AM116" s="91">
        <f t="shared" si="184"/>
        <v>-5237.9271297533633</v>
      </c>
    </row>
    <row r="117" spans="2:39">
      <c r="B117" s="54" t="s">
        <v>16</v>
      </c>
      <c r="C117" s="125">
        <f t="shared" ref="C117:M117" si="198">C18-C51</f>
        <v>59934.289643881493</v>
      </c>
      <c r="D117" s="46">
        <f t="shared" si="198"/>
        <v>-14591.609882100194</v>
      </c>
      <c r="E117" s="46">
        <f t="shared" si="198"/>
        <v>-6957.0626690394856</v>
      </c>
      <c r="F117" s="46">
        <f t="shared" si="198"/>
        <v>-5421.0404903804301</v>
      </c>
      <c r="G117" s="46">
        <f t="shared" si="198"/>
        <v>-6606.6155383766309</v>
      </c>
      <c r="H117" s="46">
        <f t="shared" si="198"/>
        <v>88754.229948634398</v>
      </c>
      <c r="I117" s="46">
        <f t="shared" si="198"/>
        <v>5744.7226745133958</v>
      </c>
      <c r="J117" s="46">
        <f t="shared" si="198"/>
        <v>-8200.0743218798125</v>
      </c>
      <c r="K117" s="46">
        <f t="shared" si="198"/>
        <v>398.28078541332798</v>
      </c>
      <c r="L117" s="46">
        <f t="shared" si="198"/>
        <v>-2776.7244524827765</v>
      </c>
      <c r="M117" s="47">
        <f t="shared" si="198"/>
        <v>9590.1835895797158</v>
      </c>
      <c r="O117" s="363" t="s">
        <v>16</v>
      </c>
      <c r="P117" s="48">
        <f t="shared" si="163"/>
        <v>6.1747063179198966E-2</v>
      </c>
      <c r="Q117" s="49">
        <f t="shared" si="164"/>
        <v>-4.6732425946734289E-2</v>
      </c>
      <c r="R117" s="49">
        <f t="shared" si="165"/>
        <v>-9.4174330422947705E-2</v>
      </c>
      <c r="S117" s="49">
        <f t="shared" si="166"/>
        <v>-6.4455684775094696E-2</v>
      </c>
      <c r="T117" s="49">
        <f t="shared" si="167"/>
        <v>-0.10332345654853364</v>
      </c>
      <c r="U117" s="49">
        <f t="shared" si="168"/>
        <v>0.29359230536880004</v>
      </c>
      <c r="V117" s="49">
        <f t="shared" si="169"/>
        <v>0.3344047064468666</v>
      </c>
      <c r="W117" s="49">
        <f t="shared" si="170"/>
        <v>-0.22540976772304153</v>
      </c>
      <c r="X117" s="49">
        <f t="shared" si="171"/>
        <v>2.31845417642127E-2</v>
      </c>
      <c r="Y117" s="49">
        <f t="shared" si="172"/>
        <v>-6.9327085514635234E-2</v>
      </c>
      <c r="Z117" s="50">
        <f t="shared" si="173"/>
        <v>0.40999130256227584</v>
      </c>
      <c r="AB117" s="388" t="s">
        <v>16</v>
      </c>
      <c r="AC117" s="91">
        <f t="shared" si="174"/>
        <v>166827.64164576703</v>
      </c>
      <c r="AD117" s="91">
        <f t="shared" si="175"/>
        <v>-22749.984162558743</v>
      </c>
      <c r="AE117" s="91">
        <f t="shared" si="176"/>
        <v>4086.7950954786866</v>
      </c>
      <c r="AF117" s="91">
        <f t="shared" si="177"/>
        <v>6476.2439601829101</v>
      </c>
      <c r="AG117" s="91">
        <f t="shared" si="178"/>
        <v>-5400.0462551533055</v>
      </c>
      <c r="AH117" s="91">
        <f t="shared" si="179"/>
        <v>174566.34293414155</v>
      </c>
      <c r="AI117" s="91">
        <f t="shared" si="180"/>
        <v>4122.6497678154592</v>
      </c>
      <c r="AJ117" s="91">
        <f t="shared" si="181"/>
        <v>-9920.8840551471039</v>
      </c>
      <c r="AK117" s="91">
        <f t="shared" si="182"/>
        <v>2430.3510702156527</v>
      </c>
      <c r="AL117" s="91">
        <f t="shared" si="183"/>
        <v>-964.98440207701788</v>
      </c>
      <c r="AM117" s="91">
        <f t="shared" si="184"/>
        <v>14181.157692868819</v>
      </c>
    </row>
    <row r="118" spans="2:39">
      <c r="B118" s="54" t="s">
        <v>17</v>
      </c>
      <c r="C118" s="125">
        <f t="shared" ref="C118:M118" si="199">C19-C52</f>
        <v>22834.546038827102</v>
      </c>
      <c r="D118" s="46">
        <f t="shared" si="199"/>
        <v>360.07104175958375</v>
      </c>
      <c r="E118" s="46">
        <f t="shared" si="199"/>
        <v>-13552.627916573307</v>
      </c>
      <c r="F118" s="46">
        <f t="shared" si="199"/>
        <v>-2275.6733112095826</v>
      </c>
      <c r="G118" s="46">
        <f t="shared" si="199"/>
        <v>-9173.9098813337041</v>
      </c>
      <c r="H118" s="46">
        <f t="shared" si="199"/>
        <v>26920.81565267995</v>
      </c>
      <c r="I118" s="46">
        <f t="shared" si="199"/>
        <v>2303.0582081181619</v>
      </c>
      <c r="J118" s="46">
        <f t="shared" si="199"/>
        <v>-4622.2148810513099</v>
      </c>
      <c r="K118" s="46">
        <f t="shared" si="199"/>
        <v>7517.7729516824147</v>
      </c>
      <c r="L118" s="46">
        <f t="shared" si="199"/>
        <v>2134.4741721805331</v>
      </c>
      <c r="M118" s="47">
        <f t="shared" si="199"/>
        <v>13222.780002574458</v>
      </c>
      <c r="O118" s="363" t="s">
        <v>17</v>
      </c>
      <c r="P118" s="48">
        <f t="shared" si="163"/>
        <v>5.2069343862336304E-2</v>
      </c>
      <c r="Q118" s="49">
        <f t="shared" si="164"/>
        <v>3.4063376698138118E-3</v>
      </c>
      <c r="R118" s="49">
        <f t="shared" si="165"/>
        <v>-0.22782670866080917</v>
      </c>
      <c r="S118" s="49">
        <f t="shared" si="166"/>
        <v>-2.2946974307490001E-2</v>
      </c>
      <c r="T118" s="49">
        <f t="shared" si="167"/>
        <v>-0.28761061546093869</v>
      </c>
      <c r="U118" s="49">
        <f t="shared" si="168"/>
        <v>0.9153688193199655</v>
      </c>
      <c r="V118" s="49">
        <f t="shared" si="169"/>
        <v>0.3433213379282537</v>
      </c>
      <c r="W118" s="49">
        <f t="shared" si="170"/>
        <v>-0.21673197859188348</v>
      </c>
      <c r="X118" s="49">
        <f t="shared" si="171"/>
        <v>0.3675725241746805</v>
      </c>
      <c r="Y118" s="49">
        <f t="shared" si="172"/>
        <v>9.0097904603636592E-2</v>
      </c>
      <c r="Z118" s="50">
        <f t="shared" si="173"/>
        <v>0.32494447010613431</v>
      </c>
      <c r="AB118" s="388" t="s">
        <v>17</v>
      </c>
      <c r="AC118" s="91">
        <f t="shared" si="174"/>
        <v>63498.18452128151</v>
      </c>
      <c r="AD118" s="91">
        <f t="shared" si="175"/>
        <v>9471.0748765634198</v>
      </c>
      <c r="AE118" s="91">
        <f t="shared" si="176"/>
        <v>-26749.288305702888</v>
      </c>
      <c r="AF118" s="91">
        <f t="shared" si="177"/>
        <v>11399.575419972767</v>
      </c>
      <c r="AG118" s="91">
        <f t="shared" si="178"/>
        <v>797.52383914947859</v>
      </c>
      <c r="AH118" s="91">
        <f t="shared" si="179"/>
        <v>48268.222793882465</v>
      </c>
      <c r="AI118" s="91">
        <f t="shared" si="180"/>
        <v>4103.3798100863223</v>
      </c>
      <c r="AJ118" s="91">
        <f t="shared" si="181"/>
        <v>-694.03894441144439</v>
      </c>
      <c r="AK118" s="91">
        <f t="shared" si="182"/>
        <v>7595.3935573480048</v>
      </c>
      <c r="AL118" s="91">
        <f t="shared" si="183"/>
        <v>-6610.5500743305747</v>
      </c>
      <c r="AM118" s="91">
        <f t="shared" si="184"/>
        <v>15916.891548723994</v>
      </c>
    </row>
    <row r="119" spans="2:39">
      <c r="B119" s="54" t="s">
        <v>18</v>
      </c>
      <c r="C119" s="125">
        <f t="shared" ref="C119:M119" si="200">C20-C53</f>
        <v>368513.78808421222</v>
      </c>
      <c r="D119" s="46">
        <f t="shared" si="200"/>
        <v>58430.858238987159</v>
      </c>
      <c r="E119" s="46">
        <f t="shared" si="200"/>
        <v>209939.25042657403</v>
      </c>
      <c r="F119" s="46">
        <f t="shared" si="200"/>
        <v>-990.49489079382329</v>
      </c>
      <c r="G119" s="46">
        <f t="shared" si="200"/>
        <v>-4247.8781841283781</v>
      </c>
      <c r="H119" s="46">
        <f t="shared" si="200"/>
        <v>97953.452887272433</v>
      </c>
      <c r="I119" s="46">
        <f t="shared" si="200"/>
        <v>19929.589196536981</v>
      </c>
      <c r="J119" s="46">
        <f t="shared" si="200"/>
        <v>-1991.0742082974321</v>
      </c>
      <c r="K119" s="46">
        <f t="shared" si="200"/>
        <v>-24516.424438844639</v>
      </c>
      <c r="L119" s="46">
        <f t="shared" si="200"/>
        <v>15780.3766103464</v>
      </c>
      <c r="M119" s="47">
        <f t="shared" si="200"/>
        <v>-1773.8675534404028</v>
      </c>
      <c r="O119" s="363" t="s">
        <v>18</v>
      </c>
      <c r="P119" s="48">
        <f t="shared" si="163"/>
        <v>0.13521761707984278</v>
      </c>
      <c r="Q119" s="49">
        <f t="shared" si="164"/>
        <v>5.4622127516008021E-2</v>
      </c>
      <c r="R119" s="49">
        <f t="shared" si="165"/>
        <v>0.36849090561178299</v>
      </c>
      <c r="S119" s="49">
        <f t="shared" si="166"/>
        <v>-8.6297303543994685E-3</v>
      </c>
      <c r="T119" s="49">
        <f t="shared" si="167"/>
        <v>-5.4579972188768061E-2</v>
      </c>
      <c r="U119" s="49">
        <f t="shared" si="168"/>
        <v>2.7450042771048784</v>
      </c>
      <c r="V119" s="49">
        <f t="shared" si="169"/>
        <v>6.2940830685656798E-2</v>
      </c>
      <c r="W119" s="49">
        <f t="shared" si="170"/>
        <v>-3.8994067059179696E-2</v>
      </c>
      <c r="X119" s="49">
        <f t="shared" si="171"/>
        <v>-0.11946390276308455</v>
      </c>
      <c r="Y119" s="49">
        <f t="shared" si="172"/>
        <v>8.7803129063617133E-2</v>
      </c>
      <c r="Z119" s="50">
        <f t="shared" si="173"/>
        <v>-1.6902501317318044E-2</v>
      </c>
      <c r="AB119" s="388" t="s">
        <v>18</v>
      </c>
      <c r="AC119" s="91">
        <f t="shared" si="174"/>
        <v>447279.66798550216</v>
      </c>
      <c r="AD119" s="91">
        <f t="shared" si="175"/>
        <v>78633.543233225355</v>
      </c>
      <c r="AE119" s="91">
        <f t="shared" si="176"/>
        <v>218897.88100211043</v>
      </c>
      <c r="AF119" s="91">
        <f t="shared" si="177"/>
        <v>12350.81093601929</v>
      </c>
      <c r="AG119" s="91">
        <f t="shared" si="178"/>
        <v>-23993.262905933589</v>
      </c>
      <c r="AH119" s="91">
        <f t="shared" si="179"/>
        <v>111924.60343969142</v>
      </c>
      <c r="AI119" s="91">
        <f t="shared" si="180"/>
        <v>28192.6739785588</v>
      </c>
      <c r="AJ119" s="91">
        <f t="shared" si="181"/>
        <v>6907.8251972143771</v>
      </c>
      <c r="AK119" s="91">
        <f t="shared" si="182"/>
        <v>-39738.280926262843</v>
      </c>
      <c r="AL119" s="91">
        <f t="shared" si="183"/>
        <v>31382.134569220158</v>
      </c>
      <c r="AM119" s="91">
        <f t="shared" si="184"/>
        <v>22721.739461658624</v>
      </c>
    </row>
    <row r="120" spans="2:39">
      <c r="B120" s="54" t="s">
        <v>19</v>
      </c>
      <c r="C120" s="125">
        <f t="shared" ref="C120:M120" si="201">C21-C54</f>
        <v>-265892.60046340129</v>
      </c>
      <c r="D120" s="46">
        <f t="shared" si="201"/>
        <v>-5532.0375698268763</v>
      </c>
      <c r="E120" s="46">
        <f t="shared" si="201"/>
        <v>-45647.938890216814</v>
      </c>
      <c r="F120" s="46">
        <f t="shared" si="201"/>
        <v>-13324.836221804955</v>
      </c>
      <c r="G120" s="46">
        <f t="shared" si="201"/>
        <v>-10471.772683421763</v>
      </c>
      <c r="H120" s="46">
        <f t="shared" si="201"/>
        <v>-145524.04527936626</v>
      </c>
      <c r="I120" s="46">
        <f t="shared" si="201"/>
        <v>-739.5660669504432</v>
      </c>
      <c r="J120" s="46">
        <f t="shared" si="201"/>
        <v>-16981.53427445839</v>
      </c>
      <c r="K120" s="46">
        <f t="shared" si="201"/>
        <v>-2012.4670333320646</v>
      </c>
      <c r="L120" s="46">
        <f t="shared" si="201"/>
        <v>8516.4039451992576</v>
      </c>
      <c r="M120" s="47">
        <f t="shared" si="201"/>
        <v>-34174.80638922278</v>
      </c>
      <c r="O120" s="363" t="s">
        <v>19</v>
      </c>
      <c r="P120" s="48">
        <f t="shared" si="163"/>
        <v>-0.14335471250789633</v>
      </c>
      <c r="Q120" s="49">
        <f t="shared" si="164"/>
        <v>-1.3197198073501894E-2</v>
      </c>
      <c r="R120" s="49">
        <f t="shared" si="165"/>
        <v>-0.12816878965398043</v>
      </c>
      <c r="S120" s="49">
        <f t="shared" si="166"/>
        <v>-0.30338325225643009</v>
      </c>
      <c r="T120" s="49">
        <f t="shared" si="167"/>
        <v>-0.62211349552177131</v>
      </c>
      <c r="U120" s="49">
        <f t="shared" si="168"/>
        <v>-0.24054932613083074</v>
      </c>
      <c r="V120" s="49">
        <f t="shared" si="169"/>
        <v>-1.0979352443739498E-2</v>
      </c>
      <c r="W120" s="49">
        <f t="shared" si="170"/>
        <v>-0.18271760971081397</v>
      </c>
      <c r="X120" s="49">
        <f t="shared" si="171"/>
        <v>-6.5517438710007952E-2</v>
      </c>
      <c r="Y120" s="49">
        <f t="shared" si="172"/>
        <v>0.10602586976311001</v>
      </c>
      <c r="Z120" s="50">
        <f t="shared" si="173"/>
        <v>-0.24000381098876628</v>
      </c>
      <c r="AB120" s="388" t="s">
        <v>19</v>
      </c>
      <c r="AC120" s="91">
        <f t="shared" si="174"/>
        <v>-412692.55786960339</v>
      </c>
      <c r="AD120" s="91">
        <f t="shared" si="175"/>
        <v>-66623.451099999249</v>
      </c>
      <c r="AE120" s="91">
        <f t="shared" si="176"/>
        <v>-17447.243230830587</v>
      </c>
      <c r="AF120" s="91">
        <f t="shared" si="177"/>
        <v>-12205.585458318787</v>
      </c>
      <c r="AG120" s="91">
        <f t="shared" si="178"/>
        <v>-13830.645083921967</v>
      </c>
      <c r="AH120" s="91">
        <f t="shared" si="179"/>
        <v>-230957.5977106003</v>
      </c>
      <c r="AI120" s="91">
        <f t="shared" si="180"/>
        <v>4645.7683315175382</v>
      </c>
      <c r="AJ120" s="91">
        <f t="shared" si="181"/>
        <v>-31595.88281449709</v>
      </c>
      <c r="AK120" s="91">
        <f t="shared" si="182"/>
        <v>-420.48562552061776</v>
      </c>
      <c r="AL120" s="91">
        <f t="shared" si="183"/>
        <v>6241.0016106430558</v>
      </c>
      <c r="AM120" s="91">
        <f t="shared" si="184"/>
        <v>-50498.436788075065</v>
      </c>
    </row>
    <row r="121" spans="2:39">
      <c r="B121" s="364" t="s">
        <v>20</v>
      </c>
      <c r="C121" s="128">
        <f t="shared" ref="C121:M121" si="202">C22-C55</f>
        <v>66640.498127468134</v>
      </c>
      <c r="D121" s="129">
        <f t="shared" si="202"/>
        <v>41138.597252689251</v>
      </c>
      <c r="E121" s="129">
        <f t="shared" si="202"/>
        <v>10974.106403644018</v>
      </c>
      <c r="F121" s="129">
        <f t="shared" si="202"/>
        <v>573.43912541952159</v>
      </c>
      <c r="G121" s="129">
        <f t="shared" si="202"/>
        <v>428.83544367074046</v>
      </c>
      <c r="H121" s="129">
        <f t="shared" si="202"/>
        <v>8268.7939648967549</v>
      </c>
      <c r="I121" s="129">
        <f t="shared" si="202"/>
        <v>562.70629450501656</v>
      </c>
      <c r="J121" s="129">
        <f t="shared" si="202"/>
        <v>926.67020982967369</v>
      </c>
      <c r="K121" s="129">
        <f t="shared" si="202"/>
        <v>441.03515400078993</v>
      </c>
      <c r="L121" s="129">
        <f t="shared" si="202"/>
        <v>262.03268075423375</v>
      </c>
      <c r="M121" s="130">
        <f t="shared" si="202"/>
        <v>3064.2815980581327</v>
      </c>
      <c r="O121" s="365" t="s">
        <v>20</v>
      </c>
      <c r="P121" s="72">
        <f t="shared" si="163"/>
        <v>0.47508377629520021</v>
      </c>
      <c r="Q121" s="73">
        <f t="shared" si="164"/>
        <v>0.85142928127279582</v>
      </c>
      <c r="R121" s="73">
        <f t="shared" si="165"/>
        <v>0.6698828280171234</v>
      </c>
      <c r="S121" s="73">
        <f t="shared" si="166"/>
        <v>2.2226886426465906E-2</v>
      </c>
      <c r="T121" s="73">
        <f t="shared" si="167"/>
        <v>0.25867068281344713</v>
      </c>
      <c r="U121" s="73">
        <f t="shared" si="168"/>
        <v>0.38762570876677138</v>
      </c>
      <c r="V121" s="73">
        <f t="shared" si="169"/>
        <v>3.0647582375618151E-2</v>
      </c>
      <c r="W121" s="73">
        <f t="shared" si="170"/>
        <v>0.19380804323309386</v>
      </c>
      <c r="X121" s="73">
        <f t="shared" si="171"/>
        <v>0.63262387813879239</v>
      </c>
      <c r="Y121" s="73">
        <f t="shared" si="172"/>
        <v>0.17357480169634598</v>
      </c>
      <c r="Z121" s="74">
        <f t="shared" si="173"/>
        <v>2.1368479113203152</v>
      </c>
      <c r="AB121" s="388" t="s">
        <v>20</v>
      </c>
      <c r="AC121" s="91">
        <f t="shared" si="174"/>
        <v>10539.672651257715</v>
      </c>
      <c r="AD121" s="91">
        <f t="shared" si="175"/>
        <v>42764.97380549238</v>
      </c>
      <c r="AE121" s="91">
        <f t="shared" si="176"/>
        <v>-37064.340083389332</v>
      </c>
      <c r="AF121" s="91">
        <f t="shared" si="177"/>
        <v>-1261.0594764350571</v>
      </c>
      <c r="AG121" s="91">
        <f t="shared" si="178"/>
        <v>771.34572238748524</v>
      </c>
      <c r="AH121" s="91">
        <f t="shared" si="179"/>
        <v>2994.4126913549189</v>
      </c>
      <c r="AI121" s="91">
        <f t="shared" si="180"/>
        <v>751.64835521367422</v>
      </c>
      <c r="AJ121" s="91">
        <f t="shared" si="181"/>
        <v>-1877.5195158635461</v>
      </c>
      <c r="AK121" s="91">
        <f t="shared" si="182"/>
        <v>74.941360642534846</v>
      </c>
      <c r="AL121" s="91">
        <f t="shared" si="183"/>
        <v>320.99570519150006</v>
      </c>
      <c r="AM121" s="91">
        <f t="shared" si="184"/>
        <v>3064.2740866631634</v>
      </c>
    </row>
    <row r="122" spans="2:39">
      <c r="B122" s="366" t="s">
        <v>50</v>
      </c>
      <c r="C122" s="390">
        <f t="shared" ref="C122:M122" si="203">SUM(C103:C121)</f>
        <v>741361.48790050647</v>
      </c>
      <c r="D122" s="391">
        <f t="shared" si="203"/>
        <v>337656.893296291</v>
      </c>
      <c r="E122" s="391">
        <f t="shared" si="203"/>
        <v>248989.5531723483</v>
      </c>
      <c r="F122" s="391">
        <f t="shared" si="203"/>
        <v>-2642.8376408873191</v>
      </c>
      <c r="G122" s="391">
        <f t="shared" si="203"/>
        <v>-41023.836508212822</v>
      </c>
      <c r="H122" s="391">
        <f t="shared" si="203"/>
        <v>-39756.021809209255</v>
      </c>
      <c r="I122" s="391">
        <f t="shared" si="203"/>
        <v>110635.85438345517</v>
      </c>
      <c r="J122" s="391">
        <f t="shared" si="203"/>
        <v>37192.389026587713</v>
      </c>
      <c r="K122" s="391">
        <f t="shared" si="203"/>
        <v>20945.005242153256</v>
      </c>
      <c r="L122" s="391">
        <f t="shared" si="203"/>
        <v>67206.772850923531</v>
      </c>
      <c r="M122" s="392">
        <f t="shared" si="203"/>
        <v>2157.7158870577805</v>
      </c>
      <c r="O122" s="366" t="s">
        <v>50</v>
      </c>
      <c r="P122" s="371">
        <f t="shared" si="163"/>
        <v>4.5057241001320268E-2</v>
      </c>
      <c r="Q122" s="372">
        <f t="shared" si="164"/>
        <v>5.5373843395780629E-2</v>
      </c>
      <c r="R122" s="372">
        <f t="shared" si="165"/>
        <v>0.11529603762347296</v>
      </c>
      <c r="S122" s="372">
        <f t="shared" si="166"/>
        <v>-3.0354326559246707E-3</v>
      </c>
      <c r="T122" s="372">
        <f t="shared" si="167"/>
        <v>-8.1778661665306632E-2</v>
      </c>
      <c r="U122" s="372">
        <f t="shared" si="168"/>
        <v>-1.7773613522437455E-2</v>
      </c>
      <c r="V122" s="372">
        <f t="shared" si="169"/>
        <v>8.987235431227901E-2</v>
      </c>
      <c r="W122" s="372">
        <f t="shared" si="170"/>
        <v>4.2571223776611516E-2</v>
      </c>
      <c r="X122" s="372">
        <f t="shared" si="171"/>
        <v>3.2979860242952408E-2</v>
      </c>
      <c r="Y122" s="372">
        <f t="shared" si="172"/>
        <v>6.8467511601807335E-2</v>
      </c>
      <c r="Z122" s="373">
        <f t="shared" si="173"/>
        <v>2.4916711122484354E-3</v>
      </c>
      <c r="AB122" s="366" t="s">
        <v>50</v>
      </c>
      <c r="AC122" s="393">
        <f t="shared" ref="AC122:AM122" si="204">SUM(AC103:AC121)</f>
        <v>1254685.4312834479</v>
      </c>
      <c r="AD122" s="394">
        <f t="shared" si="204"/>
        <v>471509.67355747661</v>
      </c>
      <c r="AE122" s="394">
        <f t="shared" si="204"/>
        <v>390080.52607506188</v>
      </c>
      <c r="AF122" s="394">
        <f t="shared" si="204"/>
        <v>53755.902092685879</v>
      </c>
      <c r="AG122" s="394">
        <f t="shared" si="204"/>
        <v>1163.7516108483837</v>
      </c>
      <c r="AH122" s="394">
        <f t="shared" si="204"/>
        <v>-66116.309880741872</v>
      </c>
      <c r="AI122" s="394">
        <f t="shared" si="204"/>
        <v>175814.11290372754</v>
      </c>
      <c r="AJ122" s="394">
        <f t="shared" si="204"/>
        <v>86398.657608266818</v>
      </c>
      <c r="AK122" s="394">
        <f t="shared" si="204"/>
        <v>-27773.05153331624</v>
      </c>
      <c r="AL122" s="394">
        <f t="shared" si="204"/>
        <v>78246.360723087113</v>
      </c>
      <c r="AM122" s="395">
        <f t="shared" si="204"/>
        <v>91605.808126351767</v>
      </c>
    </row>
    <row r="124" spans="2:39">
      <c r="B124" s="31" t="s">
        <v>22</v>
      </c>
      <c r="C124" s="35">
        <f t="shared" ref="C124:M124" si="205">C25-C58</f>
        <v>1821015.4501801748</v>
      </c>
      <c r="D124" s="36">
        <f t="shared" si="205"/>
        <v>38469.430581543478</v>
      </c>
      <c r="E124" s="36">
        <f t="shared" si="205"/>
        <v>83061.232170061674</v>
      </c>
      <c r="F124" s="36">
        <f t="shared" si="205"/>
        <v>22920.485009364551</v>
      </c>
      <c r="G124" s="36">
        <f t="shared" si="205"/>
        <v>228962.93287407095</v>
      </c>
      <c r="H124" s="36">
        <f t="shared" si="205"/>
        <v>868467.72067036363</v>
      </c>
      <c r="I124" s="36">
        <f t="shared" si="205"/>
        <v>105110.60025377851</v>
      </c>
      <c r="J124" s="36">
        <f t="shared" si="205"/>
        <v>101610.90734511579</v>
      </c>
      <c r="K124" s="36">
        <f t="shared" si="205"/>
        <v>42454.375424741767</v>
      </c>
      <c r="L124" s="36">
        <f t="shared" si="205"/>
        <v>67010.294611980207</v>
      </c>
      <c r="M124" s="37">
        <f t="shared" si="205"/>
        <v>262947.47123915306</v>
      </c>
      <c r="O124" s="362" t="s">
        <v>22</v>
      </c>
      <c r="P124" s="101">
        <f t="shared" ref="P124:Z128" si="206">C124/C58</f>
        <v>0.16214059305684431</v>
      </c>
      <c r="Q124" s="102">
        <f t="shared" si="206"/>
        <v>5.9862337762426443E-2</v>
      </c>
      <c r="R124" s="102">
        <f t="shared" si="206"/>
        <v>0.11879074997728943</v>
      </c>
      <c r="S124" s="102">
        <f t="shared" si="206"/>
        <v>1.7855843195930171E-2</v>
      </c>
      <c r="T124" s="102">
        <f t="shared" si="206"/>
        <v>0.17120069070422161</v>
      </c>
      <c r="U124" s="102">
        <f t="shared" si="206"/>
        <v>0.62890651251923635</v>
      </c>
      <c r="V124" s="102">
        <f t="shared" si="206"/>
        <v>9.7708073898794878E-2</v>
      </c>
      <c r="W124" s="102">
        <f t="shared" si="206"/>
        <v>0.10005209076208296</v>
      </c>
      <c r="X124" s="102">
        <f t="shared" si="206"/>
        <v>3.125066386995997E-2</v>
      </c>
      <c r="Y124" s="102">
        <f t="shared" si="206"/>
        <v>5.9641822752113743E-2</v>
      </c>
      <c r="Z124" s="103">
        <f t="shared" si="206"/>
        <v>0.20012995154307223</v>
      </c>
      <c r="AB124" s="362" t="s">
        <v>22</v>
      </c>
      <c r="AC124" s="76">
        <f t="shared" ref="AC124:AM128" si="207">C25-C91</f>
        <v>2406383.3096624073</v>
      </c>
      <c r="AD124" s="88">
        <f t="shared" si="207"/>
        <v>37484.007725164294</v>
      </c>
      <c r="AE124" s="88">
        <f t="shared" si="207"/>
        <v>117651.29267700063</v>
      </c>
      <c r="AF124" s="88">
        <f t="shared" si="207"/>
        <v>3980.2200407735072</v>
      </c>
      <c r="AG124" s="88">
        <f t="shared" si="207"/>
        <v>280937.01375774154</v>
      </c>
      <c r="AH124" s="88">
        <f t="shared" si="207"/>
        <v>1149123.360839216</v>
      </c>
      <c r="AI124" s="88">
        <f t="shared" si="207"/>
        <v>218793.92999253492</v>
      </c>
      <c r="AJ124" s="88">
        <f t="shared" si="207"/>
        <v>138192.7360694356</v>
      </c>
      <c r="AK124" s="88">
        <f t="shared" si="207"/>
        <v>65590.541249418864</v>
      </c>
      <c r="AL124" s="88">
        <f t="shared" si="207"/>
        <v>82916.409628256224</v>
      </c>
      <c r="AM124" s="89">
        <f t="shared" si="207"/>
        <v>311713.79768286576</v>
      </c>
    </row>
    <row r="125" spans="2:39">
      <c r="B125" s="54" t="s">
        <v>23</v>
      </c>
      <c r="C125" s="45">
        <f t="shared" ref="C125:M125" si="208">C26-C59</f>
        <v>207187.53463210637</v>
      </c>
      <c r="D125" s="46">
        <f t="shared" si="208"/>
        <v>-23.634078565308755</v>
      </c>
      <c r="E125" s="46">
        <f t="shared" si="208"/>
        <v>29146.448947680012</v>
      </c>
      <c r="F125" s="46">
        <f t="shared" si="208"/>
        <v>112.40155552766737</v>
      </c>
      <c r="G125" s="46">
        <f t="shared" si="208"/>
        <v>25567.871191822218</v>
      </c>
      <c r="H125" s="46">
        <f t="shared" si="208"/>
        <v>-1867.7010612204149</v>
      </c>
      <c r="I125" s="46">
        <f t="shared" si="208"/>
        <v>22219.971756261348</v>
      </c>
      <c r="J125" s="46">
        <f t="shared" si="208"/>
        <v>41584.511931238609</v>
      </c>
      <c r="K125" s="46">
        <f t="shared" si="208"/>
        <v>-2546.1220193707013</v>
      </c>
      <c r="L125" s="46">
        <f t="shared" si="208"/>
        <v>17969.533005530582</v>
      </c>
      <c r="M125" s="47">
        <f t="shared" si="208"/>
        <v>75024.253403202398</v>
      </c>
      <c r="O125" s="363" t="s">
        <v>23</v>
      </c>
      <c r="P125" s="48">
        <f t="shared" si="206"/>
        <v>0.83521506602936146</v>
      </c>
      <c r="Q125" s="49">
        <f t="shared" si="206"/>
        <v>-7.3242227347009442E-3</v>
      </c>
      <c r="R125" s="49">
        <f t="shared" si="206"/>
        <v>10.965317992406399</v>
      </c>
      <c r="S125" s="49">
        <f t="shared" si="206"/>
        <v>6.0314499037174988E-3</v>
      </c>
      <c r="T125" s="49">
        <f t="shared" si="206"/>
        <v>0.51668975084286439</v>
      </c>
      <c r="U125" s="49">
        <f t="shared" si="206"/>
        <v>-0.51034125123286356</v>
      </c>
      <c r="V125" s="49">
        <f t="shared" si="206"/>
        <v>11.342779016703684</v>
      </c>
      <c r="W125" s="49">
        <f t="shared" si="206"/>
        <v>0.50687729439190299</v>
      </c>
      <c r="X125" s="49">
        <f t="shared" si="206"/>
        <v>-0.15967053981322063</v>
      </c>
      <c r="Y125" s="49">
        <f t="shared" si="206"/>
        <v>0.52881232141276113</v>
      </c>
      <c r="Z125" s="50">
        <f t="shared" si="206"/>
        <v>2.0569345035634856</v>
      </c>
      <c r="AB125" s="363" t="s">
        <v>23</v>
      </c>
      <c r="AC125" s="90">
        <f t="shared" si="207"/>
        <v>265655.02538717526</v>
      </c>
      <c r="AD125" s="91">
        <f t="shared" si="207"/>
        <v>2350.4184894764317</v>
      </c>
      <c r="AE125" s="91">
        <f t="shared" si="207"/>
        <v>31202.860396947748</v>
      </c>
      <c r="AF125" s="91">
        <f t="shared" si="207"/>
        <v>10603.355771442333</v>
      </c>
      <c r="AG125" s="91">
        <f t="shared" si="207"/>
        <v>38261.807179502677</v>
      </c>
      <c r="AH125" s="91">
        <f t="shared" si="207"/>
        <v>-749.44109035912152</v>
      </c>
      <c r="AI125" s="91">
        <f t="shared" si="207"/>
        <v>24178.924824423888</v>
      </c>
      <c r="AJ125" s="91">
        <f t="shared" si="207"/>
        <v>37381.456328210275</v>
      </c>
      <c r="AK125" s="91">
        <f t="shared" si="207"/>
        <v>-260.10189055927549</v>
      </c>
      <c r="AL125" s="91">
        <f t="shared" si="207"/>
        <v>35508.79247954335</v>
      </c>
      <c r="AM125" s="92">
        <f t="shared" si="207"/>
        <v>87176.952898547082</v>
      </c>
    </row>
    <row r="126" spans="2:39">
      <c r="B126" s="54" t="s">
        <v>13</v>
      </c>
      <c r="C126" s="45">
        <f t="shared" ref="C126:M126" si="209">C27-C60</f>
        <v>307485.39586336166</v>
      </c>
      <c r="D126" s="46">
        <f t="shared" si="209"/>
        <v>190140.25686030788</v>
      </c>
      <c r="E126" s="46">
        <f t="shared" si="209"/>
        <v>3557.7373393746093</v>
      </c>
      <c r="F126" s="46">
        <f t="shared" si="209"/>
        <v>6402.7905300300918</v>
      </c>
      <c r="G126" s="46">
        <f t="shared" si="209"/>
        <v>-17407.565051516314</v>
      </c>
      <c r="H126" s="46">
        <f t="shared" si="209"/>
        <v>90174.830159726553</v>
      </c>
      <c r="I126" s="46">
        <f t="shared" si="209"/>
        <v>-23995.958816978848</v>
      </c>
      <c r="J126" s="46">
        <f t="shared" si="209"/>
        <v>424.09532195892825</v>
      </c>
      <c r="K126" s="46">
        <f t="shared" si="209"/>
        <v>-1013.0579631223518</v>
      </c>
      <c r="L126" s="46">
        <f t="shared" si="209"/>
        <v>16320.74613672265</v>
      </c>
      <c r="M126" s="47">
        <f t="shared" si="209"/>
        <v>42881.521346858091</v>
      </c>
      <c r="O126" s="363" t="s">
        <v>13</v>
      </c>
      <c r="P126" s="48">
        <f t="shared" si="206"/>
        <v>5.8070391373945596E-2</v>
      </c>
      <c r="Q126" s="49">
        <f t="shared" si="206"/>
        <v>7.7745653584925703E-2</v>
      </c>
      <c r="R126" s="49">
        <f t="shared" si="206"/>
        <v>3.9411610488513131E-3</v>
      </c>
      <c r="S126" s="49">
        <f t="shared" si="206"/>
        <v>2.0390902160235005E-2</v>
      </c>
      <c r="T126" s="49">
        <f t="shared" si="206"/>
        <v>-0.1002288441822797</v>
      </c>
      <c r="U126" s="49">
        <f t="shared" si="206"/>
        <v>0.28024829100312015</v>
      </c>
      <c r="V126" s="49">
        <f t="shared" si="206"/>
        <v>-4.694277872077237E-2</v>
      </c>
      <c r="W126" s="49">
        <f t="shared" si="206"/>
        <v>3.5648390499200392E-3</v>
      </c>
      <c r="X126" s="49">
        <f t="shared" si="206"/>
        <v>-7.0715116555911889E-3</v>
      </c>
      <c r="Y126" s="49">
        <f t="shared" si="206"/>
        <v>0.10289837992629451</v>
      </c>
      <c r="Z126" s="50">
        <f t="shared" si="206"/>
        <v>0.20897010604203561</v>
      </c>
      <c r="AB126" s="363" t="s">
        <v>13</v>
      </c>
      <c r="AC126" s="90">
        <f t="shared" si="207"/>
        <v>726422.03122709971</v>
      </c>
      <c r="AD126" s="91">
        <f t="shared" si="207"/>
        <v>353631.31868596654</v>
      </c>
      <c r="AE126" s="91">
        <f t="shared" si="207"/>
        <v>87669.511411269312</v>
      </c>
      <c r="AF126" s="91">
        <f t="shared" si="207"/>
        <v>32790.061705031956</v>
      </c>
      <c r="AG126" s="91">
        <f t="shared" si="207"/>
        <v>13591.920334583119</v>
      </c>
      <c r="AH126" s="91">
        <f t="shared" si="207"/>
        <v>166652.67379123511</v>
      </c>
      <c r="AI126" s="91">
        <f t="shared" si="207"/>
        <v>91000.884406620346</v>
      </c>
      <c r="AJ126" s="91">
        <f t="shared" si="207"/>
        <v>10884.69022771508</v>
      </c>
      <c r="AK126" s="91">
        <f t="shared" si="207"/>
        <v>15651.462541719549</v>
      </c>
      <c r="AL126" s="91">
        <f t="shared" si="207"/>
        <v>8474.1026613523136</v>
      </c>
      <c r="AM126" s="92">
        <f t="shared" si="207"/>
        <v>-53924.594538394682</v>
      </c>
    </row>
    <row r="127" spans="2:39">
      <c r="B127" s="54" t="s">
        <v>24</v>
      </c>
      <c r="C127" s="45">
        <f t="shared" ref="C127:M127" si="210">C28-C61</f>
        <v>70938.40218909923</v>
      </c>
      <c r="D127" s="46">
        <f t="shared" si="210"/>
        <v>55325.387148212205</v>
      </c>
      <c r="E127" s="46">
        <f t="shared" si="210"/>
        <v>15627.030770480542</v>
      </c>
      <c r="F127" s="46">
        <f t="shared" si="210"/>
        <v>19891.191997799953</v>
      </c>
      <c r="G127" s="46">
        <f t="shared" si="210"/>
        <v>-2120.9464201972187</v>
      </c>
      <c r="H127" s="46">
        <f t="shared" si="210"/>
        <v>-2430.8323086777527</v>
      </c>
      <c r="I127" s="46">
        <f t="shared" si="210"/>
        <v>3585.8139644410767</v>
      </c>
      <c r="J127" s="46">
        <f t="shared" si="210"/>
        <v>-1603.6127380704766</v>
      </c>
      <c r="K127" s="46">
        <f t="shared" si="210"/>
        <v>-13727.789837661257</v>
      </c>
      <c r="L127" s="46">
        <f t="shared" si="210"/>
        <v>4100.3000003985944</v>
      </c>
      <c r="M127" s="47">
        <f t="shared" si="210"/>
        <v>-7708.1403876264158</v>
      </c>
      <c r="O127" s="363" t="s">
        <v>24</v>
      </c>
      <c r="P127" s="48">
        <f t="shared" si="206"/>
        <v>0.1806539908837525</v>
      </c>
      <c r="Q127" s="49">
        <f t="shared" si="206"/>
        <v>0.52180464466371113</v>
      </c>
      <c r="R127" s="49">
        <f t="shared" si="206"/>
        <v>0.69054544372333349</v>
      </c>
      <c r="S127" s="49">
        <f t="shared" si="206"/>
        <v>0.84909845690413155</v>
      </c>
      <c r="T127" s="49">
        <f t="shared" si="206"/>
        <v>-7.1578522155892638E-2</v>
      </c>
      <c r="U127" s="49">
        <f t="shared" si="206"/>
        <v>-2.9104176174907341E-2</v>
      </c>
      <c r="V127" s="49">
        <f t="shared" si="206"/>
        <v>0.16008114718005401</v>
      </c>
      <c r="W127" s="49">
        <f t="shared" si="206"/>
        <v>-0.15077237173703886</v>
      </c>
      <c r="X127" s="49">
        <f t="shared" si="206"/>
        <v>-0.37431196159853913</v>
      </c>
      <c r="Y127" s="49">
        <f t="shared" si="206"/>
        <v>0.18524590965595039</v>
      </c>
      <c r="Z127" s="50">
        <f t="shared" si="206"/>
        <v>-0.21655472619767926</v>
      </c>
      <c r="AB127" s="363" t="s">
        <v>24</v>
      </c>
      <c r="AC127" s="90">
        <f t="shared" si="207"/>
        <v>-222369.25081736979</v>
      </c>
      <c r="AD127" s="91">
        <f t="shared" si="207"/>
        <v>-76751.581749728241</v>
      </c>
      <c r="AE127" s="91">
        <f t="shared" si="207"/>
        <v>-89057.493134775417</v>
      </c>
      <c r="AF127" s="91">
        <f t="shared" si="207"/>
        <v>3715.3725426200763</v>
      </c>
      <c r="AG127" s="91">
        <f t="shared" si="207"/>
        <v>19.304261581666651</v>
      </c>
      <c r="AH127" s="91">
        <f t="shared" si="207"/>
        <v>17327.035783424777</v>
      </c>
      <c r="AI127" s="91">
        <f t="shared" si="207"/>
        <v>-35773.342270561399</v>
      </c>
      <c r="AJ127" s="91">
        <f t="shared" si="207"/>
        <v>-5207.5895940388436</v>
      </c>
      <c r="AK127" s="91">
        <f t="shared" si="207"/>
        <v>-24370.934970574599</v>
      </c>
      <c r="AL127" s="91">
        <f t="shared" si="207"/>
        <v>14472.349155943239</v>
      </c>
      <c r="AM127" s="92">
        <f t="shared" si="207"/>
        <v>-26742.370841260956</v>
      </c>
    </row>
    <row r="128" spans="2:39">
      <c r="B128" s="109" t="s">
        <v>25</v>
      </c>
      <c r="C128" s="69">
        <f t="shared" ref="C128:M128" si="211">C29-C62</f>
        <v>-466192.39132725657</v>
      </c>
      <c r="D128" s="70">
        <f t="shared" si="211"/>
        <v>-107913.96313230472</v>
      </c>
      <c r="E128" s="70">
        <f t="shared" si="211"/>
        <v>-98942.237186931525</v>
      </c>
      <c r="F128" s="70">
        <f t="shared" si="211"/>
        <v>-30397.942867388156</v>
      </c>
      <c r="G128" s="70">
        <f t="shared" si="211"/>
        <v>-6443.7188105408532</v>
      </c>
      <c r="H128" s="70">
        <f t="shared" si="211"/>
        <v>-136988.163087275</v>
      </c>
      <c r="I128" s="70">
        <f t="shared" si="211"/>
        <v>-33360.0946154829</v>
      </c>
      <c r="J128" s="70">
        <f t="shared" si="211"/>
        <v>-24674.609043519325</v>
      </c>
      <c r="K128" s="70">
        <f t="shared" si="211"/>
        <v>-15117.130145452305</v>
      </c>
      <c r="L128" s="70">
        <f t="shared" si="211"/>
        <v>10561.758931861441</v>
      </c>
      <c r="M128" s="71">
        <f t="shared" si="211"/>
        <v>-22916.291370223655</v>
      </c>
      <c r="O128" s="365" t="s">
        <v>25</v>
      </c>
      <c r="P128" s="72">
        <f t="shared" si="206"/>
        <v>-0.28384048067374262</v>
      </c>
      <c r="Q128" s="73">
        <f t="shared" si="206"/>
        <v>-0.20817053456076881</v>
      </c>
      <c r="R128" s="73">
        <f t="shared" si="206"/>
        <v>-0.50282089447798517</v>
      </c>
      <c r="S128" s="73">
        <f t="shared" si="206"/>
        <v>-0.33124557646631403</v>
      </c>
      <c r="T128" s="73">
        <f t="shared" si="206"/>
        <v>-0.16969982826549018</v>
      </c>
      <c r="U128" s="73">
        <f t="shared" si="206"/>
        <v>-0.32878669709564345</v>
      </c>
      <c r="V128" s="73">
        <f t="shared" si="206"/>
        <v>-0.35481210356040965</v>
      </c>
      <c r="W128" s="73">
        <f t="shared" si="206"/>
        <v>-0.32349059580325856</v>
      </c>
      <c r="X128" s="73">
        <f t="shared" si="206"/>
        <v>-0.29270721515025333</v>
      </c>
      <c r="Y128" s="73">
        <f t="shared" si="206"/>
        <v>0.18264356663630701</v>
      </c>
      <c r="Z128" s="74">
        <f t="shared" si="206"/>
        <v>-0.22662435041698789</v>
      </c>
      <c r="AB128" s="365" t="s">
        <v>25</v>
      </c>
      <c r="AC128" s="93">
        <f t="shared" si="207"/>
        <v>-642830.3923723232</v>
      </c>
      <c r="AD128" s="94">
        <f t="shared" si="207"/>
        <v>-54441.469818453246</v>
      </c>
      <c r="AE128" s="94">
        <f t="shared" si="207"/>
        <v>-73218.526291955073</v>
      </c>
      <c r="AF128" s="94">
        <f t="shared" si="207"/>
        <v>-45945.682742791476</v>
      </c>
      <c r="AG128" s="94">
        <f t="shared" si="207"/>
        <v>-12715.292024274899</v>
      </c>
      <c r="AH128" s="94">
        <f t="shared" si="207"/>
        <v>-290432.33380287117</v>
      </c>
      <c r="AI128" s="94">
        <f t="shared" si="207"/>
        <v>-60998.567721495812</v>
      </c>
      <c r="AJ128" s="94">
        <f t="shared" si="207"/>
        <v>-42008.075440070133</v>
      </c>
      <c r="AK128" s="94">
        <f t="shared" si="207"/>
        <v>-5961.4196720249383</v>
      </c>
      <c r="AL128" s="94">
        <f t="shared" si="207"/>
        <v>-41236.9501182807</v>
      </c>
      <c r="AM128" s="95">
        <f t="shared" si="207"/>
        <v>-15872.07474010592</v>
      </c>
    </row>
    <row r="129" spans="2:39">
      <c r="B129" s="366" t="s">
        <v>51</v>
      </c>
      <c r="C129" s="367">
        <f t="shared" ref="C129:M129" si="212">SUM(C124:C128)</f>
        <v>1940434.3915374854</v>
      </c>
      <c r="D129" s="368">
        <f t="shared" si="212"/>
        <v>175997.47737919353</v>
      </c>
      <c r="E129" s="368">
        <f t="shared" si="212"/>
        <v>32450.212040665312</v>
      </c>
      <c r="F129" s="368">
        <f t="shared" si="212"/>
        <v>18928.926225334108</v>
      </c>
      <c r="G129" s="368">
        <f t="shared" si="212"/>
        <v>228558.57378363877</v>
      </c>
      <c r="H129" s="368">
        <f t="shared" si="212"/>
        <v>817355.85437291709</v>
      </c>
      <c r="I129" s="368">
        <f t="shared" si="212"/>
        <v>73560.332542019198</v>
      </c>
      <c r="J129" s="368">
        <f t="shared" si="212"/>
        <v>117341.29281672349</v>
      </c>
      <c r="K129" s="368">
        <f t="shared" si="212"/>
        <v>10050.275459135155</v>
      </c>
      <c r="L129" s="368">
        <f t="shared" si="212"/>
        <v>115962.63268649348</v>
      </c>
      <c r="M129" s="369">
        <f t="shared" si="212"/>
        <v>350228.81423136347</v>
      </c>
      <c r="O129" s="370" t="s">
        <v>51</v>
      </c>
      <c r="P129" s="396">
        <f t="shared" ref="P129:Z129" si="213">C129/C63</f>
        <v>0.10316344911953784</v>
      </c>
      <c r="Q129" s="397">
        <f t="shared" si="213"/>
        <v>4.7362737754089841E-2</v>
      </c>
      <c r="R129" s="397">
        <f t="shared" si="213"/>
        <v>1.7790701786231107E-2</v>
      </c>
      <c r="S129" s="397">
        <f t="shared" si="213"/>
        <v>1.0932263450747898E-2</v>
      </c>
      <c r="T129" s="397">
        <f t="shared" si="213"/>
        <v>0.14037849772021019</v>
      </c>
      <c r="U129" s="397">
        <f t="shared" si="213"/>
        <v>0.37042863647918828</v>
      </c>
      <c r="V129" s="397">
        <f t="shared" si="213"/>
        <v>4.3135867194098412E-2</v>
      </c>
      <c r="W129" s="397">
        <f t="shared" si="213"/>
        <v>9.0020244134632305E-2</v>
      </c>
      <c r="X129" s="397">
        <f t="shared" si="213"/>
        <v>6.2578109400144508E-3</v>
      </c>
      <c r="Y129" s="397">
        <f t="shared" si="213"/>
        <v>8.3061947651409562E-2</v>
      </c>
      <c r="Z129" s="398">
        <f t="shared" si="213"/>
        <v>0.20695724791104086</v>
      </c>
      <c r="AB129" s="370" t="s">
        <v>51</v>
      </c>
      <c r="AC129" s="390">
        <f t="shared" ref="AC129:AM129" si="214">SUM(AC124:AC128)</f>
        <v>2533260.7230869895</v>
      </c>
      <c r="AD129" s="391">
        <f t="shared" si="214"/>
        <v>262272.69333242578</v>
      </c>
      <c r="AE129" s="391">
        <f t="shared" si="214"/>
        <v>74247.645058487207</v>
      </c>
      <c r="AF129" s="391">
        <f t="shared" si="214"/>
        <v>5143.3273170764005</v>
      </c>
      <c r="AG129" s="391">
        <f t="shared" si="214"/>
        <v>320094.75350913417</v>
      </c>
      <c r="AH129" s="391">
        <f t="shared" si="214"/>
        <v>1041921.2955206456</v>
      </c>
      <c r="AI129" s="391">
        <f t="shared" si="214"/>
        <v>237201.82923152199</v>
      </c>
      <c r="AJ129" s="391">
        <f t="shared" si="214"/>
        <v>139243.217591252</v>
      </c>
      <c r="AK129" s="391">
        <f t="shared" si="214"/>
        <v>50649.547257979597</v>
      </c>
      <c r="AL129" s="391">
        <f t="shared" si="214"/>
        <v>100134.70380681443</v>
      </c>
      <c r="AM129" s="392">
        <f t="shared" si="214"/>
        <v>302351.71046165121</v>
      </c>
    </row>
    <row r="130" spans="2:39">
      <c r="B130" s="366" t="s">
        <v>50</v>
      </c>
      <c r="C130" s="390">
        <f>C122</f>
        <v>741361.48790050647</v>
      </c>
      <c r="D130" s="391">
        <f t="shared" ref="D130:M130" si="215">D122</f>
        <v>337656.893296291</v>
      </c>
      <c r="E130" s="391">
        <f t="shared" si="215"/>
        <v>248989.5531723483</v>
      </c>
      <c r="F130" s="391">
        <f t="shared" si="215"/>
        <v>-2642.8376408873191</v>
      </c>
      <c r="G130" s="391">
        <f t="shared" si="215"/>
        <v>-41023.836508212822</v>
      </c>
      <c r="H130" s="391">
        <f t="shared" si="215"/>
        <v>-39756.021809209255</v>
      </c>
      <c r="I130" s="391">
        <f t="shared" si="215"/>
        <v>110635.85438345517</v>
      </c>
      <c r="J130" s="391">
        <f t="shared" si="215"/>
        <v>37192.389026587713</v>
      </c>
      <c r="K130" s="391">
        <f t="shared" si="215"/>
        <v>20945.005242153256</v>
      </c>
      <c r="L130" s="391">
        <f t="shared" si="215"/>
        <v>67206.772850923531</v>
      </c>
      <c r="M130" s="392">
        <f t="shared" si="215"/>
        <v>2157.7158870577805</v>
      </c>
      <c r="O130" s="370" t="s">
        <v>50</v>
      </c>
      <c r="P130" s="396">
        <f t="shared" ref="P130:Z130" si="216">C130/C64</f>
        <v>4.5057241001320268E-2</v>
      </c>
      <c r="Q130" s="397">
        <f t="shared" si="216"/>
        <v>5.5373843395780629E-2</v>
      </c>
      <c r="R130" s="397">
        <f t="shared" si="216"/>
        <v>0.11529603762347296</v>
      </c>
      <c r="S130" s="397">
        <f t="shared" si="216"/>
        <v>-3.0354326559246707E-3</v>
      </c>
      <c r="T130" s="397">
        <f t="shared" si="216"/>
        <v>-8.1778661665306632E-2</v>
      </c>
      <c r="U130" s="397">
        <f t="shared" si="216"/>
        <v>-1.7773613522437455E-2</v>
      </c>
      <c r="V130" s="397">
        <f t="shared" si="216"/>
        <v>8.987235431227901E-2</v>
      </c>
      <c r="W130" s="397">
        <f t="shared" si="216"/>
        <v>4.2571223776611516E-2</v>
      </c>
      <c r="X130" s="397">
        <f t="shared" si="216"/>
        <v>3.2979860242952408E-2</v>
      </c>
      <c r="Y130" s="397">
        <f t="shared" si="216"/>
        <v>6.8467511601807335E-2</v>
      </c>
      <c r="Z130" s="398">
        <f t="shared" si="216"/>
        <v>2.4916711122484354E-3</v>
      </c>
      <c r="AB130" s="370" t="s">
        <v>50</v>
      </c>
      <c r="AC130" s="390">
        <f>AC122</f>
        <v>1254685.4312834479</v>
      </c>
      <c r="AD130" s="391">
        <f t="shared" ref="AD130:AM130" si="217">AD122</f>
        <v>471509.67355747661</v>
      </c>
      <c r="AE130" s="391">
        <f t="shared" si="217"/>
        <v>390080.52607506188</v>
      </c>
      <c r="AF130" s="391">
        <f t="shared" si="217"/>
        <v>53755.902092685879</v>
      </c>
      <c r="AG130" s="391">
        <f t="shared" si="217"/>
        <v>1163.7516108483837</v>
      </c>
      <c r="AH130" s="391">
        <f t="shared" si="217"/>
        <v>-66116.309880741872</v>
      </c>
      <c r="AI130" s="391">
        <f t="shared" si="217"/>
        <v>175814.11290372754</v>
      </c>
      <c r="AJ130" s="391">
        <f t="shared" si="217"/>
        <v>86398.657608266818</v>
      </c>
      <c r="AK130" s="391">
        <f t="shared" si="217"/>
        <v>-27773.05153331624</v>
      </c>
      <c r="AL130" s="391">
        <f t="shared" si="217"/>
        <v>78246.360723087113</v>
      </c>
      <c r="AM130" s="392">
        <f t="shared" si="217"/>
        <v>91605.808126351767</v>
      </c>
    </row>
    <row r="131" spans="2:39">
      <c r="B131" s="386" t="s">
        <v>218</v>
      </c>
      <c r="C131" s="114">
        <f>C122+C129</f>
        <v>2681795.8794379919</v>
      </c>
      <c r="D131" s="115">
        <f t="shared" ref="D131:M131" si="218">D122+D129</f>
        <v>513654.37067548453</v>
      </c>
      <c r="E131" s="115">
        <f t="shared" si="218"/>
        <v>281439.76521301363</v>
      </c>
      <c r="F131" s="115">
        <f t="shared" si="218"/>
        <v>16286.088584446788</v>
      </c>
      <c r="G131" s="115">
        <f t="shared" si="218"/>
        <v>187534.73727542596</v>
      </c>
      <c r="H131" s="115">
        <f t="shared" si="218"/>
        <v>777599.83256370784</v>
      </c>
      <c r="I131" s="115">
        <f t="shared" si="218"/>
        <v>184196.18692547438</v>
      </c>
      <c r="J131" s="115">
        <f t="shared" si="218"/>
        <v>154533.68184331121</v>
      </c>
      <c r="K131" s="115">
        <f t="shared" si="218"/>
        <v>30995.280701288411</v>
      </c>
      <c r="L131" s="115">
        <f t="shared" si="218"/>
        <v>183169.40553741701</v>
      </c>
      <c r="M131" s="116">
        <f t="shared" si="218"/>
        <v>352386.53011842124</v>
      </c>
      <c r="O131" s="386" t="s">
        <v>218</v>
      </c>
      <c r="P131" s="399">
        <f t="shared" ref="P131:Z131" si="219">C131/C65</f>
        <v>7.6051072632325092E-2</v>
      </c>
      <c r="Q131" s="400">
        <f t="shared" si="219"/>
        <v>5.2340451116996083E-2</v>
      </c>
      <c r="R131" s="400">
        <f t="shared" si="219"/>
        <v>7.0650212478741398E-2</v>
      </c>
      <c r="S131" s="400">
        <f t="shared" si="219"/>
        <v>6.2587378391199995E-3</v>
      </c>
      <c r="T131" s="400">
        <f t="shared" si="219"/>
        <v>8.8052572840033691E-2</v>
      </c>
      <c r="U131" s="400">
        <f t="shared" si="219"/>
        <v>0.17500448043329678</v>
      </c>
      <c r="V131" s="400">
        <f t="shared" si="219"/>
        <v>6.2729635610795767E-2</v>
      </c>
      <c r="W131" s="400">
        <f t="shared" si="219"/>
        <v>7.0979809120082921E-2</v>
      </c>
      <c r="X131" s="400">
        <f t="shared" si="219"/>
        <v>1.3830253593909615E-2</v>
      </c>
      <c r="Y131" s="400">
        <f t="shared" si="219"/>
        <v>7.7036884663506874E-2</v>
      </c>
      <c r="Z131" s="401">
        <f t="shared" si="219"/>
        <v>0.13774528283469067</v>
      </c>
      <c r="AB131" s="386" t="s">
        <v>218</v>
      </c>
      <c r="AC131" s="133">
        <f>AC122+AC129</f>
        <v>3787946.1543704374</v>
      </c>
      <c r="AD131" s="134">
        <f t="shared" ref="AD131:AM131" si="220">AD122+AD129</f>
        <v>733782.36688990239</v>
      </c>
      <c r="AE131" s="134">
        <f t="shared" si="220"/>
        <v>464328.17113354907</v>
      </c>
      <c r="AF131" s="134">
        <f t="shared" si="220"/>
        <v>58899.22940976228</v>
      </c>
      <c r="AG131" s="134">
        <f t="shared" si="220"/>
        <v>321258.50511998258</v>
      </c>
      <c r="AH131" s="134">
        <f t="shared" si="220"/>
        <v>975804.98563990369</v>
      </c>
      <c r="AI131" s="134">
        <f t="shared" si="220"/>
        <v>413015.9421352495</v>
      </c>
      <c r="AJ131" s="134">
        <f t="shared" si="220"/>
        <v>225641.87519951881</v>
      </c>
      <c r="AK131" s="134">
        <f t="shared" si="220"/>
        <v>22876.495724663357</v>
      </c>
      <c r="AL131" s="134">
        <f t="shared" si="220"/>
        <v>178381.06452990155</v>
      </c>
      <c r="AM131" s="135">
        <f t="shared" si="220"/>
        <v>393957.518588003</v>
      </c>
    </row>
    <row r="133" spans="2:39">
      <c r="M133" s="424" t="s">
        <v>324</v>
      </c>
      <c r="Z133" s="424" t="s">
        <v>324</v>
      </c>
      <c r="AM133" s="424" t="s">
        <v>324</v>
      </c>
    </row>
    <row r="134" spans="2:39" ht="15">
      <c r="B134" s="2" t="s">
        <v>217</v>
      </c>
      <c r="O134" s="5" t="s">
        <v>138</v>
      </c>
      <c r="AB134" s="5" t="s">
        <v>142</v>
      </c>
    </row>
    <row r="135" spans="2:39" s="18" customFormat="1" ht="57">
      <c r="B135" s="360" t="s">
        <v>92</v>
      </c>
      <c r="C135" s="30" t="s">
        <v>38</v>
      </c>
      <c r="D135" s="20" t="s">
        <v>45</v>
      </c>
      <c r="E135" s="21" t="s">
        <v>46</v>
      </c>
      <c r="F135" s="22" t="s">
        <v>47</v>
      </c>
      <c r="G135" s="23" t="s">
        <v>39</v>
      </c>
      <c r="H135" s="24" t="s">
        <v>48</v>
      </c>
      <c r="I135" s="25" t="s">
        <v>40</v>
      </c>
      <c r="J135" s="26" t="s">
        <v>41</v>
      </c>
      <c r="K135" s="27" t="s">
        <v>49</v>
      </c>
      <c r="L135" s="28" t="s">
        <v>42</v>
      </c>
      <c r="M135" s="29" t="s">
        <v>43</v>
      </c>
      <c r="O135" s="360" t="s">
        <v>92</v>
      </c>
      <c r="P135" s="30" t="s">
        <v>38</v>
      </c>
      <c r="Q135" s="20" t="s">
        <v>45</v>
      </c>
      <c r="R135" s="21" t="s">
        <v>46</v>
      </c>
      <c r="S135" s="22" t="s">
        <v>47</v>
      </c>
      <c r="T135" s="23" t="s">
        <v>39</v>
      </c>
      <c r="U135" s="24" t="s">
        <v>48</v>
      </c>
      <c r="V135" s="25" t="s">
        <v>40</v>
      </c>
      <c r="W135" s="26" t="s">
        <v>41</v>
      </c>
      <c r="X135" s="27" t="s">
        <v>49</v>
      </c>
      <c r="Y135" s="28" t="s">
        <v>42</v>
      </c>
      <c r="Z135" s="29" t="s">
        <v>43</v>
      </c>
      <c r="AB135" s="360" t="s">
        <v>92</v>
      </c>
      <c r="AC135" s="30" t="s">
        <v>38</v>
      </c>
      <c r="AD135" s="20" t="s">
        <v>45</v>
      </c>
      <c r="AE135" s="21" t="s">
        <v>46</v>
      </c>
      <c r="AF135" s="22" t="s">
        <v>47</v>
      </c>
      <c r="AG135" s="23" t="s">
        <v>39</v>
      </c>
      <c r="AH135" s="24" t="s">
        <v>48</v>
      </c>
      <c r="AI135" s="25" t="s">
        <v>40</v>
      </c>
      <c r="AJ135" s="26" t="s">
        <v>41</v>
      </c>
      <c r="AK135" s="27" t="s">
        <v>49</v>
      </c>
      <c r="AL135" s="28" t="s">
        <v>42</v>
      </c>
      <c r="AM135" s="29" t="s">
        <v>43</v>
      </c>
    </row>
    <row r="136" spans="2:39">
      <c r="B136" s="402" t="s">
        <v>2</v>
      </c>
      <c r="C136" s="91">
        <f t="shared" ref="C136:M136" si="221">C37-C70</f>
        <v>18401.611781566229</v>
      </c>
      <c r="D136" s="139">
        <f t="shared" si="221"/>
        <v>-650.17968931875657</v>
      </c>
      <c r="E136" s="139">
        <f t="shared" si="221"/>
        <v>2982.5409695816488</v>
      </c>
      <c r="F136" s="139">
        <f t="shared" si="221"/>
        <v>-1646.7543991888524</v>
      </c>
      <c r="G136" s="139">
        <f t="shared" si="221"/>
        <v>11051.067096368861</v>
      </c>
      <c r="H136" s="139">
        <f t="shared" si="221"/>
        <v>-6755.1001175213823</v>
      </c>
      <c r="I136" s="139">
        <f t="shared" si="221"/>
        <v>432.56827200827865</v>
      </c>
      <c r="J136" s="139">
        <f t="shared" si="221"/>
        <v>-1606.498486210392</v>
      </c>
      <c r="K136" s="139">
        <f t="shared" si="221"/>
        <v>-2915.4756789063576</v>
      </c>
      <c r="L136" s="139">
        <f t="shared" si="221"/>
        <v>16343.770712336045</v>
      </c>
      <c r="M136" s="140">
        <f t="shared" si="221"/>
        <v>1165.6731024171313</v>
      </c>
      <c r="O136" s="362" t="s">
        <v>2</v>
      </c>
      <c r="P136" s="101">
        <f t="shared" ref="P136:P155" si="222">C136/C70</f>
        <v>4.8332274786424156E-2</v>
      </c>
      <c r="Q136" s="102">
        <f t="shared" ref="Q136:Q155" si="223">D136/D70</f>
        <v>-1.7005493189695502E-2</v>
      </c>
      <c r="R136" s="102">
        <f t="shared" ref="R136:R155" si="224">E136/E70</f>
        <v>6.4305282605775074E-2</v>
      </c>
      <c r="S136" s="102">
        <f t="shared" ref="S136:S155" si="225">F136/F70</f>
        <v>-2.3338311574778538E-2</v>
      </c>
      <c r="T136" s="102">
        <f t="shared" ref="T136:T155" si="226">G136/G70</f>
        <v>0.25977080084728699</v>
      </c>
      <c r="U136" s="102">
        <f t="shared" ref="U136:U155" si="227">H136/H70</f>
        <v>-0.14779742163676479</v>
      </c>
      <c r="V136" s="102">
        <f t="shared" ref="V136:V155" si="228">I136/I70</f>
        <v>6.0306862232646218E-2</v>
      </c>
      <c r="W136" s="102">
        <f t="shared" ref="W136:W155" si="229">J136/J70</f>
        <v>-5.5198047460359979E-2</v>
      </c>
      <c r="X136" s="102">
        <f t="shared" ref="X136:X155" si="230">K136/K70</f>
        <v>-0.15339836354031902</v>
      </c>
      <c r="Y136" s="102">
        <f t="shared" ref="Y136:Y155" si="231">L136/L70</f>
        <v>0.36988218164303821</v>
      </c>
      <c r="Z136" s="103">
        <f t="shared" ref="Z136:Z155" si="232">M136/M70</f>
        <v>3.080481453615265E-2</v>
      </c>
      <c r="AB136" s="362" t="s">
        <v>2</v>
      </c>
      <c r="AC136" s="101">
        <f>AC103/C70</f>
        <v>0.11928365488185437</v>
      </c>
      <c r="AD136" s="102">
        <f t="shared" ref="AD136:AD155" si="233">AD103/D70</f>
        <v>6.1653150320480472E-2</v>
      </c>
      <c r="AE136" s="102">
        <f t="shared" ref="AE136:AE155" si="234">AE103/E70</f>
        <v>2.7825008340925998E-2</v>
      </c>
      <c r="AF136" s="102">
        <f t="shared" ref="AF136:AF155" si="235">AF103/F70</f>
        <v>-3.2337807735487441E-3</v>
      </c>
      <c r="AG136" s="102">
        <f t="shared" ref="AG136:AG155" si="236">AG103/G70</f>
        <v>0.18994168193509456</v>
      </c>
      <c r="AH136" s="102">
        <f t="shared" ref="AH136:AH155" si="237">AH103/H70</f>
        <v>8.3091432416662517E-2</v>
      </c>
      <c r="AI136" s="102">
        <f t="shared" ref="AI136:AI155" si="238">AI103/I70</f>
        <v>0.46839120223698516</v>
      </c>
      <c r="AJ136" s="102">
        <f t="shared" ref="AJ136:AJ155" si="239">AJ103/J70</f>
        <v>0.48547296061328143</v>
      </c>
      <c r="AK136" s="102">
        <f t="shared" ref="AK136:AK155" si="240">AK103/K70</f>
        <v>5.5112221925954344E-2</v>
      </c>
      <c r="AL136" s="102">
        <f t="shared" ref="AL136:AL155" si="241">AL103/L70</f>
        <v>0.55689654475601758</v>
      </c>
      <c r="AM136" s="103">
        <f t="shared" ref="AM136:AM155" si="242">AM103/M70</f>
        <v>-0.34424445169553519</v>
      </c>
    </row>
    <row r="137" spans="2:39">
      <c r="B137" s="403" t="s">
        <v>3</v>
      </c>
      <c r="C137" s="141">
        <f t="shared" ref="C137:M137" si="243">C38-C71</f>
        <v>34615.432268584613</v>
      </c>
      <c r="D137" s="80">
        <f t="shared" si="243"/>
        <v>-7611.655276263773</v>
      </c>
      <c r="E137" s="80">
        <f t="shared" si="243"/>
        <v>-4874.5980932791281</v>
      </c>
      <c r="F137" s="80">
        <f t="shared" si="243"/>
        <v>94.025491535605397</v>
      </c>
      <c r="G137" s="80">
        <f t="shared" si="243"/>
        <v>5213.2726308821148</v>
      </c>
      <c r="H137" s="80">
        <f t="shared" si="243"/>
        <v>12645.379608141026</v>
      </c>
      <c r="I137" s="80">
        <f t="shared" si="243"/>
        <v>-997.00960535998456</v>
      </c>
      <c r="J137" s="80">
        <f t="shared" si="243"/>
        <v>3620.1087789096564</v>
      </c>
      <c r="K137" s="80">
        <f t="shared" si="243"/>
        <v>-10582.453594899347</v>
      </c>
      <c r="L137" s="80">
        <f t="shared" si="243"/>
        <v>-4308.6128217829973</v>
      </c>
      <c r="M137" s="81">
        <f t="shared" si="243"/>
        <v>41416.975150701153</v>
      </c>
      <c r="O137" s="363" t="s">
        <v>3</v>
      </c>
      <c r="P137" s="48">
        <f t="shared" si="222"/>
        <v>2.5861509005204796E-2</v>
      </c>
      <c r="Q137" s="49">
        <f t="shared" si="223"/>
        <v>-2.1278893176624347E-2</v>
      </c>
      <c r="R137" s="49">
        <f t="shared" si="224"/>
        <v>-4.4479668552575333E-2</v>
      </c>
      <c r="S137" s="49">
        <f t="shared" si="225"/>
        <v>6.3935009240378277E-4</v>
      </c>
      <c r="T137" s="49">
        <f t="shared" si="226"/>
        <v>0.16526731330748576</v>
      </c>
      <c r="U137" s="49">
        <f t="shared" si="227"/>
        <v>7.6652213195877311E-2</v>
      </c>
      <c r="V137" s="49">
        <f t="shared" si="228"/>
        <v>-4.9037838941245748E-3</v>
      </c>
      <c r="W137" s="49">
        <f t="shared" si="229"/>
        <v>8.8002148935428737E-2</v>
      </c>
      <c r="X137" s="49">
        <f t="shared" si="230"/>
        <v>-0.26951086754840653</v>
      </c>
      <c r="Y137" s="49">
        <f t="shared" si="231"/>
        <v>-2.5729395834359653E-2</v>
      </c>
      <c r="Z137" s="50">
        <f t="shared" si="232"/>
        <v>0.5418446944617995</v>
      </c>
      <c r="AB137" s="363" t="s">
        <v>3</v>
      </c>
      <c r="AC137" s="48">
        <f t="shared" ref="AC137:AC155" si="244">AC104/C71</f>
        <v>-5.6863540853183153E-2</v>
      </c>
      <c r="AD137" s="49">
        <f t="shared" si="233"/>
        <v>-3.7968612413178365E-2</v>
      </c>
      <c r="AE137" s="49">
        <f t="shared" si="234"/>
        <v>0.10504061087880724</v>
      </c>
      <c r="AF137" s="49">
        <f t="shared" si="235"/>
        <v>-8.5368388092560588E-2</v>
      </c>
      <c r="AG137" s="49">
        <f t="shared" si="236"/>
        <v>0.12012283437024392</v>
      </c>
      <c r="AH137" s="49">
        <f t="shared" si="237"/>
        <v>-0.26125480081439251</v>
      </c>
      <c r="AI137" s="49">
        <f t="shared" si="238"/>
        <v>-1.4339926463554142E-2</v>
      </c>
      <c r="AJ137" s="49">
        <f t="shared" si="239"/>
        <v>-0.70609714958398184</v>
      </c>
      <c r="AK137" s="49">
        <f t="shared" si="240"/>
        <v>-0.31516957182684235</v>
      </c>
      <c r="AL137" s="49">
        <f t="shared" si="241"/>
        <v>-3.8068144098691907E-2</v>
      </c>
      <c r="AM137" s="50">
        <f t="shared" si="242"/>
        <v>0.37332226537323254</v>
      </c>
    </row>
    <row r="138" spans="2:39">
      <c r="B138" s="403" t="s">
        <v>4</v>
      </c>
      <c r="C138" s="141">
        <f t="shared" ref="C138:M138" si="245">C39-C72</f>
        <v>86501.915199630661</v>
      </c>
      <c r="D138" s="80">
        <f t="shared" si="245"/>
        <v>30100.671351530822</v>
      </c>
      <c r="E138" s="80">
        <f t="shared" si="245"/>
        <v>74070.170509451098</v>
      </c>
      <c r="F138" s="80">
        <f t="shared" si="245"/>
        <v>-1053.5903581063012</v>
      </c>
      <c r="G138" s="80">
        <f t="shared" si="245"/>
        <v>-601.72004161150198</v>
      </c>
      <c r="H138" s="80">
        <f t="shared" si="245"/>
        <v>1338.6104748868947</v>
      </c>
      <c r="I138" s="80">
        <f t="shared" si="245"/>
        <v>-15599.140114414786</v>
      </c>
      <c r="J138" s="80">
        <f t="shared" si="245"/>
        <v>-737.9566610912575</v>
      </c>
      <c r="K138" s="80">
        <f t="shared" si="245"/>
        <v>-2389.9888866444617</v>
      </c>
      <c r="L138" s="80">
        <f t="shared" si="245"/>
        <v>3778.9895701321011</v>
      </c>
      <c r="M138" s="81">
        <f t="shared" si="245"/>
        <v>-2404.13064450206</v>
      </c>
      <c r="O138" s="363" t="s">
        <v>4</v>
      </c>
      <c r="P138" s="48">
        <f t="shared" si="222"/>
        <v>5.1943237196022701E-2</v>
      </c>
      <c r="Q138" s="49">
        <f t="shared" si="223"/>
        <v>2.0239754429398051E-2</v>
      </c>
      <c r="R138" s="49">
        <f t="shared" si="224"/>
        <v>0.86980001048255506</v>
      </c>
      <c r="S138" s="49">
        <f t="shared" si="225"/>
        <v>-9.9031403653484076E-2</v>
      </c>
      <c r="T138" s="49">
        <f t="shared" si="226"/>
        <v>-8.2765387281656708E-2</v>
      </c>
      <c r="U138" s="49">
        <f t="shared" si="227"/>
        <v>9.255048489475505E-2</v>
      </c>
      <c r="V138" s="49">
        <f t="shared" si="228"/>
        <v>-0.37702634367838228</v>
      </c>
      <c r="W138" s="49">
        <f t="shared" si="229"/>
        <v>-0.27656988263631155</v>
      </c>
      <c r="X138" s="49">
        <f t="shared" si="230"/>
        <v>-0.3197294600428478</v>
      </c>
      <c r="Y138" s="49">
        <f t="shared" si="231"/>
        <v>0.79054057184812199</v>
      </c>
      <c r="Z138" s="50">
        <f t="shared" si="232"/>
        <v>-0.56135114993922686</v>
      </c>
      <c r="AB138" s="363" t="s">
        <v>4</v>
      </c>
      <c r="AC138" s="48">
        <f t="shared" si="244"/>
        <v>3.1660927807215043E-2</v>
      </c>
      <c r="AD138" s="49">
        <f t="shared" si="233"/>
        <v>2.821501654419749E-3</v>
      </c>
      <c r="AE138" s="49">
        <f t="shared" si="234"/>
        <v>0.97944982203450881</v>
      </c>
      <c r="AF138" s="49">
        <f t="shared" si="235"/>
        <v>0.40580626806048042</v>
      </c>
      <c r="AG138" s="49">
        <f t="shared" si="236"/>
        <v>-0.44109640666297961</v>
      </c>
      <c r="AH138" s="49">
        <f t="shared" si="237"/>
        <v>-6.5935753592442192E-2</v>
      </c>
      <c r="AI138" s="49">
        <f t="shared" si="238"/>
        <v>-0.73715576170918384</v>
      </c>
      <c r="AJ138" s="49">
        <f t="shared" si="239"/>
        <v>-1.3753282139890284E-2</v>
      </c>
      <c r="AK138" s="49">
        <f t="shared" si="240"/>
        <v>-0.3454474914806091</v>
      </c>
      <c r="AL138" s="49">
        <f t="shared" si="241"/>
        <v>0.11740380728303623</v>
      </c>
      <c r="AM138" s="50">
        <f t="shared" si="242"/>
        <v>-0.57867677077437096</v>
      </c>
    </row>
    <row r="139" spans="2:39">
      <c r="B139" s="403" t="s">
        <v>5</v>
      </c>
      <c r="C139" s="141">
        <f t="shared" ref="C139:M139" si="246">C40-C73</f>
        <v>77171.361710374593</v>
      </c>
      <c r="D139" s="80">
        <f t="shared" si="246"/>
        <v>16322.052685136121</v>
      </c>
      <c r="E139" s="80">
        <f t="shared" si="246"/>
        <v>20235.912505188797</v>
      </c>
      <c r="F139" s="80">
        <f t="shared" si="246"/>
        <v>13952.016586744117</v>
      </c>
      <c r="G139" s="80">
        <f t="shared" si="246"/>
        <v>6783.1384373664769</v>
      </c>
      <c r="H139" s="80">
        <f t="shared" si="246"/>
        <v>9081.7607106799551</v>
      </c>
      <c r="I139" s="80">
        <f t="shared" si="246"/>
        <v>809.15082296918263</v>
      </c>
      <c r="J139" s="80">
        <f t="shared" si="246"/>
        <v>1907.199268339853</v>
      </c>
      <c r="K139" s="80">
        <f t="shared" si="246"/>
        <v>4790.3043749003918</v>
      </c>
      <c r="L139" s="80">
        <f t="shared" si="246"/>
        <v>3785.6349276772235</v>
      </c>
      <c r="M139" s="81">
        <f t="shared" si="246"/>
        <v>-495.80860862762711</v>
      </c>
      <c r="O139" s="363" t="s">
        <v>5</v>
      </c>
      <c r="P139" s="48">
        <f t="shared" si="222"/>
        <v>0.13799936302944907</v>
      </c>
      <c r="Q139" s="49">
        <f t="shared" si="223"/>
        <v>0.11019526444513313</v>
      </c>
      <c r="R139" s="49">
        <f t="shared" si="224"/>
        <v>0.22781362059497245</v>
      </c>
      <c r="S139" s="49">
        <f t="shared" si="225"/>
        <v>0.35458854897279313</v>
      </c>
      <c r="T139" s="49">
        <f t="shared" si="226"/>
        <v>0.19264888429522631</v>
      </c>
      <c r="U139" s="49">
        <f t="shared" si="227"/>
        <v>0.12111638329462156</v>
      </c>
      <c r="V139" s="49">
        <f t="shared" si="228"/>
        <v>1.5684472686951726E-2</v>
      </c>
      <c r="W139" s="49">
        <f t="shared" si="229"/>
        <v>6.3945620256093308E-2</v>
      </c>
      <c r="X139" s="49">
        <f t="shared" si="230"/>
        <v>0.18029436261914067</v>
      </c>
      <c r="Y139" s="49">
        <f t="shared" si="231"/>
        <v>8.5805127536694253E-2</v>
      </c>
      <c r="Z139" s="50">
        <f t="shared" si="232"/>
        <v>-2.4038330032003456E-2</v>
      </c>
      <c r="AB139" s="363" t="s">
        <v>5</v>
      </c>
      <c r="AC139" s="48">
        <f t="shared" si="244"/>
        <v>0.27654916148099384</v>
      </c>
      <c r="AD139" s="49">
        <f t="shared" si="233"/>
        <v>0.11221613441763936</v>
      </c>
      <c r="AE139" s="49">
        <f t="shared" si="234"/>
        <v>0.32546194897410424</v>
      </c>
      <c r="AF139" s="49">
        <f t="shared" si="235"/>
        <v>0.46411203016230168</v>
      </c>
      <c r="AG139" s="49">
        <f t="shared" si="236"/>
        <v>0.26097927582995994</v>
      </c>
      <c r="AH139" s="49">
        <f t="shared" si="237"/>
        <v>0.57677922627961531</v>
      </c>
      <c r="AI139" s="49">
        <f t="shared" si="238"/>
        <v>9.3252249824018862E-2</v>
      </c>
      <c r="AJ139" s="49">
        <f t="shared" si="239"/>
        <v>0.28382094474169101</v>
      </c>
      <c r="AK139" s="49">
        <f t="shared" si="240"/>
        <v>0.23255435514710615</v>
      </c>
      <c r="AL139" s="49">
        <f t="shared" si="241"/>
        <v>0.11099905079457083</v>
      </c>
      <c r="AM139" s="50">
        <f t="shared" si="242"/>
        <v>0.682062951522318</v>
      </c>
    </row>
    <row r="140" spans="2:39">
      <c r="B140" s="403" t="s">
        <v>6</v>
      </c>
      <c r="C140" s="141">
        <f t="shared" ref="C140:M140" si="247">C41-C74</f>
        <v>-52235.981625871151</v>
      </c>
      <c r="D140" s="80">
        <f t="shared" si="247"/>
        <v>-68555.212499180401</v>
      </c>
      <c r="E140" s="80">
        <f t="shared" si="247"/>
        <v>20430.228686243587</v>
      </c>
      <c r="F140" s="80">
        <f t="shared" si="247"/>
        <v>-17002.02648945705</v>
      </c>
      <c r="G140" s="80">
        <f t="shared" si="247"/>
        <v>6027.1721053467809</v>
      </c>
      <c r="H140" s="80">
        <f t="shared" si="247"/>
        <v>12344.15005031765</v>
      </c>
      <c r="I140" s="80">
        <f t="shared" si="247"/>
        <v>0</v>
      </c>
      <c r="J140" s="80">
        <f t="shared" si="247"/>
        <v>-104.93261263695058</v>
      </c>
      <c r="K140" s="80">
        <f t="shared" si="247"/>
        <v>20757.4989001918</v>
      </c>
      <c r="L140" s="80">
        <f t="shared" si="247"/>
        <v>-39379.771797457273</v>
      </c>
      <c r="M140" s="81">
        <f t="shared" si="247"/>
        <v>13246.912030760544</v>
      </c>
      <c r="O140" s="363" t="s">
        <v>6</v>
      </c>
      <c r="P140" s="48">
        <f t="shared" si="222"/>
        <v>-5.2629853803201412E-2</v>
      </c>
      <c r="Q140" s="49">
        <f t="shared" si="223"/>
        <v>-0.17170922578743353</v>
      </c>
      <c r="R140" s="49">
        <f t="shared" si="224"/>
        <v>0.12770071863551105</v>
      </c>
      <c r="S140" s="49">
        <f t="shared" si="225"/>
        <v>-0.29126367760209138</v>
      </c>
      <c r="T140" s="49">
        <f t="shared" si="226"/>
        <v>0.19701403799543704</v>
      </c>
      <c r="U140" s="49">
        <f t="shared" si="227"/>
        <v>0.32149141032704137</v>
      </c>
      <c r="V140" s="49">
        <f t="shared" si="228"/>
        <v>0</v>
      </c>
      <c r="W140" s="49">
        <f t="shared" si="229"/>
        <v>-1.1458519881945382E-2</v>
      </c>
      <c r="X140" s="49">
        <f t="shared" si="230"/>
        <v>0.10999693611885177</v>
      </c>
      <c r="Y140" s="49">
        <f t="shared" si="231"/>
        <v>-0.47675167437534527</v>
      </c>
      <c r="Z140" s="50">
        <f t="shared" si="232"/>
        <v>0.7306391709166471</v>
      </c>
      <c r="AB140" s="363" t="s">
        <v>6</v>
      </c>
      <c r="AC140" s="48">
        <f t="shared" si="244"/>
        <v>3.3553968771536477E-2</v>
      </c>
      <c r="AD140" s="49">
        <f t="shared" si="233"/>
        <v>-6.2639137336888459E-2</v>
      </c>
      <c r="AE140" s="49">
        <f t="shared" si="234"/>
        <v>0.48095642724503984</v>
      </c>
      <c r="AF140" s="49">
        <f t="shared" si="235"/>
        <v>-0.21993776735848983</v>
      </c>
      <c r="AG140" s="49">
        <f t="shared" si="236"/>
        <v>-5.5222632186005906E-2</v>
      </c>
      <c r="AH140" s="49">
        <f t="shared" si="237"/>
        <v>-0.50776095175192415</v>
      </c>
      <c r="AI140" s="49">
        <f t="shared" si="238"/>
        <v>-0.98118308302500656</v>
      </c>
      <c r="AJ140" s="49">
        <f t="shared" si="239"/>
        <v>-0.20343355554449094</v>
      </c>
      <c r="AK140" s="49">
        <f t="shared" si="240"/>
        <v>0.15793132403148102</v>
      </c>
      <c r="AL140" s="49">
        <f t="shared" si="241"/>
        <v>-0.32485033995633611</v>
      </c>
      <c r="AM140" s="50">
        <f t="shared" si="242"/>
        <v>1.1838135926826852</v>
      </c>
    </row>
    <row r="141" spans="2:39">
      <c r="B141" s="403" t="s">
        <v>7</v>
      </c>
      <c r="C141" s="141">
        <f t="shared" ref="C141:M141" si="248">C42-C75</f>
        <v>54654.861917476519</v>
      </c>
      <c r="D141" s="80">
        <f t="shared" si="248"/>
        <v>5321.8306975662708</v>
      </c>
      <c r="E141" s="80">
        <f t="shared" si="248"/>
        <v>4358.9007352023418</v>
      </c>
      <c r="F141" s="80">
        <f t="shared" si="248"/>
        <v>2086.7385352161582</v>
      </c>
      <c r="G141" s="80">
        <f t="shared" si="248"/>
        <v>6794.7979265335061</v>
      </c>
      <c r="H141" s="80">
        <f t="shared" si="248"/>
        <v>20171.405257728755</v>
      </c>
      <c r="I141" s="80">
        <f t="shared" si="248"/>
        <v>-376.30231079251644</v>
      </c>
      <c r="J141" s="80">
        <f t="shared" si="248"/>
        <v>4691.1754730763496</v>
      </c>
      <c r="K141" s="80">
        <f t="shared" si="248"/>
        <v>7131.0710736327965</v>
      </c>
      <c r="L141" s="80">
        <f t="shared" si="248"/>
        <v>2874.0879043687601</v>
      </c>
      <c r="M141" s="81">
        <f t="shared" si="248"/>
        <v>1601.1566249442294</v>
      </c>
      <c r="O141" s="363" t="s">
        <v>7</v>
      </c>
      <c r="P141" s="48">
        <f t="shared" si="222"/>
        <v>9.9602956279255209E-2</v>
      </c>
      <c r="Q141" s="49">
        <f t="shared" si="223"/>
        <v>5.4837355407628303E-2</v>
      </c>
      <c r="R141" s="49">
        <f t="shared" si="224"/>
        <v>0.28325521239118945</v>
      </c>
      <c r="S141" s="49">
        <f t="shared" si="225"/>
        <v>7.8904674699650956E-2</v>
      </c>
      <c r="T141" s="49">
        <f t="shared" si="226"/>
        <v>0.99320812255809621</v>
      </c>
      <c r="U141" s="49">
        <f t="shared" si="227"/>
        <v>1.3289716554712303</v>
      </c>
      <c r="V141" s="49">
        <f t="shared" si="228"/>
        <v>-8.0656054033661675E-2</v>
      </c>
      <c r="W141" s="49">
        <f t="shared" si="229"/>
        <v>2.5890038736931166E-2</v>
      </c>
      <c r="X141" s="49">
        <f t="shared" si="230"/>
        <v>0.26725979560170127</v>
      </c>
      <c r="Y141" s="49">
        <f t="shared" si="231"/>
        <v>1.7839300191594704E-2</v>
      </c>
      <c r="Z141" s="50">
        <f t="shared" si="232"/>
        <v>0.11298326261969789</v>
      </c>
      <c r="AB141" s="363" t="s">
        <v>7</v>
      </c>
      <c r="AC141" s="48">
        <f t="shared" si="244"/>
        <v>0.25070705094278339</v>
      </c>
      <c r="AD141" s="49">
        <f t="shared" si="233"/>
        <v>9.470161502099976E-2</v>
      </c>
      <c r="AE141" s="49">
        <f t="shared" si="234"/>
        <v>-0.12846064093584611</v>
      </c>
      <c r="AF141" s="49">
        <f t="shared" si="235"/>
        <v>1.1290278198608297E-2</v>
      </c>
      <c r="AG141" s="49">
        <f t="shared" si="236"/>
        <v>1.3598514529921906</v>
      </c>
      <c r="AH141" s="49">
        <f t="shared" si="237"/>
        <v>0.88378722718933811</v>
      </c>
      <c r="AI141" s="49">
        <f t="shared" si="238"/>
        <v>-5.6890333300798415E-2</v>
      </c>
      <c r="AJ141" s="49">
        <f t="shared" si="239"/>
        <v>0.33833572364336068</v>
      </c>
      <c r="AK141" s="49">
        <f t="shared" si="240"/>
        <v>0.38975240355526208</v>
      </c>
      <c r="AL141" s="49">
        <f t="shared" si="241"/>
        <v>0.22661977654558307</v>
      </c>
      <c r="AM141" s="50">
        <f t="shared" si="242"/>
        <v>-4.3026547914054726E-2</v>
      </c>
    </row>
    <row r="142" spans="2:39">
      <c r="B142" s="403" t="s">
        <v>8</v>
      </c>
      <c r="C142" s="141">
        <f t="shared" ref="C142:M142" si="249">C43-C76</f>
        <v>144186.18663874129</v>
      </c>
      <c r="D142" s="80">
        <f t="shared" si="249"/>
        <v>10187.379565825715</v>
      </c>
      <c r="E142" s="80">
        <f t="shared" si="249"/>
        <v>7602.934191945882</v>
      </c>
      <c r="F142" s="80">
        <f t="shared" si="249"/>
        <v>8705.3047548825634</v>
      </c>
      <c r="G142" s="80">
        <f t="shared" si="249"/>
        <v>7132.8588784658095</v>
      </c>
      <c r="H142" s="80">
        <f t="shared" si="249"/>
        <v>656.55695095846386</v>
      </c>
      <c r="I142" s="80">
        <f t="shared" si="249"/>
        <v>-5577.7954617966316</v>
      </c>
      <c r="J142" s="80">
        <f t="shared" si="249"/>
        <v>43167.561557846377</v>
      </c>
      <c r="K142" s="80">
        <f t="shared" si="249"/>
        <v>-215.97095042269615</v>
      </c>
      <c r="L142" s="80">
        <f t="shared" si="249"/>
        <v>30194.184187162718</v>
      </c>
      <c r="M142" s="81">
        <f t="shared" si="249"/>
        <v>42333.172963873134</v>
      </c>
      <c r="O142" s="363" t="s">
        <v>8</v>
      </c>
      <c r="P142" s="48">
        <f t="shared" si="222"/>
        <v>0.1343134050541023</v>
      </c>
      <c r="Q142" s="49">
        <f t="shared" si="223"/>
        <v>6.0825426312957655E-2</v>
      </c>
      <c r="R142" s="49">
        <f t="shared" si="224"/>
        <v>7.5220236126000942E-2</v>
      </c>
      <c r="S142" s="49">
        <f t="shared" si="225"/>
        <v>0.27596663416556966</v>
      </c>
      <c r="T142" s="49">
        <f t="shared" si="226"/>
        <v>0.27571930116840054</v>
      </c>
      <c r="U142" s="49">
        <f t="shared" si="227"/>
        <v>3.2387072912187391E-2</v>
      </c>
      <c r="V142" s="49">
        <f t="shared" si="228"/>
        <v>-1.9370504743737797E-2</v>
      </c>
      <c r="W142" s="49">
        <f t="shared" si="229"/>
        <v>0.17683403018643906</v>
      </c>
      <c r="X142" s="49">
        <f t="shared" si="230"/>
        <v>-0.46026540339927879</v>
      </c>
      <c r="Y142" s="49">
        <f t="shared" si="231"/>
        <v>0.62990160457004851</v>
      </c>
      <c r="Z142" s="50">
        <f t="shared" si="232"/>
        <v>0.28839875526875403</v>
      </c>
      <c r="AB142" s="363" t="s">
        <v>8</v>
      </c>
      <c r="AC142" s="48">
        <f t="shared" si="244"/>
        <v>0.33704196771172107</v>
      </c>
      <c r="AD142" s="49">
        <f t="shared" si="233"/>
        <v>9.4221481844960382E-3</v>
      </c>
      <c r="AE142" s="49">
        <f t="shared" si="234"/>
        <v>0.59196646926058394</v>
      </c>
      <c r="AF142" s="49">
        <f t="shared" si="235"/>
        <v>0.38196437101905356</v>
      </c>
      <c r="AG142" s="49">
        <f t="shared" si="236"/>
        <v>0.68445399333656898</v>
      </c>
      <c r="AH142" s="49">
        <f t="shared" si="237"/>
        <v>0.17881957830712603</v>
      </c>
      <c r="AI142" s="49">
        <f t="shared" si="238"/>
        <v>0.2312837813657912</v>
      </c>
      <c r="AJ142" s="49">
        <f t="shared" si="239"/>
        <v>0.43975390096971972</v>
      </c>
      <c r="AK142" s="49">
        <f t="shared" si="240"/>
        <v>0.95889859373341424</v>
      </c>
      <c r="AL142" s="49">
        <f t="shared" si="241"/>
        <v>0.4637452504981901</v>
      </c>
      <c r="AM142" s="50">
        <f t="shared" si="242"/>
        <v>0.4795789112042636</v>
      </c>
    </row>
    <row r="143" spans="2:39">
      <c r="B143" s="403" t="s">
        <v>9</v>
      </c>
      <c r="C143" s="141">
        <f t="shared" ref="C143:M143" si="250">C44-C77</f>
        <v>-66212.763455128414</v>
      </c>
      <c r="D143" s="80">
        <f t="shared" si="250"/>
        <v>-43826.53086500967</v>
      </c>
      <c r="E143" s="80">
        <f t="shared" si="250"/>
        <v>-4474.1156590811152</v>
      </c>
      <c r="F143" s="80">
        <f t="shared" si="250"/>
        <v>5186.1388341848869</v>
      </c>
      <c r="G143" s="80">
        <f t="shared" si="250"/>
        <v>257.26870171216069</v>
      </c>
      <c r="H143" s="80">
        <f t="shared" si="250"/>
        <v>-69084.763302827574</v>
      </c>
      <c r="I143" s="80">
        <f t="shared" si="250"/>
        <v>39832.382528042246</v>
      </c>
      <c r="J143" s="80">
        <f t="shared" si="250"/>
        <v>9791.0458975521287</v>
      </c>
      <c r="K143" s="80">
        <f t="shared" si="250"/>
        <v>-1288.4431197794775</v>
      </c>
      <c r="L143" s="80">
        <f t="shared" si="250"/>
        <v>2200.0926317159174</v>
      </c>
      <c r="M143" s="81">
        <f t="shared" si="250"/>
        <v>-4805.8391016379537</v>
      </c>
      <c r="O143" s="363" t="s">
        <v>9</v>
      </c>
      <c r="P143" s="48">
        <f t="shared" si="222"/>
        <v>-8.0027828277230567E-2</v>
      </c>
      <c r="Q143" s="49">
        <f t="shared" si="223"/>
        <v>-0.16616320481647137</v>
      </c>
      <c r="R143" s="49">
        <f t="shared" si="224"/>
        <v>-3.0982614187345808E-2</v>
      </c>
      <c r="S143" s="49">
        <f t="shared" si="225"/>
        <v>0.31857282657640185</v>
      </c>
      <c r="T143" s="49">
        <f t="shared" si="226"/>
        <v>1.5065274067764462E-2</v>
      </c>
      <c r="U143" s="49">
        <f t="shared" si="227"/>
        <v>-0.3026131460008864</v>
      </c>
      <c r="V143" s="49">
        <f t="shared" si="228"/>
        <v>0.50801594089007951</v>
      </c>
      <c r="W143" s="49">
        <f t="shared" si="229"/>
        <v>3.5084403079276667</v>
      </c>
      <c r="X143" s="49">
        <f t="shared" si="230"/>
        <v>-0.34453765630706956</v>
      </c>
      <c r="Y143" s="49">
        <f t="shared" si="231"/>
        <v>7.2408635124439139E-2</v>
      </c>
      <c r="Z143" s="50">
        <f t="shared" si="232"/>
        <v>-0.11378587657541661</v>
      </c>
      <c r="AB143" s="363" t="s">
        <v>9</v>
      </c>
      <c r="AC143" s="48">
        <f t="shared" si="244"/>
        <v>8.2515307554969889E-4</v>
      </c>
      <c r="AD143" s="49">
        <f t="shared" si="233"/>
        <v>7.8808807770450864E-2</v>
      </c>
      <c r="AE143" s="49">
        <f t="shared" si="234"/>
        <v>-0.22553423210370177</v>
      </c>
      <c r="AF143" s="49">
        <f t="shared" si="235"/>
        <v>0.71303298395394221</v>
      </c>
      <c r="AG143" s="49">
        <f t="shared" si="236"/>
        <v>0.2569669859127674</v>
      </c>
      <c r="AH143" s="49">
        <f t="shared" si="237"/>
        <v>-0.21246774391424419</v>
      </c>
      <c r="AI143" s="49">
        <f t="shared" si="238"/>
        <v>0.71813475123237192</v>
      </c>
      <c r="AJ143" s="49">
        <f t="shared" si="239"/>
        <v>-5.6571763413723476E-2</v>
      </c>
      <c r="AK143" s="49">
        <f t="shared" si="240"/>
        <v>-0.16015253410934877</v>
      </c>
      <c r="AL143" s="49">
        <f t="shared" si="241"/>
        <v>3.3737651572051726E-2</v>
      </c>
      <c r="AM143" s="50">
        <f t="shared" si="242"/>
        <v>-0.27467675732113339</v>
      </c>
    </row>
    <row r="144" spans="2:39">
      <c r="B144" s="403" t="s">
        <v>10</v>
      </c>
      <c r="C144" s="141">
        <f t="shared" ref="C144:M144" si="251">C45-C78</f>
        <v>-12206.582009965568</v>
      </c>
      <c r="D144" s="80">
        <f t="shared" si="251"/>
        <v>-5830.8556351113002</v>
      </c>
      <c r="E144" s="80">
        <f t="shared" si="251"/>
        <v>490.52246994045936</v>
      </c>
      <c r="F144" s="80">
        <f t="shared" si="251"/>
        <v>-493.86480631404993</v>
      </c>
      <c r="G144" s="80">
        <f t="shared" si="251"/>
        <v>-2630.0414796647692</v>
      </c>
      <c r="H144" s="80">
        <f t="shared" si="251"/>
        <v>-4171.8189949984444</v>
      </c>
      <c r="I144" s="80">
        <f t="shared" si="251"/>
        <v>6762.0153455425379</v>
      </c>
      <c r="J144" s="80">
        <f t="shared" si="251"/>
        <v>16.088834934553461</v>
      </c>
      <c r="K144" s="80">
        <f t="shared" si="251"/>
        <v>-5357.974729147666</v>
      </c>
      <c r="L144" s="80">
        <f t="shared" si="251"/>
        <v>164.48882760056131</v>
      </c>
      <c r="M144" s="81">
        <f t="shared" si="251"/>
        <v>-1155.1418427474484</v>
      </c>
      <c r="O144" s="363" t="s">
        <v>10</v>
      </c>
      <c r="P144" s="48">
        <f t="shared" si="222"/>
        <v>-0.14277149344549134</v>
      </c>
      <c r="Q144" s="49">
        <f t="shared" si="223"/>
        <v>-0.31032414746170028</v>
      </c>
      <c r="R144" s="49">
        <f t="shared" si="224"/>
        <v>0.12805021177369558</v>
      </c>
      <c r="S144" s="49">
        <f t="shared" si="225"/>
        <v>-0.27695874522560382</v>
      </c>
      <c r="T144" s="49">
        <f t="shared" si="226"/>
        <v>-0.39302109255312556</v>
      </c>
      <c r="U144" s="49">
        <f t="shared" si="227"/>
        <v>-0.10508159140674377</v>
      </c>
      <c r="V144" s="49">
        <f t="shared" si="228"/>
        <v>2.0518805929881956</v>
      </c>
      <c r="W144" s="49">
        <f t="shared" si="229"/>
        <v>1.5632810245362855E-2</v>
      </c>
      <c r="X144" s="49">
        <f t="shared" si="230"/>
        <v>-0.87803535811840394</v>
      </c>
      <c r="Y144" s="49">
        <f t="shared" si="231"/>
        <v>0.14216348041471838</v>
      </c>
      <c r="Z144" s="50">
        <f t="shared" si="232"/>
        <v>-0.3705569056919758</v>
      </c>
      <c r="AB144" s="363" t="s">
        <v>10</v>
      </c>
      <c r="AC144" s="48">
        <f t="shared" si="244"/>
        <v>-9.6595080391309249E-2</v>
      </c>
      <c r="AD144" s="49">
        <f t="shared" si="233"/>
        <v>0.38711483314600198</v>
      </c>
      <c r="AE144" s="49">
        <f t="shared" si="234"/>
        <v>1.0859346583565037</v>
      </c>
      <c r="AF144" s="49">
        <f t="shared" si="235"/>
        <v>-6.073919761457923E-2</v>
      </c>
      <c r="AG144" s="49">
        <f t="shared" si="236"/>
        <v>-0.64287572653326785</v>
      </c>
      <c r="AH144" s="49">
        <f t="shared" si="237"/>
        <v>-0.32762872983398644</v>
      </c>
      <c r="AI144" s="49">
        <f t="shared" si="238"/>
        <v>0.87386788481649413</v>
      </c>
      <c r="AJ144" s="49">
        <f t="shared" si="239"/>
        <v>0.32149529637924262</v>
      </c>
      <c r="AK144" s="49">
        <f t="shared" si="240"/>
        <v>-0.73692512225239559</v>
      </c>
      <c r="AL144" s="49">
        <f t="shared" si="241"/>
        <v>0.24070503416225986</v>
      </c>
      <c r="AM144" s="50">
        <f t="shared" si="242"/>
        <v>-0.40648008392341956</v>
      </c>
    </row>
    <row r="145" spans="2:39">
      <c r="B145" s="403" t="s">
        <v>11</v>
      </c>
      <c r="C145" s="141">
        <f t="shared" ref="C145:M145" si="252">C46-C79</f>
        <v>-194966.34586889</v>
      </c>
      <c r="D145" s="80">
        <f t="shared" si="252"/>
        <v>-15380.447884277843</v>
      </c>
      <c r="E145" s="80">
        <f t="shared" si="252"/>
        <v>-511.56420237434088</v>
      </c>
      <c r="F145" s="80">
        <f t="shared" si="252"/>
        <v>-4778.0348143999181</v>
      </c>
      <c r="G145" s="80">
        <f t="shared" si="252"/>
        <v>-2195.9700625742134</v>
      </c>
      <c r="H145" s="80">
        <f t="shared" si="252"/>
        <v>-122478.89200893871</v>
      </c>
      <c r="I145" s="80">
        <f t="shared" si="252"/>
        <v>-486.5876528312092</v>
      </c>
      <c r="J145" s="80">
        <f t="shared" si="252"/>
        <v>-3839.5813857927715</v>
      </c>
      <c r="K145" s="80">
        <f t="shared" si="252"/>
        <v>-33947.481618705991</v>
      </c>
      <c r="L145" s="80">
        <f t="shared" si="252"/>
        <v>-2262.5752036513009</v>
      </c>
      <c r="M145" s="81">
        <f t="shared" si="252"/>
        <v>-9085.2110353436201</v>
      </c>
      <c r="O145" s="363" t="s">
        <v>11</v>
      </c>
      <c r="P145" s="48">
        <f t="shared" si="222"/>
        <v>-0.36828354315995887</v>
      </c>
      <c r="Q145" s="49">
        <f t="shared" si="223"/>
        <v>-0.49643099847805083</v>
      </c>
      <c r="R145" s="49">
        <f t="shared" si="224"/>
        <v>-0.38789602149104752</v>
      </c>
      <c r="S145" s="49">
        <f t="shared" si="225"/>
        <v>-0.48538264209905274</v>
      </c>
      <c r="T145" s="49">
        <f t="shared" si="226"/>
        <v>-0.26585094485745375</v>
      </c>
      <c r="U145" s="49">
        <f t="shared" si="227"/>
        <v>-0.31584605505056812</v>
      </c>
      <c r="V145" s="49">
        <f t="shared" si="228"/>
        <v>-7.2871569602815933E-2</v>
      </c>
      <c r="W145" s="49">
        <f t="shared" si="229"/>
        <v>-0.16676048096796939</v>
      </c>
      <c r="X145" s="49">
        <f t="shared" si="230"/>
        <v>-1</v>
      </c>
      <c r="Y145" s="49">
        <f t="shared" si="231"/>
        <v>-0.70633390893008219</v>
      </c>
      <c r="Z145" s="50">
        <f t="shared" si="232"/>
        <v>-0.37304592989203467</v>
      </c>
      <c r="AB145" s="363" t="s">
        <v>11</v>
      </c>
      <c r="AC145" s="48">
        <f t="shared" si="244"/>
        <v>-0.64287317101881547</v>
      </c>
      <c r="AD145" s="49">
        <f t="shared" si="233"/>
        <v>-0.53416126113203721</v>
      </c>
      <c r="AE145" s="49">
        <f t="shared" si="234"/>
        <v>-0.9135843703101646</v>
      </c>
      <c r="AF145" s="49">
        <f t="shared" si="235"/>
        <v>-0.70243848393024111</v>
      </c>
      <c r="AG145" s="49">
        <f t="shared" si="236"/>
        <v>-0.48988746681711398</v>
      </c>
      <c r="AH145" s="49">
        <f t="shared" si="237"/>
        <v>-0.6290761878975436</v>
      </c>
      <c r="AI145" s="49">
        <f t="shared" si="238"/>
        <v>-0.3085045731739689</v>
      </c>
      <c r="AJ145" s="49">
        <f t="shared" si="239"/>
        <v>-0.93175499163054931</v>
      </c>
      <c r="AK145" s="49">
        <f t="shared" si="240"/>
        <v>-0.99521164683936314</v>
      </c>
      <c r="AL145" s="49">
        <f t="shared" si="241"/>
        <v>-0.43097229728085196</v>
      </c>
      <c r="AM145" s="50">
        <f t="shared" si="242"/>
        <v>-0.36931487938171453</v>
      </c>
    </row>
    <row r="146" spans="2:39">
      <c r="B146" s="403" t="s">
        <v>12</v>
      </c>
      <c r="C146" s="141">
        <f t="shared" ref="C146:M146" si="253">C47-C80</f>
        <v>35495.999512914364</v>
      </c>
      <c r="D146" s="80">
        <f t="shared" si="253"/>
        <v>1156.5410743743764</v>
      </c>
      <c r="E146" s="80">
        <f t="shared" si="253"/>
        <v>222.34659706667622</v>
      </c>
      <c r="F146" s="80">
        <f t="shared" si="253"/>
        <v>-733.37897837455421</v>
      </c>
      <c r="G146" s="80">
        <f t="shared" si="253"/>
        <v>4331.7405677099032</v>
      </c>
      <c r="H146" s="80">
        <f t="shared" si="253"/>
        <v>57574.049423408171</v>
      </c>
      <c r="I146" s="80">
        <f t="shared" si="253"/>
        <v>820.02595563357556</v>
      </c>
      <c r="J146" s="80">
        <f t="shared" si="253"/>
        <v>-1572.3038089140418</v>
      </c>
      <c r="K146" s="80">
        <f t="shared" si="253"/>
        <v>-12012.691989000285</v>
      </c>
      <c r="L146" s="80">
        <f t="shared" si="253"/>
        <v>-12582.116819838697</v>
      </c>
      <c r="M146" s="81">
        <f t="shared" si="253"/>
        <v>-1708.2125091507769</v>
      </c>
      <c r="O146" s="363" t="s">
        <v>12</v>
      </c>
      <c r="P146" s="48">
        <f t="shared" si="222"/>
        <v>0.14273673613688875</v>
      </c>
      <c r="Q146" s="64" t="s">
        <v>120</v>
      </c>
      <c r="R146" s="49">
        <f t="shared" si="224"/>
        <v>1.8458993509184338</v>
      </c>
      <c r="S146" s="49">
        <f t="shared" si="225"/>
        <v>-0.14718781288705948</v>
      </c>
      <c r="T146" s="49">
        <f t="shared" si="226"/>
        <v>0.2806328656460968</v>
      </c>
      <c r="U146" s="49">
        <f t="shared" si="227"/>
        <v>0.36041712773873574</v>
      </c>
      <c r="V146" s="49">
        <f t="shared" si="228"/>
        <v>2.4735873817835552</v>
      </c>
      <c r="W146" s="49">
        <f t="shared" si="229"/>
        <v>-0.22524040203851056</v>
      </c>
      <c r="X146" s="49">
        <f t="shared" si="230"/>
        <v>-0.56435014715483334</v>
      </c>
      <c r="Y146" s="49">
        <f t="shared" si="231"/>
        <v>-0.44819866047978346</v>
      </c>
      <c r="Z146" s="50">
        <f t="shared" si="232"/>
        <v>-0.14563375087797176</v>
      </c>
      <c r="AB146" s="363" t="s">
        <v>12</v>
      </c>
      <c r="AC146" s="48">
        <f t="shared" si="244"/>
        <v>6.7416248677394361E-2</v>
      </c>
      <c r="AD146" s="64" t="s">
        <v>120</v>
      </c>
      <c r="AE146" s="49">
        <f t="shared" si="234"/>
        <v>4.0300324466300381</v>
      </c>
      <c r="AF146" s="49">
        <f t="shared" si="235"/>
        <v>-0.49336303967537393</v>
      </c>
      <c r="AG146" s="49">
        <f t="shared" si="236"/>
        <v>-0.20123510906792277</v>
      </c>
      <c r="AH146" s="49">
        <f t="shared" si="237"/>
        <v>0.35385336797090833</v>
      </c>
      <c r="AI146" s="49">
        <f t="shared" si="238"/>
        <v>2.7786520801418026</v>
      </c>
      <c r="AJ146" s="49">
        <f t="shared" si="239"/>
        <v>-0.34856875129810505</v>
      </c>
      <c r="AK146" s="49">
        <f t="shared" si="240"/>
        <v>-0.64619317624312023</v>
      </c>
      <c r="AL146" s="49">
        <f t="shared" si="241"/>
        <v>-0.62796666445992377</v>
      </c>
      <c r="AM146" s="50">
        <f t="shared" si="242"/>
        <v>-0.29369291631418604</v>
      </c>
    </row>
    <row r="147" spans="2:39">
      <c r="B147" s="403" t="s">
        <v>44</v>
      </c>
      <c r="C147" s="141">
        <f t="shared" ref="C147:M147" si="254">C48-C81</f>
        <v>-10971.443895499349</v>
      </c>
      <c r="D147" s="80">
        <f t="shared" si="254"/>
        <v>-10191.567634813822</v>
      </c>
      <c r="E147" s="80">
        <f t="shared" si="254"/>
        <v>-199.45792952772575</v>
      </c>
      <c r="F147" s="80">
        <f t="shared" si="254"/>
        <v>0</v>
      </c>
      <c r="G147" s="80">
        <f t="shared" si="254"/>
        <v>0</v>
      </c>
      <c r="H147" s="80">
        <f t="shared" si="254"/>
        <v>0</v>
      </c>
      <c r="I147" s="80">
        <f t="shared" si="254"/>
        <v>-201.4935318981901</v>
      </c>
      <c r="J147" s="80">
        <f t="shared" si="254"/>
        <v>0</v>
      </c>
      <c r="K147" s="80">
        <f t="shared" si="254"/>
        <v>0</v>
      </c>
      <c r="L147" s="80">
        <f t="shared" si="254"/>
        <v>0</v>
      </c>
      <c r="M147" s="81">
        <f t="shared" si="254"/>
        <v>-378.92479925961027</v>
      </c>
      <c r="O147" s="363" t="s">
        <v>44</v>
      </c>
      <c r="P147" s="48">
        <f t="shared" si="222"/>
        <v>-0.35334162446493594</v>
      </c>
      <c r="Q147" s="49">
        <f t="shared" si="223"/>
        <v>-0.33845608810358835</v>
      </c>
      <c r="R147" s="49">
        <f t="shared" si="224"/>
        <v>-0.55687341671897006</v>
      </c>
      <c r="S147" s="64" t="s">
        <v>120</v>
      </c>
      <c r="T147" s="64" t="s">
        <v>120</v>
      </c>
      <c r="U147" s="64" t="s">
        <v>120</v>
      </c>
      <c r="V147" s="49">
        <f t="shared" si="228"/>
        <v>-1</v>
      </c>
      <c r="W147" s="64" t="s">
        <v>120</v>
      </c>
      <c r="X147" s="64" t="s">
        <v>120</v>
      </c>
      <c r="Y147" s="64" t="s">
        <v>120</v>
      </c>
      <c r="Z147" s="50">
        <f t="shared" si="232"/>
        <v>-1</v>
      </c>
      <c r="AB147" s="363" t="s">
        <v>44</v>
      </c>
      <c r="AC147" s="48">
        <f t="shared" si="244"/>
        <v>-0.47045087925561846</v>
      </c>
      <c r="AD147" s="49">
        <f t="shared" si="233"/>
        <v>-0.67278134367336273</v>
      </c>
      <c r="AE147" s="49">
        <f t="shared" si="234"/>
        <v>15.597694468132701</v>
      </c>
      <c r="AF147" s="64" t="s">
        <v>120</v>
      </c>
      <c r="AG147" s="64" t="s">
        <v>120</v>
      </c>
      <c r="AH147" s="64" t="s">
        <v>120</v>
      </c>
      <c r="AI147" s="49">
        <f t="shared" si="238"/>
        <v>5.5110397282708196E-2</v>
      </c>
      <c r="AJ147" s="64" t="s">
        <v>120</v>
      </c>
      <c r="AK147" s="64" t="s">
        <v>120</v>
      </c>
      <c r="AL147" s="64" t="s">
        <v>120</v>
      </c>
      <c r="AM147" s="50">
        <f t="shared" si="242"/>
        <v>-1</v>
      </c>
    </row>
    <row r="148" spans="2:39">
      <c r="B148" s="403" t="s">
        <v>14</v>
      </c>
      <c r="C148" s="141">
        <f t="shared" ref="C148:M148" si="255">C49-C82</f>
        <v>364806.08836371335</v>
      </c>
      <c r="D148" s="80">
        <f t="shared" si="255"/>
        <v>257168.02177439153</v>
      </c>
      <c r="E148" s="80">
        <f t="shared" si="255"/>
        <v>25870.223378094932</v>
      </c>
      <c r="F148" s="80">
        <f t="shared" si="255"/>
        <v>14248.812840332947</v>
      </c>
      <c r="G148" s="80">
        <f t="shared" si="255"/>
        <v>5935.5049855910038</v>
      </c>
      <c r="H148" s="80">
        <f t="shared" si="255"/>
        <v>34834.039191928314</v>
      </c>
      <c r="I148" s="80">
        <f t="shared" si="255"/>
        <v>22789.555040433035</v>
      </c>
      <c r="J148" s="80">
        <f t="shared" si="255"/>
        <v>2533.1699859770524</v>
      </c>
      <c r="K148" s="80">
        <f t="shared" si="255"/>
        <v>4390.7335271493157</v>
      </c>
      <c r="L148" s="80">
        <f t="shared" si="255"/>
        <v>1157.2986250715185</v>
      </c>
      <c r="M148" s="81">
        <f t="shared" si="255"/>
        <v>-4121.2709852566404</v>
      </c>
      <c r="O148" s="363" t="s">
        <v>14</v>
      </c>
      <c r="P148" s="48">
        <f t="shared" si="222"/>
        <v>0.282656413451355</v>
      </c>
      <c r="Q148" s="49">
        <f t="shared" si="223"/>
        <v>0.32086964341540336</v>
      </c>
      <c r="R148" s="49">
        <f t="shared" si="224"/>
        <v>0.16241674576374945</v>
      </c>
      <c r="S148" s="49">
        <f t="shared" si="225"/>
        <v>0.238636800621157</v>
      </c>
      <c r="T148" s="49">
        <f t="shared" si="226"/>
        <v>0.27758913022676446</v>
      </c>
      <c r="U148" s="49">
        <f t="shared" si="227"/>
        <v>0.59078473113406138</v>
      </c>
      <c r="V148" s="49">
        <f t="shared" si="228"/>
        <v>0.47918775744138892</v>
      </c>
      <c r="W148" s="49">
        <f t="shared" si="229"/>
        <v>7.8556440134683034E-2</v>
      </c>
      <c r="X148" s="49">
        <f t="shared" si="230"/>
        <v>0.2796368741863644</v>
      </c>
      <c r="Y148" s="49">
        <f t="shared" si="231"/>
        <v>3.456668173333291E-2</v>
      </c>
      <c r="Z148" s="50">
        <f t="shared" si="232"/>
        <v>-6.774100578909073E-2</v>
      </c>
      <c r="AB148" s="363" t="s">
        <v>14</v>
      </c>
      <c r="AC148" s="48">
        <f t="shared" si="244"/>
        <v>0.35520853566527921</v>
      </c>
      <c r="AD148" s="49">
        <f t="shared" si="233"/>
        <v>0.40863158131942523</v>
      </c>
      <c r="AE148" s="49">
        <f t="shared" si="234"/>
        <v>-7.643416743451352E-2</v>
      </c>
      <c r="AF148" s="49">
        <f t="shared" si="235"/>
        <v>0.36033066840469774</v>
      </c>
      <c r="AG148" s="49">
        <f t="shared" si="236"/>
        <v>0.28823277736316089</v>
      </c>
      <c r="AH148" s="49">
        <f t="shared" si="237"/>
        <v>1.1289758216828718</v>
      </c>
      <c r="AI148" s="49">
        <f t="shared" si="238"/>
        <v>0.75645074480059304</v>
      </c>
      <c r="AJ148" s="49">
        <f t="shared" si="239"/>
        <v>-0.50875921621733411</v>
      </c>
      <c r="AK148" s="49">
        <f t="shared" si="240"/>
        <v>1.5481637150829219</v>
      </c>
      <c r="AL148" s="49">
        <f t="shared" si="241"/>
        <v>0.18494923488369322</v>
      </c>
      <c r="AM148" s="50">
        <f t="shared" si="242"/>
        <v>-1.9786052647096843E-2</v>
      </c>
    </row>
    <row r="149" spans="2:39">
      <c r="B149" s="404" t="s">
        <v>15</v>
      </c>
      <c r="C149" s="142">
        <f t="shared" ref="C149:M149" si="256">C50-C83</f>
        <v>10661.515342077066</v>
      </c>
      <c r="D149" s="143">
        <f t="shared" si="256"/>
        <v>3952.4550251220644</v>
      </c>
      <c r="E149" s="143">
        <f t="shared" si="256"/>
        <v>7918.8516209825466</v>
      </c>
      <c r="F149" s="143">
        <f t="shared" si="256"/>
        <v>-365.23863367276317</v>
      </c>
      <c r="G149" s="143">
        <f t="shared" si="256"/>
        <v>5672.2422128172439</v>
      </c>
      <c r="H149" s="143">
        <f t="shared" si="256"/>
        <v>-2938.4022896484894</v>
      </c>
      <c r="I149" s="143">
        <f t="shared" si="256"/>
        <v>2955.2792962681342</v>
      </c>
      <c r="J149" s="143">
        <f t="shared" si="256"/>
        <v>-2346.5356034639062</v>
      </c>
      <c r="K149" s="143">
        <f t="shared" si="256"/>
        <v>-5190.9061013404153</v>
      </c>
      <c r="L149" s="143">
        <f t="shared" si="256"/>
        <v>2622.0826761795206</v>
      </c>
      <c r="M149" s="144">
        <f t="shared" si="256"/>
        <v>-1618.312861166909</v>
      </c>
      <c r="O149" s="363" t="s">
        <v>15</v>
      </c>
      <c r="P149" s="48">
        <f t="shared" si="222"/>
        <v>4.0514079304170496E-2</v>
      </c>
      <c r="Q149" s="49">
        <f t="shared" si="223"/>
        <v>3.0340384481048081E-2</v>
      </c>
      <c r="R149" s="49">
        <f t="shared" si="224"/>
        <v>0.56183309282791027</v>
      </c>
      <c r="S149" s="49">
        <f t="shared" si="225"/>
        <v>-4.4999392532463101E-2</v>
      </c>
      <c r="T149" s="49">
        <f t="shared" si="226"/>
        <v>0.81037769038604224</v>
      </c>
      <c r="U149" s="49">
        <f t="shared" si="227"/>
        <v>-5.7126306509377382E-2</v>
      </c>
      <c r="V149" s="49">
        <f t="shared" si="228"/>
        <v>0.21472479288063198</v>
      </c>
      <c r="W149" s="49">
        <f t="shared" si="229"/>
        <v>-0.28025431580037707</v>
      </c>
      <c r="X149" s="49">
        <f t="shared" si="230"/>
        <v>-0.59682094797992502</v>
      </c>
      <c r="Y149" s="49">
        <f t="shared" si="231"/>
        <v>0.81662743502173774</v>
      </c>
      <c r="Z149" s="50">
        <f t="shared" si="232"/>
        <v>-8.895104425614922E-2</v>
      </c>
      <c r="AB149" s="363" t="s">
        <v>15</v>
      </c>
      <c r="AC149" s="48">
        <f t="shared" si="244"/>
        <v>0.59725129444780001</v>
      </c>
      <c r="AD149" s="49">
        <f t="shared" si="233"/>
        <v>0.8769680743716648</v>
      </c>
      <c r="AE149" s="49">
        <f t="shared" si="234"/>
        <v>1.7134852613952101</v>
      </c>
      <c r="AF149" s="49">
        <f t="shared" si="235"/>
        <v>0.49890507890767982</v>
      </c>
      <c r="AG149" s="49">
        <f t="shared" si="236"/>
        <v>7.8570734620978785E-2</v>
      </c>
      <c r="AH149" s="49">
        <f t="shared" si="237"/>
        <v>0.17329825380240774</v>
      </c>
      <c r="AI149" s="49">
        <f t="shared" si="238"/>
        <v>0.43989843627574104</v>
      </c>
      <c r="AJ149" s="49">
        <f t="shared" si="239"/>
        <v>0.39259108890098765</v>
      </c>
      <c r="AK149" s="49">
        <f t="shared" si="240"/>
        <v>-0.30279561205540784</v>
      </c>
      <c r="AL149" s="49">
        <f t="shared" si="241"/>
        <v>1.1812700139919654</v>
      </c>
      <c r="AM149" s="50">
        <f t="shared" si="242"/>
        <v>-0.28790421129893146</v>
      </c>
    </row>
    <row r="150" spans="2:39">
      <c r="B150" s="403" t="s">
        <v>16</v>
      </c>
      <c r="C150" s="141">
        <f t="shared" ref="C150:M150" si="257">C51-C84</f>
        <v>106893.35200188553</v>
      </c>
      <c r="D150" s="80">
        <f t="shared" si="257"/>
        <v>-8158.374280458549</v>
      </c>
      <c r="E150" s="80">
        <f t="shared" si="257"/>
        <v>11043.857764518172</v>
      </c>
      <c r="F150" s="80">
        <f t="shared" si="257"/>
        <v>11897.28445056334</v>
      </c>
      <c r="G150" s="80">
        <f t="shared" si="257"/>
        <v>1206.5692832233253</v>
      </c>
      <c r="H150" s="80">
        <f t="shared" si="257"/>
        <v>85812.112985507149</v>
      </c>
      <c r="I150" s="80">
        <f t="shared" si="257"/>
        <v>-1622.0729066979366</v>
      </c>
      <c r="J150" s="80">
        <f t="shared" si="257"/>
        <v>-1720.8097332672914</v>
      </c>
      <c r="K150" s="80">
        <f t="shared" si="257"/>
        <v>2032.0702848023247</v>
      </c>
      <c r="L150" s="80">
        <f t="shared" si="257"/>
        <v>1811.7400504057587</v>
      </c>
      <c r="M150" s="81">
        <f t="shared" si="257"/>
        <v>4590.9741032891034</v>
      </c>
      <c r="O150" s="363" t="s">
        <v>16</v>
      </c>
      <c r="P150" s="48">
        <f t="shared" si="222"/>
        <v>0.12375516740013776</v>
      </c>
      <c r="Q150" s="49">
        <f t="shared" si="223"/>
        <v>-2.5463428793111316E-2</v>
      </c>
      <c r="R150" s="49">
        <f t="shared" si="224"/>
        <v>0.17577240427134974</v>
      </c>
      <c r="S150" s="49">
        <f t="shared" si="225"/>
        <v>0.16476489843887829</v>
      </c>
      <c r="T150" s="49">
        <f t="shared" si="226"/>
        <v>1.9232936888939664E-2</v>
      </c>
      <c r="U150" s="49">
        <f t="shared" si="227"/>
        <v>0.39637501853033152</v>
      </c>
      <c r="V150" s="49">
        <f t="shared" si="228"/>
        <v>-8.6275766565116499E-2</v>
      </c>
      <c r="W150" s="49">
        <f t="shared" si="229"/>
        <v>-4.5166401335234314E-2</v>
      </c>
      <c r="X150" s="49">
        <f t="shared" si="230"/>
        <v>0.13415970697060356</v>
      </c>
      <c r="Y150" s="49">
        <f t="shared" si="231"/>
        <v>4.7377173556476998E-2</v>
      </c>
      <c r="Z150" s="50">
        <f t="shared" si="232"/>
        <v>0.24419797330592324</v>
      </c>
      <c r="AB150" s="363" t="s">
        <v>16</v>
      </c>
      <c r="AC150" s="48">
        <f t="shared" si="244"/>
        <v>0.19314374871954537</v>
      </c>
      <c r="AD150" s="49">
        <f t="shared" si="233"/>
        <v>-7.1005886939421586E-2</v>
      </c>
      <c r="AE150" s="49">
        <f t="shared" si="234"/>
        <v>6.5044825369315995E-2</v>
      </c>
      <c r="AF150" s="49">
        <f t="shared" si="235"/>
        <v>8.9689179308006753E-2</v>
      </c>
      <c r="AG150" s="49">
        <f t="shared" si="236"/>
        <v>-8.6077733178539034E-2</v>
      </c>
      <c r="AH150" s="49">
        <f t="shared" si="237"/>
        <v>0.80633997938005242</v>
      </c>
      <c r="AI150" s="49">
        <f t="shared" si="238"/>
        <v>0.21927791749006392</v>
      </c>
      <c r="AJ150" s="49">
        <f t="shared" si="239"/>
        <v>-0.26039522102441498</v>
      </c>
      <c r="AK150" s="49">
        <f t="shared" si="240"/>
        <v>0.16045468006415073</v>
      </c>
      <c r="AL150" s="49">
        <f t="shared" si="241"/>
        <v>-2.5234433320749834E-2</v>
      </c>
      <c r="AM150" s="50">
        <f t="shared" si="242"/>
        <v>0.75430832102696244</v>
      </c>
    </row>
    <row r="151" spans="2:39">
      <c r="B151" s="403" t="s">
        <v>17</v>
      </c>
      <c r="C151" s="141">
        <f t="shared" ref="C151:M151" si="258">C52-C85</f>
        <v>40663.638482454407</v>
      </c>
      <c r="D151" s="80">
        <f t="shared" si="258"/>
        <v>9111.0038348038361</v>
      </c>
      <c r="E151" s="80">
        <f t="shared" si="258"/>
        <v>-13196.660389129582</v>
      </c>
      <c r="F151" s="80">
        <f t="shared" si="258"/>
        <v>13675.24873118235</v>
      </c>
      <c r="G151" s="80">
        <f t="shared" si="258"/>
        <v>9971.4337204831827</v>
      </c>
      <c r="H151" s="80">
        <f t="shared" si="258"/>
        <v>21347.407141202515</v>
      </c>
      <c r="I151" s="80">
        <f t="shared" si="258"/>
        <v>1800.3216019681604</v>
      </c>
      <c r="J151" s="80">
        <f t="shared" si="258"/>
        <v>3928.1759366398655</v>
      </c>
      <c r="K151" s="80">
        <f t="shared" si="258"/>
        <v>77.620605665590119</v>
      </c>
      <c r="L151" s="80">
        <f t="shared" si="258"/>
        <v>-8745.0242465111078</v>
      </c>
      <c r="M151" s="81">
        <f t="shared" si="258"/>
        <v>2694.1115461495356</v>
      </c>
      <c r="O151" s="363" t="s">
        <v>17</v>
      </c>
      <c r="P151" s="48">
        <f t="shared" si="222"/>
        <v>0.10220141867012035</v>
      </c>
      <c r="Q151" s="49">
        <f t="shared" si="223"/>
        <v>9.4321491591487075E-2</v>
      </c>
      <c r="R151" s="49">
        <f t="shared" si="224"/>
        <v>-0.18156404912954777</v>
      </c>
      <c r="S151" s="49">
        <f t="shared" si="225"/>
        <v>0.15995246595687476</v>
      </c>
      <c r="T151" s="49">
        <f t="shared" si="226"/>
        <v>0.4547861138197376</v>
      </c>
      <c r="U151" s="49">
        <f t="shared" si="227"/>
        <v>2.6477749785157063</v>
      </c>
      <c r="V151" s="49">
        <f t="shared" si="228"/>
        <v>0.36682495589938691</v>
      </c>
      <c r="W151" s="49">
        <f t="shared" si="229"/>
        <v>0.22577417404709707</v>
      </c>
      <c r="X151" s="49">
        <f t="shared" si="230"/>
        <v>3.8096249134296229E-3</v>
      </c>
      <c r="Y151" s="49">
        <f t="shared" si="231"/>
        <v>-0.26961164445670249</v>
      </c>
      <c r="Z151" s="50">
        <f t="shared" si="232"/>
        <v>7.0900810294602087E-2</v>
      </c>
      <c r="AB151" s="363" t="s">
        <v>17</v>
      </c>
      <c r="AC151" s="48">
        <f t="shared" si="244"/>
        <v>0.15959232334440973</v>
      </c>
      <c r="AD151" s="49">
        <f t="shared" si="233"/>
        <v>9.8049120111181998E-2</v>
      </c>
      <c r="AE151" s="49">
        <f t="shared" si="234"/>
        <v>-0.36802561806604261</v>
      </c>
      <c r="AF151" s="49">
        <f t="shared" si="235"/>
        <v>0.13333506652265267</v>
      </c>
      <c r="AG151" s="49">
        <f t="shared" si="236"/>
        <v>3.6374184260015673E-2</v>
      </c>
      <c r="AH151" s="49">
        <f t="shared" si="237"/>
        <v>5.9868344537445406</v>
      </c>
      <c r="AI151" s="49">
        <f t="shared" si="238"/>
        <v>0.83608512847249072</v>
      </c>
      <c r="AJ151" s="49">
        <f t="shared" si="239"/>
        <v>-3.9890288000962018E-2</v>
      </c>
      <c r="AK151" s="49">
        <f t="shared" si="240"/>
        <v>0.37278246253369818</v>
      </c>
      <c r="AL151" s="49">
        <f t="shared" si="241"/>
        <v>-0.2038051840753555</v>
      </c>
      <c r="AM151" s="50">
        <f t="shared" si="242"/>
        <v>0.41888410663201142</v>
      </c>
    </row>
    <row r="152" spans="2:39">
      <c r="B152" s="403" t="s">
        <v>18</v>
      </c>
      <c r="C152" s="141">
        <f t="shared" ref="C152:M152" si="259">C53-C86</f>
        <v>78765.87990128994</v>
      </c>
      <c r="D152" s="80">
        <f t="shared" si="259"/>
        <v>20202.684994238196</v>
      </c>
      <c r="E152" s="80">
        <f t="shared" si="259"/>
        <v>8958.630575536401</v>
      </c>
      <c r="F152" s="80">
        <f t="shared" si="259"/>
        <v>13341.305826813114</v>
      </c>
      <c r="G152" s="80">
        <f t="shared" si="259"/>
        <v>-19745.384721805211</v>
      </c>
      <c r="H152" s="80">
        <f t="shared" si="259"/>
        <v>13971.150552418989</v>
      </c>
      <c r="I152" s="80">
        <f t="shared" si="259"/>
        <v>8263.0847820218187</v>
      </c>
      <c r="J152" s="80">
        <f t="shared" si="259"/>
        <v>8898.8994055118092</v>
      </c>
      <c r="K152" s="80">
        <f t="shared" si="259"/>
        <v>-15221.856487418205</v>
      </c>
      <c r="L152" s="80">
        <f t="shared" si="259"/>
        <v>15601.757958873757</v>
      </c>
      <c r="M152" s="81">
        <f t="shared" si="259"/>
        <v>24495.607015099027</v>
      </c>
      <c r="O152" s="363" t="s">
        <v>18</v>
      </c>
      <c r="P152" s="48">
        <f t="shared" si="222"/>
        <v>2.9761464703013586E-2</v>
      </c>
      <c r="Q152" s="49">
        <f t="shared" si="223"/>
        <v>1.9249341541313941E-2</v>
      </c>
      <c r="R152" s="49">
        <f t="shared" si="224"/>
        <v>1.5975632125561155E-2</v>
      </c>
      <c r="S152" s="49">
        <f t="shared" si="225"/>
        <v>0.13152471531334797</v>
      </c>
      <c r="T152" s="49">
        <f t="shared" si="226"/>
        <v>-0.20236338588845668</v>
      </c>
      <c r="U152" s="49">
        <f t="shared" si="227"/>
        <v>0.64344303371163969</v>
      </c>
      <c r="V152" s="49">
        <f t="shared" si="228"/>
        <v>2.679540014004355E-2</v>
      </c>
      <c r="W152" s="49">
        <f t="shared" si="229"/>
        <v>0.21106418543094085</v>
      </c>
      <c r="X152" s="49">
        <f t="shared" si="230"/>
        <v>-6.9051459972797935E-2</v>
      </c>
      <c r="Y152" s="49">
        <f t="shared" si="231"/>
        <v>9.5061503142327905E-2</v>
      </c>
      <c r="Z152" s="50">
        <f t="shared" si="232"/>
        <v>0.30447693492373384</v>
      </c>
      <c r="AB152" s="363" t="s">
        <v>18</v>
      </c>
      <c r="AC152" s="48">
        <f t="shared" si="244"/>
        <v>0.16900335612080372</v>
      </c>
      <c r="AD152" s="49">
        <f t="shared" si="233"/>
        <v>7.4922909045590805E-2</v>
      </c>
      <c r="AE152" s="49">
        <f t="shared" si="234"/>
        <v>0.39035341288701286</v>
      </c>
      <c r="AF152" s="49">
        <f t="shared" si="235"/>
        <v>0.12175996213085516</v>
      </c>
      <c r="AG152" s="49">
        <f t="shared" si="236"/>
        <v>-0.24589837010340782</v>
      </c>
      <c r="AH152" s="49">
        <f t="shared" si="237"/>
        <v>5.1547011904283071</v>
      </c>
      <c r="AI152" s="49">
        <f t="shared" si="238"/>
        <v>9.1422755569069258E-2</v>
      </c>
      <c r="AJ152" s="49">
        <f t="shared" si="239"/>
        <v>0.16383986737127593</v>
      </c>
      <c r="AK152" s="49">
        <f t="shared" si="240"/>
        <v>-0.18026620583604314</v>
      </c>
      <c r="AL152" s="49">
        <f t="shared" si="241"/>
        <v>0.1912113296353323</v>
      </c>
      <c r="AM152" s="50">
        <f t="shared" si="242"/>
        <v>0.28242801181277444</v>
      </c>
    </row>
    <row r="153" spans="2:39">
      <c r="B153" s="403" t="s">
        <v>19</v>
      </c>
      <c r="C153" s="141">
        <f t="shared" ref="C153:M153" si="260">C54-C87</f>
        <v>-146799.9574062021</v>
      </c>
      <c r="D153" s="80">
        <f t="shared" si="260"/>
        <v>-61091.413530172373</v>
      </c>
      <c r="E153" s="80">
        <f t="shared" si="260"/>
        <v>28200.695659386227</v>
      </c>
      <c r="F153" s="80">
        <f t="shared" si="260"/>
        <v>1119.2507634861686</v>
      </c>
      <c r="G153" s="80">
        <f t="shared" si="260"/>
        <v>-3358.8724005002041</v>
      </c>
      <c r="H153" s="80">
        <f t="shared" si="260"/>
        <v>-85433.552431234042</v>
      </c>
      <c r="I153" s="80">
        <f t="shared" si="260"/>
        <v>5385.3343984679814</v>
      </c>
      <c r="J153" s="80">
        <f t="shared" si="260"/>
        <v>-14614.3485400387</v>
      </c>
      <c r="K153" s="80">
        <f t="shared" si="260"/>
        <v>1591.9814078114468</v>
      </c>
      <c r="L153" s="80">
        <f t="shared" si="260"/>
        <v>-2275.4023345562018</v>
      </c>
      <c r="M153" s="81">
        <f t="shared" si="260"/>
        <v>-16323.630398852285</v>
      </c>
      <c r="O153" s="363" t="s">
        <v>19</v>
      </c>
      <c r="P153" s="48">
        <f t="shared" si="222"/>
        <v>-7.334174692814599E-2</v>
      </c>
      <c r="Q153" s="49">
        <f t="shared" si="223"/>
        <v>-0.12720112844310827</v>
      </c>
      <c r="R153" s="49">
        <f t="shared" si="224"/>
        <v>8.5989743942013822E-2</v>
      </c>
      <c r="S153" s="49">
        <f t="shared" si="225"/>
        <v>2.6149770059679899E-2</v>
      </c>
      <c r="T153" s="49">
        <f t="shared" si="226"/>
        <v>-0.16635123626121243</v>
      </c>
      <c r="U153" s="49">
        <f t="shared" si="227"/>
        <v>-0.12374517482558664</v>
      </c>
      <c r="V153" s="49">
        <f t="shared" si="228"/>
        <v>8.6896137143667687E-2</v>
      </c>
      <c r="W153" s="49">
        <f t="shared" si="229"/>
        <v>-0.13588039437102969</v>
      </c>
      <c r="X153" s="49">
        <f t="shared" si="230"/>
        <v>5.4661191377384462E-2</v>
      </c>
      <c r="Y153" s="49">
        <f t="shared" si="231"/>
        <v>-2.7547499758684445E-2</v>
      </c>
      <c r="Z153" s="50">
        <f t="shared" si="232"/>
        <v>-0.10284778898404276</v>
      </c>
      <c r="AB153" s="363" t="s">
        <v>19</v>
      </c>
      <c r="AC153" s="48">
        <f t="shared" si="244"/>
        <v>-0.20618257439033105</v>
      </c>
      <c r="AD153" s="49">
        <f t="shared" si="233"/>
        <v>-0.13871962802937352</v>
      </c>
      <c r="AE153" s="49">
        <f t="shared" si="234"/>
        <v>-5.3200247115670229E-2</v>
      </c>
      <c r="AF153" s="49">
        <f t="shared" si="235"/>
        <v>-0.2851668844832137</v>
      </c>
      <c r="AG153" s="49">
        <f t="shared" si="236"/>
        <v>-0.68497538270815284</v>
      </c>
      <c r="AH153" s="49">
        <f t="shared" si="237"/>
        <v>-0.33452768254018067</v>
      </c>
      <c r="AI153" s="49">
        <f t="shared" si="238"/>
        <v>7.496272138422834E-2</v>
      </c>
      <c r="AJ153" s="49">
        <f t="shared" si="239"/>
        <v>-0.29377026321580635</v>
      </c>
      <c r="AK153" s="49">
        <f t="shared" si="240"/>
        <v>-1.4437508588507298E-2</v>
      </c>
      <c r="AL153" s="49">
        <f t="shared" si="241"/>
        <v>7.5557622382711992E-2</v>
      </c>
      <c r="AM153" s="50">
        <f t="shared" si="242"/>
        <v>-0.3181677386648703</v>
      </c>
    </row>
    <row r="154" spans="2:39">
      <c r="B154" s="405" t="s">
        <v>20</v>
      </c>
      <c r="C154" s="145">
        <f t="shared" ref="C154:M154" si="261">C55-C88</f>
        <v>-56100.825476210419</v>
      </c>
      <c r="D154" s="146">
        <f t="shared" si="261"/>
        <v>1626.376552803129</v>
      </c>
      <c r="E154" s="146">
        <f t="shared" si="261"/>
        <v>-48038.446487033347</v>
      </c>
      <c r="F154" s="146">
        <f t="shared" si="261"/>
        <v>-1834.4986018545787</v>
      </c>
      <c r="G154" s="146">
        <f t="shared" si="261"/>
        <v>342.51027871674478</v>
      </c>
      <c r="H154" s="146">
        <f t="shared" si="261"/>
        <v>-5274.381273541836</v>
      </c>
      <c r="I154" s="146">
        <f t="shared" si="261"/>
        <v>188.94206070865766</v>
      </c>
      <c r="J154" s="146">
        <f t="shared" si="261"/>
        <v>-2804.1897256932198</v>
      </c>
      <c r="K154" s="146">
        <f t="shared" si="261"/>
        <v>-366.09379335825508</v>
      </c>
      <c r="L154" s="146">
        <f t="shared" si="261"/>
        <v>58.963024437266313</v>
      </c>
      <c r="M154" s="147">
        <f t="shared" si="261"/>
        <v>-7.5113949694696203E-3</v>
      </c>
      <c r="O154" s="365" t="s">
        <v>20</v>
      </c>
      <c r="P154" s="72">
        <f t="shared" si="222"/>
        <v>-0.28568666745027871</v>
      </c>
      <c r="Q154" s="73">
        <f t="shared" si="223"/>
        <v>3.4832966560671155E-2</v>
      </c>
      <c r="R154" s="73">
        <f t="shared" si="224"/>
        <v>-0.74570037104200304</v>
      </c>
      <c r="S154" s="73">
        <f t="shared" si="225"/>
        <v>-6.6385935514167133E-2</v>
      </c>
      <c r="T154" s="73">
        <f t="shared" si="226"/>
        <v>0.26039815621671963</v>
      </c>
      <c r="U154" s="73">
        <f t="shared" si="227"/>
        <v>-0.1982381773926945</v>
      </c>
      <c r="V154" s="73">
        <f t="shared" si="228"/>
        <v>1.0397655529423294E-2</v>
      </c>
      <c r="W154" s="73">
        <f t="shared" si="229"/>
        <v>-0.36967416284683297</v>
      </c>
      <c r="X154" s="73">
        <f t="shared" si="230"/>
        <v>-0.34431710227047319</v>
      </c>
      <c r="Y154" s="73">
        <f t="shared" si="231"/>
        <v>4.0645627587032003E-2</v>
      </c>
      <c r="Z154" s="74">
        <f t="shared" si="232"/>
        <v>-5.2379730990142653E-6</v>
      </c>
      <c r="AB154" s="365" t="s">
        <v>20</v>
      </c>
      <c r="AC154" s="72">
        <f t="shared" si="244"/>
        <v>5.3672008035452072E-2</v>
      </c>
      <c r="AD154" s="73">
        <f t="shared" si="233"/>
        <v>0.91592005551681854</v>
      </c>
      <c r="AE154" s="73">
        <f t="shared" si="234"/>
        <v>-0.57534941643191495</v>
      </c>
      <c r="AF154" s="73">
        <f t="shared" si="235"/>
        <v>-4.5634601736689311E-2</v>
      </c>
      <c r="AG154" s="73">
        <f t="shared" si="236"/>
        <v>0.58642620790210831</v>
      </c>
      <c r="AH154" s="73">
        <f t="shared" si="237"/>
        <v>0.11254531735760072</v>
      </c>
      <c r="AI154" s="73">
        <f t="shared" si="238"/>
        <v>4.1363900909392744E-2</v>
      </c>
      <c r="AJ154" s="73">
        <f t="shared" si="239"/>
        <v>-0.24751194574891586</v>
      </c>
      <c r="AK154" s="73">
        <f t="shared" si="240"/>
        <v>7.0483555320461258E-2</v>
      </c>
      <c r="AL154" s="73">
        <f t="shared" si="241"/>
        <v>0.22127548603162062</v>
      </c>
      <c r="AM154" s="74">
        <f t="shared" si="242"/>
        <v>2.1368314805953403</v>
      </c>
    </row>
    <row r="155" spans="2:39">
      <c r="B155" s="366" t="s">
        <v>50</v>
      </c>
      <c r="C155" s="393">
        <f t="shared" ref="C155:M155" si="262">SUM(C136:C154)</f>
        <v>513323.94338294154</v>
      </c>
      <c r="D155" s="394">
        <f t="shared" si="262"/>
        <v>133852.78026118557</v>
      </c>
      <c r="E155" s="394">
        <f t="shared" si="262"/>
        <v>141090.97290271358</v>
      </c>
      <c r="F155" s="394">
        <f t="shared" si="262"/>
        <v>56398.73973357318</v>
      </c>
      <c r="G155" s="394">
        <f t="shared" si="262"/>
        <v>42187.588119061213</v>
      </c>
      <c r="H155" s="394">
        <f t="shared" si="262"/>
        <v>-26360.288071532592</v>
      </c>
      <c r="I155" s="394">
        <f t="shared" si="262"/>
        <v>65178.258520272349</v>
      </c>
      <c r="J155" s="394">
        <f t="shared" si="262"/>
        <v>49206.268581679113</v>
      </c>
      <c r="K155" s="394">
        <f t="shared" si="262"/>
        <v>-48718.056775469486</v>
      </c>
      <c r="L155" s="394">
        <f t="shared" si="262"/>
        <v>11039.587872163569</v>
      </c>
      <c r="M155" s="395">
        <f t="shared" si="262"/>
        <v>89448.092239293954</v>
      </c>
      <c r="O155" s="406" t="s">
        <v>50</v>
      </c>
      <c r="P155" s="407">
        <f t="shared" si="222"/>
        <v>3.2202608139469742E-2</v>
      </c>
      <c r="Q155" s="408">
        <f t="shared" si="223"/>
        <v>2.2443773578384871E-2</v>
      </c>
      <c r="R155" s="408">
        <f t="shared" si="224"/>
        <v>6.9899741059533768E-2</v>
      </c>
      <c r="S155" s="408">
        <f t="shared" si="225"/>
        <v>6.9263470440323549E-2</v>
      </c>
      <c r="T155" s="408">
        <f t="shared" si="226"/>
        <v>9.1820503346456223E-2</v>
      </c>
      <c r="U155" s="408">
        <f t="shared" si="227"/>
        <v>-1.1647555937863808E-2</v>
      </c>
      <c r="V155" s="408">
        <f t="shared" si="228"/>
        <v>5.5905974808058312E-2</v>
      </c>
      <c r="W155" s="408">
        <f t="shared" si="229"/>
        <v>5.9684137927923799E-2</v>
      </c>
      <c r="X155" s="408">
        <f t="shared" si="230"/>
        <v>-7.1245772278851802E-2</v>
      </c>
      <c r="Y155" s="408">
        <f t="shared" si="231"/>
        <v>1.1374607208923129E-2</v>
      </c>
      <c r="Z155" s="409">
        <f t="shared" si="232"/>
        <v>0.11519048164246842</v>
      </c>
      <c r="AB155" s="366" t="s">
        <v>50</v>
      </c>
      <c r="AC155" s="410">
        <f t="shared" si="244"/>
        <v>7.8710809816601182E-2</v>
      </c>
      <c r="AD155" s="411">
        <f t="shared" si="233"/>
        <v>7.9060414977505364E-2</v>
      </c>
      <c r="AE155" s="411">
        <f t="shared" si="234"/>
        <v>0.19325494185807776</v>
      </c>
      <c r="AF155" s="411">
        <f t="shared" si="235"/>
        <v>6.601779318436167E-2</v>
      </c>
      <c r="AG155" s="411">
        <f t="shared" si="236"/>
        <v>2.5328838040415969E-3</v>
      </c>
      <c r="AH155" s="411">
        <f t="shared" si="237"/>
        <v>-2.9214150302580712E-2</v>
      </c>
      <c r="AI155" s="411">
        <f t="shared" si="238"/>
        <v>0.1508027306964605</v>
      </c>
      <c r="AJ155" s="411">
        <f t="shared" si="239"/>
        <v>0.1047961884961791</v>
      </c>
      <c r="AK155" s="411">
        <f t="shared" si="240"/>
        <v>-4.0615587648557161E-2</v>
      </c>
      <c r="AL155" s="411">
        <f t="shared" si="241"/>
        <v>8.0620909861773421E-2</v>
      </c>
      <c r="AM155" s="412">
        <f t="shared" si="242"/>
        <v>0.11796916955023143</v>
      </c>
    </row>
    <row r="157" spans="2:39">
      <c r="B157" s="31" t="s">
        <v>22</v>
      </c>
      <c r="C157" s="35">
        <f t="shared" ref="C157:M157" si="263">C58-C91</f>
        <v>585367.85948223248</v>
      </c>
      <c r="D157" s="36">
        <f t="shared" si="263"/>
        <v>-985.42285637918394</v>
      </c>
      <c r="E157" s="36">
        <f t="shared" si="263"/>
        <v>34590.060506938957</v>
      </c>
      <c r="F157" s="36">
        <f t="shared" si="263"/>
        <v>-18940.264968591044</v>
      </c>
      <c r="G157" s="36">
        <f t="shared" si="263"/>
        <v>51974.080883670598</v>
      </c>
      <c r="H157" s="36">
        <f t="shared" si="263"/>
        <v>280655.64016885241</v>
      </c>
      <c r="I157" s="36">
        <f t="shared" si="263"/>
        <v>113683.32973875641</v>
      </c>
      <c r="J157" s="36">
        <f t="shared" si="263"/>
        <v>36581.828724319814</v>
      </c>
      <c r="K157" s="36">
        <f t="shared" si="263"/>
        <v>23136.165824677097</v>
      </c>
      <c r="L157" s="36">
        <f t="shared" si="263"/>
        <v>15906.115016276017</v>
      </c>
      <c r="M157" s="37">
        <f t="shared" si="263"/>
        <v>48766.326443712693</v>
      </c>
      <c r="O157" s="362" t="s">
        <v>22</v>
      </c>
      <c r="P157" s="101">
        <f t="shared" ref="P157:Z162" si="264">C157/C91</f>
        <v>5.4986209510534234E-2</v>
      </c>
      <c r="Q157" s="102">
        <f t="shared" si="264"/>
        <v>-1.5310701921342439E-3</v>
      </c>
      <c r="R157" s="102">
        <f t="shared" si="264"/>
        <v>5.2043850255498167E-2</v>
      </c>
      <c r="S157" s="102">
        <f t="shared" si="264"/>
        <v>-1.4540567647725771E-2</v>
      </c>
      <c r="T157" s="102">
        <f t="shared" si="264"/>
        <v>4.0433513740705668E-2</v>
      </c>
      <c r="U157" s="102">
        <f t="shared" si="264"/>
        <v>0.25508087425432813</v>
      </c>
      <c r="V157" s="102">
        <f t="shared" si="264"/>
        <v>0.11816431737546171</v>
      </c>
      <c r="W157" s="102">
        <f t="shared" si="264"/>
        <v>3.7366593653539601E-2</v>
      </c>
      <c r="X157" s="102">
        <f t="shared" si="264"/>
        <v>1.7325594710458692E-2</v>
      </c>
      <c r="Y157" s="102">
        <f t="shared" si="264"/>
        <v>1.4360374780841541E-2</v>
      </c>
      <c r="Z157" s="103">
        <f t="shared" si="264"/>
        <v>3.8546880617030425E-2</v>
      </c>
      <c r="AB157" s="362" t="s">
        <v>22</v>
      </c>
      <c r="AC157" s="101">
        <f t="shared" ref="AC157:AC162" si="265">AC124/C91</f>
        <v>0.22604229918736443</v>
      </c>
      <c r="AD157" s="102">
        <f t="shared" ref="AD157:AD162" si="266">AD124/D91</f>
        <v>5.8239614129312674E-2</v>
      </c>
      <c r="AE157" s="102">
        <f t="shared" ref="AE157:AE162" si="267">AE124/E91</f>
        <v>0.17701692823634396</v>
      </c>
      <c r="AF157" s="102">
        <f t="shared" ref="AF157:AF162" si="268">AF124/F91</f>
        <v>3.0556414523067927E-3</v>
      </c>
      <c r="AG157" s="102">
        <f t="shared" ref="AG157:AG162" si="269">AG124/G91</f>
        <v>0.21855644992493473</v>
      </c>
      <c r="AH157" s="102">
        <f t="shared" ref="AH157:AH162" si="270">AH124/H91</f>
        <v>1.0444094098112118</v>
      </c>
      <c r="AI157" s="102">
        <f t="shared" ref="AI157:AI162" si="271">AI124/I91</f>
        <v>0.22741799912857885</v>
      </c>
      <c r="AJ157" s="102">
        <f t="shared" ref="AJ157:AJ162" si="272">AJ124/J91</f>
        <v>0.14115729023531637</v>
      </c>
      <c r="AK157" s="102">
        <f t="shared" ref="AK157:AK162" si="273">AK124/K91</f>
        <v>4.911769491706236E-2</v>
      </c>
      <c r="AL157" s="102">
        <f t="shared" ref="AL157:AL162" si="274">AL124/L91</f>
        <v>7.4858676460288154E-2</v>
      </c>
      <c r="AM157" s="103">
        <f t="shared" ref="AM157:AM162" si="275">AM124/M91</f>
        <v>0.24639121751012552</v>
      </c>
    </row>
    <row r="158" spans="2:39">
      <c r="B158" s="54" t="s">
        <v>23</v>
      </c>
      <c r="C158" s="45">
        <f t="shared" ref="C158:M158" si="276">C59-C92</f>
        <v>58467.490755068924</v>
      </c>
      <c r="D158" s="46">
        <f t="shared" si="276"/>
        <v>2374.0525680417404</v>
      </c>
      <c r="E158" s="46">
        <f t="shared" si="276"/>
        <v>2056.4114492677359</v>
      </c>
      <c r="F158" s="46">
        <f t="shared" si="276"/>
        <v>10490.954215914666</v>
      </c>
      <c r="G158" s="46">
        <f t="shared" si="276"/>
        <v>12693.935987680459</v>
      </c>
      <c r="H158" s="46">
        <f t="shared" si="276"/>
        <v>1118.2599708612934</v>
      </c>
      <c r="I158" s="46">
        <f t="shared" si="276"/>
        <v>1958.9530681625388</v>
      </c>
      <c r="J158" s="46">
        <f t="shared" si="276"/>
        <v>-4203.0556030283333</v>
      </c>
      <c r="K158" s="46">
        <f t="shared" si="276"/>
        <v>2286.0201288114258</v>
      </c>
      <c r="L158" s="46">
        <f t="shared" si="276"/>
        <v>17539.259474012768</v>
      </c>
      <c r="M158" s="47">
        <f t="shared" si="276"/>
        <v>12152.699495344688</v>
      </c>
      <c r="O158" s="363" t="s">
        <v>23</v>
      </c>
      <c r="P158" s="48">
        <f t="shared" si="264"/>
        <v>0.3083770693209606</v>
      </c>
      <c r="Q158" s="49">
        <f t="shared" si="264"/>
        <v>2.7838810513336498</v>
      </c>
      <c r="R158" s="49">
        <f t="shared" si="264"/>
        <v>3.4179738131163129</v>
      </c>
      <c r="S158" s="49">
        <f t="shared" si="264"/>
        <v>1.288030890685286</v>
      </c>
      <c r="T158" s="49">
        <f t="shared" si="264"/>
        <v>0.34503715317393591</v>
      </c>
      <c r="U158" s="49">
        <f t="shared" si="264"/>
        <v>0.44000861259780283</v>
      </c>
      <c r="V158" s="64" t="s">
        <v>120</v>
      </c>
      <c r="W158" s="49">
        <f t="shared" si="264"/>
        <v>-4.8734670341068528E-2</v>
      </c>
      <c r="X158" s="49">
        <f t="shared" si="264"/>
        <v>0.16735045065446999</v>
      </c>
      <c r="Y158" s="49">
        <f t="shared" si="264"/>
        <v>1.0667567151872175</v>
      </c>
      <c r="Z158" s="50">
        <f t="shared" si="264"/>
        <v>0.49967684722709005</v>
      </c>
      <c r="AB158" s="363" t="s">
        <v>23</v>
      </c>
      <c r="AC158" s="48">
        <f t="shared" si="265"/>
        <v>1.4011533096651689</v>
      </c>
      <c r="AD158" s="49">
        <f t="shared" si="266"/>
        <v>2.7561670637120677</v>
      </c>
      <c r="AE158" s="49">
        <f t="shared" si="267"/>
        <v>51.862461556060921</v>
      </c>
      <c r="AF158" s="49">
        <f t="shared" si="268"/>
        <v>1.3018310343806123</v>
      </c>
      <c r="AG158" s="49">
        <f t="shared" si="269"/>
        <v>1.0400040647217725</v>
      </c>
      <c r="AH158" s="49">
        <f t="shared" si="270"/>
        <v>-0.29488718454145973</v>
      </c>
      <c r="AI158" s="64" t="s">
        <v>120</v>
      </c>
      <c r="AJ158" s="49">
        <f t="shared" si="272"/>
        <v>0.43344012620527234</v>
      </c>
      <c r="AK158" s="49">
        <f t="shared" si="273"/>
        <v>-1.9041025952735619E-2</v>
      </c>
      <c r="AL158" s="49">
        <f t="shared" si="274"/>
        <v>2.159683131540783</v>
      </c>
      <c r="AM158" s="50">
        <f t="shared" si="275"/>
        <v>3.5844138984837977</v>
      </c>
    </row>
    <row r="159" spans="2:39">
      <c r="B159" s="54" t="s">
        <v>13</v>
      </c>
      <c r="C159" s="45">
        <f t="shared" ref="C159:M159" si="277">C60-C93</f>
        <v>418936.63536373805</v>
      </c>
      <c r="D159" s="46">
        <f t="shared" si="277"/>
        <v>163491.06182565866</v>
      </c>
      <c r="E159" s="46">
        <f t="shared" si="277"/>
        <v>84111.774071894703</v>
      </c>
      <c r="F159" s="46">
        <f t="shared" si="277"/>
        <v>26387.271175001864</v>
      </c>
      <c r="G159" s="46">
        <f t="shared" si="277"/>
        <v>30999.485386099434</v>
      </c>
      <c r="H159" s="46">
        <f t="shared" si="277"/>
        <v>76477.843631508556</v>
      </c>
      <c r="I159" s="46">
        <f t="shared" si="277"/>
        <v>114996.84322359919</v>
      </c>
      <c r="J159" s="46">
        <f t="shared" si="277"/>
        <v>10460.594905756152</v>
      </c>
      <c r="K159" s="46">
        <f t="shared" si="277"/>
        <v>16664.520504841901</v>
      </c>
      <c r="L159" s="46">
        <f t="shared" si="277"/>
        <v>-7846.6434753703361</v>
      </c>
      <c r="M159" s="47">
        <f t="shared" si="277"/>
        <v>-96806.115885252773</v>
      </c>
      <c r="O159" s="363" t="s">
        <v>13</v>
      </c>
      <c r="P159" s="48">
        <f t="shared" si="264"/>
        <v>8.5916168123442035E-2</v>
      </c>
      <c r="Q159" s="49">
        <f t="shared" si="264"/>
        <v>7.1638125438111502E-2</v>
      </c>
      <c r="R159" s="49">
        <f t="shared" si="264"/>
        <v>0.10275060767489436</v>
      </c>
      <c r="S159" s="49">
        <f t="shared" si="264"/>
        <v>9.1745100025398374E-2</v>
      </c>
      <c r="T159" s="49">
        <f t="shared" si="264"/>
        <v>0.21726776759120925</v>
      </c>
      <c r="U159" s="49">
        <f t="shared" si="264"/>
        <v>0.31178567528019835</v>
      </c>
      <c r="V159" s="49">
        <f t="shared" si="264"/>
        <v>0.29026573217671148</v>
      </c>
      <c r="W159" s="49">
        <f t="shared" si="264"/>
        <v>9.6406040964541403E-2</v>
      </c>
      <c r="X159" s="49">
        <f t="shared" si="264"/>
        <v>0.1316369833412914</v>
      </c>
      <c r="Y159" s="49">
        <f t="shared" si="264"/>
        <v>-4.7139169043751483E-2</v>
      </c>
      <c r="Z159" s="50">
        <f t="shared" si="264"/>
        <v>-0.3205392156270363</v>
      </c>
      <c r="AB159" s="363" t="s">
        <v>13</v>
      </c>
      <c r="AC159" s="48">
        <f t="shared" si="265"/>
        <v>0.14897574500566563</v>
      </c>
      <c r="AD159" s="49">
        <f t="shared" si="266"/>
        <v>0.15495333190682209</v>
      </c>
      <c r="AE159" s="49">
        <f t="shared" si="267"/>
        <v>0.10709672541645977</v>
      </c>
      <c r="AF159" s="49">
        <f t="shared" si="268"/>
        <v>0.11400676754393226</v>
      </c>
      <c r="AG159" s="49">
        <f t="shared" si="269"/>
        <v>9.5262426185198479E-2</v>
      </c>
      <c r="AH159" s="49">
        <f t="shared" si="270"/>
        <v>0.67941136893984777</v>
      </c>
      <c r="AI159" s="49">
        <f t="shared" si="271"/>
        <v>0.22969707342014475</v>
      </c>
      <c r="AJ159" s="49">
        <f t="shared" si="272"/>
        <v>0.10031455203394003</v>
      </c>
      <c r="AK159" s="49">
        <f t="shared" si="273"/>
        <v>0.12363459922369539</v>
      </c>
      <c r="AL159" s="49">
        <f t="shared" si="274"/>
        <v>5.0908666756869274E-2</v>
      </c>
      <c r="AM159" s="50">
        <f t="shared" si="275"/>
        <v>-0.17855222346521341</v>
      </c>
    </row>
    <row r="160" spans="2:39">
      <c r="B160" s="54" t="s">
        <v>24</v>
      </c>
      <c r="C160" s="45">
        <f t="shared" ref="C160:M160" si="278">C61-C94</f>
        <v>-293307.65300646902</v>
      </c>
      <c r="D160" s="46">
        <f t="shared" si="278"/>
        <v>-132076.96889794045</v>
      </c>
      <c r="E160" s="46">
        <f t="shared" si="278"/>
        <v>-104684.52390525596</v>
      </c>
      <c r="F160" s="46">
        <f t="shared" si="278"/>
        <v>-16175.819455179877</v>
      </c>
      <c r="G160" s="46">
        <f t="shared" si="278"/>
        <v>2140.2506817788853</v>
      </c>
      <c r="H160" s="46">
        <f t="shared" si="278"/>
        <v>19757.86809210253</v>
      </c>
      <c r="I160" s="46">
        <f t="shared" si="278"/>
        <v>-39359.156235002476</v>
      </c>
      <c r="J160" s="46">
        <f t="shared" si="278"/>
        <v>-3603.9768559683671</v>
      </c>
      <c r="K160" s="46">
        <f t="shared" si="278"/>
        <v>-10643.145132913342</v>
      </c>
      <c r="L160" s="46">
        <f t="shared" si="278"/>
        <v>10372.049155544644</v>
      </c>
      <c r="M160" s="47">
        <f t="shared" si="278"/>
        <v>-19034.23045363454</v>
      </c>
      <c r="O160" s="363" t="s">
        <v>24</v>
      </c>
      <c r="P160" s="48">
        <f t="shared" si="264"/>
        <v>-0.42757265617895196</v>
      </c>
      <c r="Q160" s="49">
        <f t="shared" si="264"/>
        <v>-0.55470290158095237</v>
      </c>
      <c r="R160" s="49">
        <f t="shared" si="264"/>
        <v>-0.82225134825390145</v>
      </c>
      <c r="S160" s="49">
        <f t="shared" si="264"/>
        <v>-0.40845895247499781</v>
      </c>
      <c r="T160" s="49">
        <f t="shared" si="264"/>
        <v>7.7853358729421202E-2</v>
      </c>
      <c r="U160" s="49">
        <f t="shared" si="264"/>
        <v>0.30985977173986057</v>
      </c>
      <c r="V160" s="49">
        <f t="shared" si="264"/>
        <v>-0.63730098488241127</v>
      </c>
      <c r="W160" s="49">
        <f t="shared" si="264"/>
        <v>-0.25308893394584847</v>
      </c>
      <c r="X160" s="49">
        <f t="shared" si="264"/>
        <v>-0.22492864012010161</v>
      </c>
      <c r="Y160" s="49">
        <f t="shared" si="264"/>
        <v>0.88180355359776319</v>
      </c>
      <c r="Z160" s="50">
        <f t="shared" si="264"/>
        <v>-0.34842943170699814</v>
      </c>
      <c r="AB160" s="363" t="s">
        <v>24</v>
      </c>
      <c r="AC160" s="48">
        <f t="shared" si="265"/>
        <v>-0.32416137202669365</v>
      </c>
      <c r="AD160" s="49">
        <f t="shared" si="266"/>
        <v>-0.32234480737061955</v>
      </c>
      <c r="AE160" s="49">
        <f t="shared" si="267"/>
        <v>-0.69950782666266742</v>
      </c>
      <c r="AF160" s="49">
        <f t="shared" si="268"/>
        <v>9.3817638173935083E-2</v>
      </c>
      <c r="AG160" s="49">
        <f t="shared" si="269"/>
        <v>7.0220821080403998E-4</v>
      </c>
      <c r="AH160" s="49">
        <f t="shared" si="270"/>
        <v>0.27173738217871973</v>
      </c>
      <c r="AI160" s="49">
        <f t="shared" si="271"/>
        <v>-0.57923971046131195</v>
      </c>
      <c r="AJ160" s="49">
        <f t="shared" si="272"/>
        <v>-0.365702486851473</v>
      </c>
      <c r="AK160" s="49">
        <f t="shared" si="273"/>
        <v>-0.5150471212155936</v>
      </c>
      <c r="AL160" s="49">
        <f t="shared" si="274"/>
        <v>1.2303999646777808</v>
      </c>
      <c r="AM160" s="50">
        <f t="shared" si="275"/>
        <v>-0.48953011772215543</v>
      </c>
    </row>
    <row r="161" spans="2:39">
      <c r="B161" s="109" t="s">
        <v>25</v>
      </c>
      <c r="C161" s="69">
        <f t="shared" ref="C161:M161" si="279">C62-C95</f>
        <v>-176638.00104506663</v>
      </c>
      <c r="D161" s="70">
        <f t="shared" si="279"/>
        <v>53472.493313851475</v>
      </c>
      <c r="E161" s="70">
        <f t="shared" si="279"/>
        <v>25723.710894976452</v>
      </c>
      <c r="F161" s="70">
        <f t="shared" si="279"/>
        <v>-15547.73987540332</v>
      </c>
      <c r="G161" s="70">
        <f t="shared" si="279"/>
        <v>-6271.5732137340456</v>
      </c>
      <c r="H161" s="70">
        <f t="shared" si="279"/>
        <v>-153444.17071559618</v>
      </c>
      <c r="I161" s="70">
        <f t="shared" si="279"/>
        <v>-27638.473106012912</v>
      </c>
      <c r="J161" s="70">
        <f t="shared" si="279"/>
        <v>-17333.466396550808</v>
      </c>
      <c r="K161" s="70">
        <f t="shared" si="279"/>
        <v>9155.7104734273671</v>
      </c>
      <c r="L161" s="70">
        <f t="shared" si="279"/>
        <v>-51798.709050142141</v>
      </c>
      <c r="M161" s="71">
        <f t="shared" si="279"/>
        <v>7044.2166301177349</v>
      </c>
      <c r="O161" s="365" t="s">
        <v>25</v>
      </c>
      <c r="P161" s="72">
        <f t="shared" si="264"/>
        <v>-9.7102769076584966E-2</v>
      </c>
      <c r="Q161" s="73">
        <f t="shared" si="264"/>
        <v>0.11501449095426877</v>
      </c>
      <c r="R161" s="73">
        <f t="shared" si="264"/>
        <v>0.15038655371704948</v>
      </c>
      <c r="S161" s="73">
        <f t="shared" si="264"/>
        <v>-0.14487765672684538</v>
      </c>
      <c r="T161" s="73">
        <f t="shared" si="264"/>
        <v>-0.14175337929176676</v>
      </c>
      <c r="U161" s="73">
        <f t="shared" si="264"/>
        <v>-0.26915700103461998</v>
      </c>
      <c r="V161" s="73">
        <f t="shared" si="264"/>
        <v>-0.22717735485138524</v>
      </c>
      <c r="W161" s="73">
        <f t="shared" si="264"/>
        <v>-0.18516763274757386</v>
      </c>
      <c r="X161" s="73">
        <f t="shared" si="264"/>
        <v>0.21547817682858508</v>
      </c>
      <c r="Y161" s="73">
        <f t="shared" si="264"/>
        <v>-0.47250442829478062</v>
      </c>
      <c r="Z161" s="74">
        <f t="shared" si="264"/>
        <v>7.4877977458757017E-2</v>
      </c>
      <c r="AB161" s="365" t="s">
        <v>25</v>
      </c>
      <c r="AC161" s="72">
        <f t="shared" si="265"/>
        <v>-0.35338155310087827</v>
      </c>
      <c r="AD161" s="73">
        <f t="shared" si="266"/>
        <v>-0.1170986716706849</v>
      </c>
      <c r="AE161" s="73">
        <f t="shared" si="267"/>
        <v>-0.42805184221840409</v>
      </c>
      <c r="AF161" s="73">
        <f t="shared" si="268"/>
        <v>-0.42813315027358678</v>
      </c>
      <c r="AG161" s="73">
        <f t="shared" si="269"/>
        <v>-0.28739768343539124</v>
      </c>
      <c r="AH161" s="73">
        <f t="shared" si="270"/>
        <v>-0.50944845675992201</v>
      </c>
      <c r="AI161" s="73">
        <f t="shared" si="271"/>
        <v>-0.50138418325568523</v>
      </c>
      <c r="AJ161" s="73">
        <f t="shared" si="272"/>
        <v>-0.44875824070984077</v>
      </c>
      <c r="AK161" s="73">
        <f t="shared" si="273"/>
        <v>-0.1403010553868172</v>
      </c>
      <c r="AL161" s="73">
        <f t="shared" si="274"/>
        <v>-0.37616075569368151</v>
      </c>
      <c r="AM161" s="74">
        <f t="shared" si="275"/>
        <v>-0.16871554596035954</v>
      </c>
    </row>
    <row r="162" spans="2:39">
      <c r="B162" s="366" t="s">
        <v>51</v>
      </c>
      <c r="C162" s="367">
        <f t="shared" ref="C162:M162" si="280">SUM(C157:C161)</f>
        <v>592826.33154950396</v>
      </c>
      <c r="D162" s="368">
        <f t="shared" si="280"/>
        <v>86275.215953232255</v>
      </c>
      <c r="E162" s="368">
        <f t="shared" si="280"/>
        <v>41797.433017821881</v>
      </c>
      <c r="F162" s="368">
        <f t="shared" si="280"/>
        <v>-13785.598908257711</v>
      </c>
      <c r="G162" s="368">
        <f t="shared" si="280"/>
        <v>91536.179725495313</v>
      </c>
      <c r="H162" s="368">
        <f t="shared" si="280"/>
        <v>224565.44114772865</v>
      </c>
      <c r="I162" s="368">
        <f t="shared" si="280"/>
        <v>163641.49668950276</v>
      </c>
      <c r="J162" s="368">
        <f t="shared" si="280"/>
        <v>21901.924774528459</v>
      </c>
      <c r="K162" s="368">
        <f t="shared" si="280"/>
        <v>40599.271798844449</v>
      </c>
      <c r="L162" s="368">
        <f t="shared" si="280"/>
        <v>-15827.92887967905</v>
      </c>
      <c r="M162" s="369">
        <f t="shared" si="280"/>
        <v>-47877.103769712201</v>
      </c>
      <c r="O162" s="370" t="s">
        <v>51</v>
      </c>
      <c r="P162" s="407">
        <f t="shared" si="264"/>
        <v>3.2543381943602061E-2</v>
      </c>
      <c r="Q162" s="408">
        <f t="shared" si="264"/>
        <v>2.3769418815439279E-2</v>
      </c>
      <c r="R162" s="408">
        <f t="shared" si="264"/>
        <v>2.3452704381824663E-2</v>
      </c>
      <c r="S162" s="408">
        <f t="shared" si="264"/>
        <v>-7.8988831179089471E-3</v>
      </c>
      <c r="T162" s="408">
        <f t="shared" si="264"/>
        <v>5.9569696185569836E-2</v>
      </c>
      <c r="U162" s="408">
        <f t="shared" si="264"/>
        <v>0.11330540151713399</v>
      </c>
      <c r="V162" s="408">
        <f t="shared" si="264"/>
        <v>0.10614521944817834</v>
      </c>
      <c r="W162" s="408">
        <f t="shared" si="264"/>
        <v>1.7089556633389714E-2</v>
      </c>
      <c r="X162" s="408">
        <f t="shared" si="264"/>
        <v>2.5934773980779122E-2</v>
      </c>
      <c r="Y162" s="408">
        <f t="shared" si="264"/>
        <v>-1.1210168116991956E-2</v>
      </c>
      <c r="Z162" s="409">
        <f t="shared" si="264"/>
        <v>-2.7513153642967077E-2</v>
      </c>
      <c r="AB162" s="370" t="s">
        <v>51</v>
      </c>
      <c r="AC162" s="410">
        <f t="shared" si="265"/>
        <v>0.13906411859045639</v>
      </c>
      <c r="AD162" s="411">
        <f t="shared" si="266"/>
        <v>7.2257941319451902E-2</v>
      </c>
      <c r="AE162" s="411">
        <f t="shared" si="267"/>
        <v>4.1660646237793461E-2</v>
      </c>
      <c r="AF162" s="411">
        <f t="shared" si="268"/>
        <v>2.9470276616273081E-3</v>
      </c>
      <c r="AG162" s="411">
        <f t="shared" si="269"/>
        <v>0.20831049836595972</v>
      </c>
      <c r="AH162" s="411">
        <f t="shared" si="270"/>
        <v>0.525705603386041</v>
      </c>
      <c r="AI162" s="411">
        <f t="shared" si="271"/>
        <v>0.15385975273168184</v>
      </c>
      <c r="AJ162" s="411">
        <f t="shared" si="272"/>
        <v>0.10864820682831242</v>
      </c>
      <c r="AK162" s="411">
        <f t="shared" si="273"/>
        <v>3.2354879833137291E-2</v>
      </c>
      <c r="AL162" s="411">
        <f t="shared" si="274"/>
        <v>7.092064113712053E-2</v>
      </c>
      <c r="AM162" s="412">
        <f t="shared" si="275"/>
        <v>0.17375004770877164</v>
      </c>
    </row>
    <row r="163" spans="2:39">
      <c r="B163" s="366" t="s">
        <v>50</v>
      </c>
      <c r="C163" s="390">
        <f>C155</f>
        <v>513323.94338294154</v>
      </c>
      <c r="D163" s="391">
        <f t="shared" ref="D163:M163" si="281">D155</f>
        <v>133852.78026118557</v>
      </c>
      <c r="E163" s="391">
        <f t="shared" si="281"/>
        <v>141090.97290271358</v>
      </c>
      <c r="F163" s="391">
        <f t="shared" si="281"/>
        <v>56398.73973357318</v>
      </c>
      <c r="G163" s="391">
        <f t="shared" si="281"/>
        <v>42187.588119061213</v>
      </c>
      <c r="H163" s="391">
        <f t="shared" si="281"/>
        <v>-26360.288071532592</v>
      </c>
      <c r="I163" s="391">
        <f t="shared" si="281"/>
        <v>65178.258520272349</v>
      </c>
      <c r="J163" s="391">
        <f t="shared" si="281"/>
        <v>49206.268581679113</v>
      </c>
      <c r="K163" s="391">
        <f t="shared" si="281"/>
        <v>-48718.056775469486</v>
      </c>
      <c r="L163" s="391">
        <f t="shared" si="281"/>
        <v>11039.587872163569</v>
      </c>
      <c r="M163" s="392">
        <f t="shared" si="281"/>
        <v>89448.092239293954</v>
      </c>
      <c r="O163" s="370" t="s">
        <v>50</v>
      </c>
      <c r="P163" s="383">
        <f>P155</f>
        <v>3.2202608139469742E-2</v>
      </c>
      <c r="Q163" s="384">
        <f t="shared" ref="Q163:Z163" si="282">Q155</f>
        <v>2.2443773578384871E-2</v>
      </c>
      <c r="R163" s="384">
        <f t="shared" si="282"/>
        <v>6.9899741059533768E-2</v>
      </c>
      <c r="S163" s="384">
        <f t="shared" si="282"/>
        <v>6.9263470440323549E-2</v>
      </c>
      <c r="T163" s="384">
        <f t="shared" si="282"/>
        <v>9.1820503346456223E-2</v>
      </c>
      <c r="U163" s="384">
        <f t="shared" si="282"/>
        <v>-1.1647555937863808E-2</v>
      </c>
      <c r="V163" s="384">
        <f t="shared" si="282"/>
        <v>5.5905974808058312E-2</v>
      </c>
      <c r="W163" s="384">
        <f t="shared" si="282"/>
        <v>5.9684137927923799E-2</v>
      </c>
      <c r="X163" s="384">
        <f t="shared" si="282"/>
        <v>-7.1245772278851802E-2</v>
      </c>
      <c r="Y163" s="384">
        <f t="shared" si="282"/>
        <v>1.1374607208923129E-2</v>
      </c>
      <c r="Z163" s="385">
        <f t="shared" si="282"/>
        <v>0.11519048164246842</v>
      </c>
      <c r="AB163" s="370" t="s">
        <v>50</v>
      </c>
      <c r="AC163" s="410">
        <f t="shared" ref="AC163" si="283">AC130/C97</f>
        <v>7.8710809816601182E-2</v>
      </c>
      <c r="AD163" s="411">
        <f t="shared" ref="AD163" si="284">AD130/D97</f>
        <v>7.9060414977505364E-2</v>
      </c>
      <c r="AE163" s="411">
        <f t="shared" ref="AE163" si="285">AE130/E97</f>
        <v>0.19325494185807776</v>
      </c>
      <c r="AF163" s="411">
        <f t="shared" ref="AF163" si="286">AF130/F97</f>
        <v>6.601779318436167E-2</v>
      </c>
      <c r="AG163" s="411">
        <f t="shared" ref="AG163" si="287">AG130/G97</f>
        <v>2.5328838040415969E-3</v>
      </c>
      <c r="AH163" s="411">
        <f t="shared" ref="AH163" si="288">AH130/H97</f>
        <v>-2.9214150302580712E-2</v>
      </c>
      <c r="AI163" s="411">
        <f t="shared" ref="AI163" si="289">AI130/I97</f>
        <v>0.1508027306964605</v>
      </c>
      <c r="AJ163" s="411">
        <f t="shared" ref="AJ163" si="290">AJ130/J97</f>
        <v>0.1047961884961791</v>
      </c>
      <c r="AK163" s="411">
        <f t="shared" ref="AK163" si="291">AK130/K97</f>
        <v>-4.0615587648557161E-2</v>
      </c>
      <c r="AL163" s="411">
        <f t="shared" ref="AL163" si="292">AL130/L97</f>
        <v>8.0620909861773421E-2</v>
      </c>
      <c r="AM163" s="412">
        <f t="shared" ref="AM163" si="293">AM130/M97</f>
        <v>0.11796916955023143</v>
      </c>
    </row>
    <row r="164" spans="2:39">
      <c r="B164" s="386" t="s">
        <v>218</v>
      </c>
      <c r="C164" s="133">
        <f>C155+C162</f>
        <v>1106150.2749324455</v>
      </c>
      <c r="D164" s="134">
        <f t="shared" ref="D164:M164" si="294">D155+D162</f>
        <v>220127.99621441783</v>
      </c>
      <c r="E164" s="134">
        <f t="shared" si="294"/>
        <v>182888.40592053544</v>
      </c>
      <c r="F164" s="134">
        <f t="shared" si="294"/>
        <v>42613.140825315466</v>
      </c>
      <c r="G164" s="134">
        <f t="shared" si="294"/>
        <v>133723.76784455654</v>
      </c>
      <c r="H164" s="134">
        <f t="shared" si="294"/>
        <v>198205.15307619606</v>
      </c>
      <c r="I164" s="134">
        <f t="shared" si="294"/>
        <v>228819.75520977512</v>
      </c>
      <c r="J164" s="134">
        <f t="shared" si="294"/>
        <v>71108.193356207572</v>
      </c>
      <c r="K164" s="416">
        <f t="shared" si="294"/>
        <v>-8118.7849766250365</v>
      </c>
      <c r="L164" s="416">
        <f t="shared" si="294"/>
        <v>-4788.3410075154807</v>
      </c>
      <c r="M164" s="135">
        <f t="shared" si="294"/>
        <v>41570.988469581753</v>
      </c>
      <c r="O164" s="386" t="s">
        <v>218</v>
      </c>
      <c r="P164" s="413">
        <f t="shared" ref="P164:Z164" si="295">C164/C98</f>
        <v>3.2384348774443121E-2</v>
      </c>
      <c r="Q164" s="414">
        <f t="shared" si="295"/>
        <v>2.2945322963689223E-2</v>
      </c>
      <c r="R164" s="414">
        <f t="shared" si="295"/>
        <v>4.8119950827012786E-2</v>
      </c>
      <c r="S164" s="414">
        <f t="shared" si="295"/>
        <v>1.6648859602658366E-2</v>
      </c>
      <c r="T164" s="414">
        <f t="shared" si="295"/>
        <v>6.6993176902612611E-2</v>
      </c>
      <c r="U164" s="414">
        <f t="shared" si="295"/>
        <v>4.6690242112076036E-2</v>
      </c>
      <c r="V164" s="414">
        <f t="shared" si="295"/>
        <v>8.4512343608849544E-2</v>
      </c>
      <c r="W164" s="414">
        <f t="shared" si="295"/>
        <v>3.3763906153292458E-2</v>
      </c>
      <c r="X164" s="420">
        <f t="shared" si="295"/>
        <v>-3.6095674184984318E-3</v>
      </c>
      <c r="Y164" s="420">
        <f t="shared" si="295"/>
        <v>-2.0098197774301193E-3</v>
      </c>
      <c r="Z164" s="415">
        <f t="shared" si="295"/>
        <v>1.6518208724532829E-2</v>
      </c>
      <c r="AB164" s="386" t="s">
        <v>218</v>
      </c>
      <c r="AC164" s="118">
        <f t="shared" ref="AC164" si="296">AC131/C98</f>
        <v>0.11089828586756395</v>
      </c>
      <c r="AD164" s="119">
        <f t="shared" ref="AD164" si="297">AD131/D98</f>
        <v>7.648674263562999E-2</v>
      </c>
      <c r="AE164" s="119">
        <f t="shared" ref="AE164" si="298">AE131/E98</f>
        <v>0.12216984805614922</v>
      </c>
      <c r="AF164" s="119">
        <f t="shared" ref="AF164" si="299">AF131/F98</f>
        <v>2.301179828935173E-2</v>
      </c>
      <c r="AG164" s="119">
        <f t="shared" ref="AG164" si="300">AG131/G98</f>
        <v>0.16094467133164891</v>
      </c>
      <c r="AH164" s="119">
        <f t="shared" ref="AH164" si="301">AH131/H98</f>
        <v>0.22986572410750147</v>
      </c>
      <c r="AI164" s="119">
        <f t="shared" ref="AI164" si="302">AI131/I98</f>
        <v>0.15254340773884281</v>
      </c>
      <c r="AJ164" s="119">
        <f t="shared" ref="AJ164" si="303">AJ131/J98</f>
        <v>0.10714027088728448</v>
      </c>
      <c r="AK164" s="119">
        <f t="shared" ref="AK164" si="304">AK131/K98</f>
        <v>1.0170764942649027E-2</v>
      </c>
      <c r="AL164" s="119">
        <f t="shared" ref="AL164" si="305">AL131/L98</f>
        <v>7.4872234631688447E-2</v>
      </c>
      <c r="AM164" s="120">
        <f t="shared" ref="AM164" si="306">AM131/M98</f>
        <v>0.15653879689190672</v>
      </c>
    </row>
    <row r="166" spans="2:39">
      <c r="M166" s="424" t="s">
        <v>324</v>
      </c>
      <c r="Z166" s="424" t="s">
        <v>324</v>
      </c>
      <c r="AM166" s="424" t="s">
        <v>324</v>
      </c>
    </row>
    <row r="171" spans="2:39">
      <c r="K171" s="4"/>
      <c r="L171" s="4"/>
      <c r="N171" s="3"/>
      <c r="O171" s="3"/>
      <c r="X171" s="4"/>
      <c r="Y171" s="4"/>
      <c r="AA171" s="3"/>
      <c r="AB171" s="3"/>
      <c r="AK171" s="4"/>
      <c r="AL171" s="4"/>
      <c r="AM171" s="4"/>
    </row>
    <row r="172" spans="2:39">
      <c r="K172" s="4"/>
      <c r="L172" s="4"/>
      <c r="N172" s="3"/>
      <c r="O172" s="3"/>
      <c r="X172" s="4"/>
      <c r="Y172" s="4"/>
      <c r="AA172" s="3"/>
      <c r="AB172" s="3"/>
      <c r="AK172" s="4"/>
      <c r="AL172" s="4"/>
      <c r="AM172" s="4"/>
    </row>
    <row r="173" spans="2:39">
      <c r="K173" s="4"/>
      <c r="L173" s="4"/>
      <c r="N173" s="3"/>
      <c r="O173" s="3"/>
      <c r="X173" s="4"/>
      <c r="Y173" s="4"/>
      <c r="AA173" s="3"/>
      <c r="AB173" s="3"/>
      <c r="AK173" s="4"/>
      <c r="AL173" s="4"/>
      <c r="AM173" s="4"/>
    </row>
    <row r="174" spans="2:39">
      <c r="K174" s="4"/>
      <c r="L174" s="4"/>
      <c r="N174" s="3"/>
      <c r="O174" s="3"/>
      <c r="X174" s="4"/>
      <c r="Y174" s="4"/>
      <c r="AA174" s="3"/>
      <c r="AB174" s="3"/>
      <c r="AK174" s="4"/>
      <c r="AL174" s="4"/>
      <c r="AM174" s="4"/>
    </row>
    <row r="175" spans="2:39">
      <c r="K175" s="4"/>
      <c r="L175" s="4"/>
      <c r="N175" s="3"/>
      <c r="O175" s="3"/>
      <c r="X175" s="4"/>
      <c r="Y175" s="4"/>
      <c r="AA175" s="3"/>
      <c r="AB175" s="3"/>
      <c r="AK175" s="4"/>
      <c r="AL175" s="4"/>
      <c r="AM175" s="4"/>
    </row>
    <row r="176" spans="2:39">
      <c r="K176" s="4"/>
      <c r="L176" s="4"/>
      <c r="N176" s="3"/>
      <c r="O176" s="3"/>
      <c r="X176" s="4"/>
      <c r="Y176" s="4"/>
      <c r="AA176" s="3"/>
      <c r="AB176" s="3"/>
      <c r="AK176" s="4"/>
      <c r="AL176" s="4"/>
      <c r="AM176" s="4"/>
    </row>
    <row r="177" spans="2:36" s="4" customFormat="1">
      <c r="B177" s="96"/>
      <c r="C177" s="3"/>
      <c r="D177" s="3"/>
      <c r="E177" s="3"/>
      <c r="F177" s="3"/>
      <c r="G177" s="3"/>
      <c r="H177" s="3"/>
      <c r="I177" s="3"/>
      <c r="J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2:36" s="4" customFormat="1">
      <c r="B178" s="96"/>
      <c r="C178" s="3"/>
      <c r="D178" s="3"/>
      <c r="E178" s="3"/>
      <c r="F178" s="3"/>
      <c r="G178" s="3"/>
      <c r="H178" s="3"/>
      <c r="I178" s="3"/>
      <c r="J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2:36" s="4" customFormat="1">
      <c r="B179" s="96"/>
      <c r="C179" s="3"/>
      <c r="D179" s="3"/>
      <c r="E179" s="3"/>
      <c r="F179" s="3"/>
      <c r="G179" s="3"/>
      <c r="H179" s="3"/>
      <c r="I179" s="3"/>
      <c r="J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2:36" s="4" customFormat="1">
      <c r="B180" s="96"/>
      <c r="C180" s="3"/>
      <c r="D180" s="3"/>
      <c r="E180" s="3"/>
      <c r="F180" s="3"/>
      <c r="G180" s="3"/>
      <c r="H180" s="3"/>
      <c r="I180" s="3"/>
      <c r="J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2:36" s="4" customFormat="1">
      <c r="B181" s="96"/>
      <c r="C181" s="3"/>
      <c r="D181" s="3"/>
      <c r="E181" s="3"/>
      <c r="F181" s="3"/>
      <c r="G181" s="3"/>
      <c r="H181" s="3"/>
      <c r="I181" s="3"/>
      <c r="J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2:36" s="4" customFormat="1">
      <c r="B182" s="96"/>
      <c r="C182" s="3"/>
      <c r="D182" s="3"/>
      <c r="E182" s="3"/>
      <c r="F182" s="3"/>
      <c r="G182" s="3"/>
      <c r="H182" s="3"/>
      <c r="I182" s="3"/>
      <c r="J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2:36" s="4" customFormat="1">
      <c r="B183" s="96"/>
      <c r="C183" s="3"/>
      <c r="D183" s="3"/>
      <c r="E183" s="3"/>
      <c r="F183" s="3"/>
      <c r="G183" s="3"/>
      <c r="H183" s="3"/>
      <c r="I183" s="3"/>
      <c r="J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</sheetData>
  <hyperlinks>
    <hyperlink ref="B1" location="'List of tables'!A1" display="Return to List of tables"/>
    <hyperlink ref="M34" location="'List of tables'!A1" display="Return to List of tables"/>
    <hyperlink ref="Z34" location="'List of tables'!A1" display="Return to List of tables"/>
    <hyperlink ref="AM34" location="'List of tables'!A1" display="Return to List of tables"/>
    <hyperlink ref="AM67" location="'List of tables'!A1" display="Return to List of tables"/>
    <hyperlink ref="Z67" location="'List of tables'!A1" display="Return to List of tables"/>
    <hyperlink ref="M67" location="'List of tables'!A1" display="Return to List of tables"/>
    <hyperlink ref="M100" location="'List of tables'!A1" display="Return to List of tables"/>
    <hyperlink ref="Z100" location="'List of tables'!A1" display="Return to List of tables"/>
    <hyperlink ref="AM100" location="'List of tables'!A1" display="Return to List of tables"/>
    <hyperlink ref="M133" location="'List of tables'!A1" display="Return to List of tables"/>
    <hyperlink ref="Z133" location="'List of tables'!A1" display="Return to List of tables"/>
    <hyperlink ref="AM133" location="'List of tables'!A1" display="Return to List of tables"/>
    <hyperlink ref="AM166" location="'List of tables'!A1" display="Return to List of tables"/>
    <hyperlink ref="Z166" location="'List of tables'!A1" display="Return to List of tables"/>
    <hyperlink ref="M166" location="'List of tables'!A1" display="Return to List of tables"/>
  </hyperlinks>
  <printOptions horizontalCentered="1"/>
  <pageMargins left="0.51181102362204722" right="0.51181102362204722" top="0.94488188976377963" bottom="0.55118110236220474" header="0.31496062992125984" footer="0.31496062992125984"/>
  <pageSetup paperSize="9" scale="80" orientation="landscape" r:id="rId1"/>
  <headerFooter>
    <oddFooter>&amp;L&amp;D&amp;CPage &amp;P of &amp;N&amp;R&amp;F</oddFooter>
  </headerFooter>
  <rowBreaks count="4" manualBreakCount="4">
    <brk id="34" min="1" max="38" man="1"/>
    <brk id="67" min="1" max="38" man="1"/>
    <brk id="100" min="1" max="38" man="1"/>
    <brk id="133" min="1" max="38" man="1"/>
  </rowBreaks>
  <colBreaks count="2" manualBreakCount="2">
    <brk id="14" max="1048575" man="1"/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M113"/>
  <sheetViews>
    <sheetView zoomScale="80" zoomScaleNormal="80" workbookViewId="0">
      <selection activeCell="D61" sqref="D61"/>
    </sheetView>
  </sheetViews>
  <sheetFormatPr defaultColWidth="9.140625" defaultRowHeight="14.25"/>
  <cols>
    <col min="1" max="1" width="3.7109375" style="4" customWidth="1"/>
    <col min="2" max="2" width="38.7109375" style="96" customWidth="1"/>
    <col min="3" max="13" width="11.42578125" style="3" customWidth="1"/>
    <col min="14" max="14" width="2.28515625" style="4" customWidth="1"/>
    <col min="15" max="15" width="38.7109375" style="4" customWidth="1"/>
    <col min="16" max="26" width="11.42578125" style="3" customWidth="1"/>
    <col min="27" max="27" width="2.28515625" style="4" customWidth="1"/>
    <col min="28" max="28" width="40" style="4" customWidth="1"/>
    <col min="29" max="39" width="11.42578125" style="3" customWidth="1"/>
    <col min="40" max="16384" width="9.140625" style="4"/>
  </cols>
  <sheetData>
    <row r="1" spans="2:39">
      <c r="B1" s="417" t="s">
        <v>324</v>
      </c>
    </row>
    <row r="2" spans="2:39" ht="15">
      <c r="B2" s="2" t="s">
        <v>143</v>
      </c>
      <c r="O2" s="5" t="s">
        <v>149</v>
      </c>
      <c r="AB2" s="5" t="s">
        <v>158</v>
      </c>
    </row>
    <row r="3" spans="2:39" s="18" customFormat="1" ht="57">
      <c r="B3" s="6" t="s">
        <v>145</v>
      </c>
      <c r="C3" s="19" t="s">
        <v>38</v>
      </c>
      <c r="D3" s="20" t="s">
        <v>45</v>
      </c>
      <c r="E3" s="21" t="s">
        <v>46</v>
      </c>
      <c r="F3" s="22" t="s">
        <v>47</v>
      </c>
      <c r="G3" s="23" t="s">
        <v>39</v>
      </c>
      <c r="H3" s="24" t="s">
        <v>48</v>
      </c>
      <c r="I3" s="25" t="s">
        <v>40</v>
      </c>
      <c r="J3" s="26" t="s">
        <v>41</v>
      </c>
      <c r="K3" s="27" t="s">
        <v>49</v>
      </c>
      <c r="L3" s="28" t="s">
        <v>42</v>
      </c>
      <c r="M3" s="29" t="s">
        <v>43</v>
      </c>
      <c r="O3" s="6" t="s">
        <v>145</v>
      </c>
      <c r="P3" s="30" t="s">
        <v>38</v>
      </c>
      <c r="Q3" s="20" t="s">
        <v>45</v>
      </c>
      <c r="R3" s="21" t="s">
        <v>46</v>
      </c>
      <c r="S3" s="22" t="s">
        <v>47</v>
      </c>
      <c r="T3" s="23" t="s">
        <v>39</v>
      </c>
      <c r="U3" s="24" t="s">
        <v>48</v>
      </c>
      <c r="V3" s="25" t="s">
        <v>40</v>
      </c>
      <c r="W3" s="26" t="s">
        <v>41</v>
      </c>
      <c r="X3" s="27" t="s">
        <v>49</v>
      </c>
      <c r="Y3" s="28" t="s">
        <v>42</v>
      </c>
      <c r="Z3" s="29" t="s">
        <v>43</v>
      </c>
      <c r="AB3" s="6" t="s">
        <v>145</v>
      </c>
      <c r="AC3" s="30" t="s">
        <v>38</v>
      </c>
      <c r="AD3" s="20" t="s">
        <v>45</v>
      </c>
      <c r="AE3" s="21" t="s">
        <v>46</v>
      </c>
      <c r="AF3" s="22" t="s">
        <v>47</v>
      </c>
      <c r="AG3" s="23" t="s">
        <v>39</v>
      </c>
      <c r="AH3" s="24" t="s">
        <v>48</v>
      </c>
      <c r="AI3" s="25" t="s">
        <v>40</v>
      </c>
      <c r="AJ3" s="26" t="s">
        <v>41</v>
      </c>
      <c r="AK3" s="27" t="s">
        <v>49</v>
      </c>
      <c r="AL3" s="28" t="s">
        <v>42</v>
      </c>
      <c r="AM3" s="29" t="s">
        <v>43</v>
      </c>
    </row>
    <row r="4" spans="2:39">
      <c r="B4" s="31" t="s">
        <v>26</v>
      </c>
      <c r="C4" s="43">
        <v>425339</v>
      </c>
      <c r="D4" s="99">
        <v>250515</v>
      </c>
      <c r="E4" s="99">
        <v>55620</v>
      </c>
      <c r="F4" s="99">
        <v>23620</v>
      </c>
      <c r="G4" s="99">
        <v>6364</v>
      </c>
      <c r="H4" s="99">
        <v>17627</v>
      </c>
      <c r="I4" s="99">
        <v>25908</v>
      </c>
      <c r="J4" s="99">
        <v>10426</v>
      </c>
      <c r="K4" s="99">
        <v>7446</v>
      </c>
      <c r="L4" s="99">
        <v>11924</v>
      </c>
      <c r="M4" s="100">
        <v>15889</v>
      </c>
      <c r="O4" s="31" t="s">
        <v>26</v>
      </c>
      <c r="P4" s="101">
        <f t="shared" ref="P4:P18" si="0">C4/C$18</f>
        <v>0.84765019350878656</v>
      </c>
      <c r="Q4" s="102">
        <f t="shared" ref="Q4:Q18" si="1">D4/D$18</f>
        <v>0.91395476103611817</v>
      </c>
      <c r="R4" s="102">
        <f t="shared" ref="R4:R18" si="2">E4/E$18</f>
        <v>0.84336618650492801</v>
      </c>
      <c r="S4" s="102">
        <f t="shared" ref="S4:S18" si="3">F4/F$18</f>
        <v>0.80427676382457092</v>
      </c>
      <c r="T4" s="102">
        <f t="shared" ref="T4:T18" si="4">G4/G$18</f>
        <v>0.66346955796497076</v>
      </c>
      <c r="U4" s="102">
        <f t="shared" ref="U4:U18" si="5">H4/H$18</f>
        <v>0.68385319677219114</v>
      </c>
      <c r="V4" s="102">
        <f t="shared" ref="V4:V18" si="6">I4/I$18</f>
        <v>0.74060945629180719</v>
      </c>
      <c r="W4" s="102">
        <f t="shared" ref="W4:W18" si="7">J4/J$18</f>
        <v>0.67268856055229365</v>
      </c>
      <c r="X4" s="102">
        <f t="shared" ref="X4:X18" si="8">K4/K$18</f>
        <v>0.68982768204558087</v>
      </c>
      <c r="Y4" s="102">
        <f t="shared" ref="Y4:Y18" si="9">L4/L$18</f>
        <v>0.7305029712675366</v>
      </c>
      <c r="Z4" s="103">
        <f t="shared" ref="Z4:Z18" si="10">M4/M$18</f>
        <v>0.81893619214513969</v>
      </c>
      <c r="AB4" s="31" t="s">
        <v>26</v>
      </c>
      <c r="AC4" s="101">
        <f>C4/$C4</f>
        <v>1</v>
      </c>
      <c r="AD4" s="102">
        <f>D4/$C4</f>
        <v>0.58897726284210949</v>
      </c>
      <c r="AE4" s="102">
        <f t="shared" ref="AE4:AM16" si="11">E4/$C4</f>
        <v>0.13076628289435016</v>
      </c>
      <c r="AF4" s="102">
        <f t="shared" si="11"/>
        <v>5.5532175511768263E-2</v>
      </c>
      <c r="AG4" s="102">
        <f t="shared" si="11"/>
        <v>1.4962183105710973E-2</v>
      </c>
      <c r="AH4" s="102">
        <f t="shared" si="11"/>
        <v>4.1442237838524097E-2</v>
      </c>
      <c r="AI4" s="102">
        <f t="shared" si="11"/>
        <v>6.0911414189622863E-2</v>
      </c>
      <c r="AJ4" s="102">
        <f t="shared" si="11"/>
        <v>2.4512212611587463E-2</v>
      </c>
      <c r="AK4" s="102">
        <f t="shared" si="11"/>
        <v>1.7506036361584525E-2</v>
      </c>
      <c r="AL4" s="102">
        <f t="shared" si="11"/>
        <v>2.8034109263434578E-2</v>
      </c>
      <c r="AM4" s="103">
        <f t="shared" si="11"/>
        <v>3.7356085381307615E-2</v>
      </c>
    </row>
    <row r="5" spans="2:39">
      <c r="B5" s="54" t="s">
        <v>33</v>
      </c>
      <c r="C5" s="104">
        <v>28897</v>
      </c>
      <c r="D5" s="52">
        <v>10847</v>
      </c>
      <c r="E5" s="52">
        <v>4717</v>
      </c>
      <c r="F5" s="52">
        <v>2530</v>
      </c>
      <c r="G5" s="52">
        <v>1208</v>
      </c>
      <c r="H5" s="52">
        <v>1161</v>
      </c>
      <c r="I5" s="52">
        <v>2232</v>
      </c>
      <c r="J5" s="52">
        <v>1448</v>
      </c>
      <c r="K5" s="52">
        <v>1603</v>
      </c>
      <c r="L5" s="52">
        <v>1765</v>
      </c>
      <c r="M5" s="53">
        <v>1386</v>
      </c>
      <c r="O5" s="54" t="s">
        <v>33</v>
      </c>
      <c r="P5" s="48">
        <f t="shared" si="0"/>
        <v>5.7588294611647196E-2</v>
      </c>
      <c r="Q5" s="49">
        <f t="shared" si="1"/>
        <v>3.9573148485954029E-2</v>
      </c>
      <c r="R5" s="49">
        <f t="shared" si="2"/>
        <v>7.1523881728582261E-2</v>
      </c>
      <c r="S5" s="49">
        <f t="shared" si="3"/>
        <v>8.6148188504494683E-2</v>
      </c>
      <c r="T5" s="49">
        <f t="shared" si="4"/>
        <v>0.12593828190158465</v>
      </c>
      <c r="U5" s="49">
        <f t="shared" si="5"/>
        <v>4.504189944134078E-2</v>
      </c>
      <c r="V5" s="49">
        <f t="shared" si="6"/>
        <v>6.3804242181693449E-2</v>
      </c>
      <c r="W5" s="49">
        <f t="shared" si="7"/>
        <v>9.3425382282727912E-2</v>
      </c>
      <c r="X5" s="49">
        <f t="shared" si="8"/>
        <v>0.14850843060959792</v>
      </c>
      <c r="Y5" s="49">
        <f t="shared" si="9"/>
        <v>0.10812963303314342</v>
      </c>
      <c r="Z5" s="50">
        <f t="shared" si="10"/>
        <v>7.143593443974848E-2</v>
      </c>
      <c r="AB5" s="54" t="s">
        <v>33</v>
      </c>
      <c r="AC5" s="48">
        <f t="shared" ref="AC5:AM18" si="12">C5/$C5</f>
        <v>1</v>
      </c>
      <c r="AD5" s="49">
        <f t="shared" si="12"/>
        <v>0.37536768522684016</v>
      </c>
      <c r="AE5" s="49">
        <f t="shared" si="11"/>
        <v>0.1632349378828252</v>
      </c>
      <c r="AF5" s="49">
        <f t="shared" si="11"/>
        <v>8.7552341073467835E-2</v>
      </c>
      <c r="AG5" s="49">
        <f t="shared" si="11"/>
        <v>4.1803647437450256E-2</v>
      </c>
      <c r="AH5" s="49">
        <f t="shared" si="11"/>
        <v>4.0177181022251443E-2</v>
      </c>
      <c r="AI5" s="49">
        <f t="shared" si="11"/>
        <v>7.7239851887739214E-2</v>
      </c>
      <c r="AJ5" s="49">
        <f t="shared" si="11"/>
        <v>5.0109007855486727E-2</v>
      </c>
      <c r="AK5" s="49">
        <f t="shared" si="11"/>
        <v>5.5472886458801954E-2</v>
      </c>
      <c r="AL5" s="49">
        <f t="shared" si="11"/>
        <v>6.1079004740976571E-2</v>
      </c>
      <c r="AM5" s="50">
        <f t="shared" si="11"/>
        <v>4.7963456414160638E-2</v>
      </c>
    </row>
    <row r="6" spans="2:39">
      <c r="B6" s="54" t="s">
        <v>27</v>
      </c>
      <c r="C6" s="104">
        <v>19530</v>
      </c>
      <c r="D6" s="52">
        <v>7414</v>
      </c>
      <c r="E6" s="52">
        <v>3649</v>
      </c>
      <c r="F6" s="52">
        <v>1688</v>
      </c>
      <c r="G6" s="52">
        <v>1103</v>
      </c>
      <c r="H6" s="52">
        <v>1775</v>
      </c>
      <c r="I6" s="52">
        <v>860</v>
      </c>
      <c r="J6" s="52">
        <v>702</v>
      </c>
      <c r="K6" s="52">
        <v>719</v>
      </c>
      <c r="L6" s="52">
        <v>872</v>
      </c>
      <c r="M6" s="53">
        <v>748</v>
      </c>
      <c r="O6" s="54" t="s">
        <v>27</v>
      </c>
      <c r="P6" s="48">
        <f t="shared" si="0"/>
        <v>3.8920974279872296E-2</v>
      </c>
      <c r="Q6" s="49">
        <f t="shared" si="1"/>
        <v>2.7048522437066763E-2</v>
      </c>
      <c r="R6" s="49">
        <f t="shared" si="2"/>
        <v>5.5329795299469298E-2</v>
      </c>
      <c r="S6" s="49">
        <f t="shared" si="3"/>
        <v>5.747752655952057E-2</v>
      </c>
      <c r="T6" s="49">
        <f t="shared" si="4"/>
        <v>0.11499165971643036</v>
      </c>
      <c r="U6" s="49">
        <f t="shared" si="5"/>
        <v>6.8862507759155797E-2</v>
      </c>
      <c r="V6" s="49">
        <f t="shared" si="6"/>
        <v>2.4584071808358584E-2</v>
      </c>
      <c r="W6" s="49">
        <f t="shared" si="7"/>
        <v>4.5293244725466156E-2</v>
      </c>
      <c r="X6" s="49">
        <f t="shared" si="8"/>
        <v>6.6611080229757272E-2</v>
      </c>
      <c r="Y6" s="49">
        <f t="shared" si="9"/>
        <v>5.3421552410708818E-2</v>
      </c>
      <c r="Z6" s="50">
        <f t="shared" si="10"/>
        <v>3.8552726523038865E-2</v>
      </c>
      <c r="AB6" s="54" t="s">
        <v>27</v>
      </c>
      <c r="AC6" s="48">
        <f t="shared" si="12"/>
        <v>1</v>
      </c>
      <c r="AD6" s="49">
        <f t="shared" si="12"/>
        <v>0.37962109575012803</v>
      </c>
      <c r="AE6" s="49">
        <f t="shared" si="11"/>
        <v>0.18684075780849974</v>
      </c>
      <c r="AF6" s="49">
        <f t="shared" si="11"/>
        <v>8.6431131592421911E-2</v>
      </c>
      <c r="AG6" s="49">
        <f t="shared" si="11"/>
        <v>5.6477214541730672E-2</v>
      </c>
      <c r="AH6" s="49">
        <f t="shared" si="11"/>
        <v>9.0885816692268306E-2</v>
      </c>
      <c r="AI6" s="49">
        <f t="shared" si="11"/>
        <v>4.4034818228366614E-2</v>
      </c>
      <c r="AJ6" s="49">
        <f t="shared" si="11"/>
        <v>3.5944700460829496E-2</v>
      </c>
      <c r="AK6" s="49">
        <f t="shared" si="11"/>
        <v>3.6815156169994881E-2</v>
      </c>
      <c r="AL6" s="49">
        <f t="shared" si="11"/>
        <v>4.4649257552483362E-2</v>
      </c>
      <c r="AM6" s="50">
        <f t="shared" si="11"/>
        <v>3.8300051203277008E-2</v>
      </c>
    </row>
    <row r="7" spans="2:39">
      <c r="B7" s="54" t="s">
        <v>2</v>
      </c>
      <c r="C7" s="104">
        <v>8752</v>
      </c>
      <c r="D7" s="52">
        <v>1303</v>
      </c>
      <c r="E7" s="52">
        <v>561</v>
      </c>
      <c r="F7" s="52">
        <v>717</v>
      </c>
      <c r="G7" s="52">
        <v>426</v>
      </c>
      <c r="H7" s="52">
        <v>528</v>
      </c>
      <c r="I7" s="52">
        <v>1379</v>
      </c>
      <c r="J7" s="52">
        <v>2109</v>
      </c>
      <c r="K7" s="52">
        <v>270</v>
      </c>
      <c r="L7" s="52">
        <v>1025</v>
      </c>
      <c r="M7" s="53">
        <v>434</v>
      </c>
      <c r="O7" s="54" t="s">
        <v>2</v>
      </c>
      <c r="P7" s="48">
        <f t="shared" si="0"/>
        <v>1.7441698253837293E-2</v>
      </c>
      <c r="Q7" s="49">
        <f t="shared" si="1"/>
        <v>4.7537395111273261E-3</v>
      </c>
      <c r="R7" s="49">
        <f t="shared" si="2"/>
        <v>8.5064442759666421E-3</v>
      </c>
      <c r="S7" s="49">
        <f t="shared" si="3"/>
        <v>2.441432852083901E-2</v>
      </c>
      <c r="T7" s="49">
        <f t="shared" si="4"/>
        <v>4.4412010008340282E-2</v>
      </c>
      <c r="U7" s="49">
        <f t="shared" si="5"/>
        <v>2.0484171322160148E-2</v>
      </c>
      <c r="V7" s="49">
        <f t="shared" si="6"/>
        <v>3.942027328340289E-2</v>
      </c>
      <c r="W7" s="49">
        <f t="shared" si="7"/>
        <v>0.13607329505129362</v>
      </c>
      <c r="X7" s="49">
        <f t="shared" si="8"/>
        <v>2.501389660922735E-2</v>
      </c>
      <c r="Y7" s="49">
        <f t="shared" si="9"/>
        <v>6.2794829381853823E-2</v>
      </c>
      <c r="Z7" s="50">
        <f t="shared" si="10"/>
        <v>2.2368827955880837E-2</v>
      </c>
      <c r="AB7" s="54" t="s">
        <v>2</v>
      </c>
      <c r="AC7" s="48">
        <f t="shared" si="12"/>
        <v>1</v>
      </c>
      <c r="AD7" s="49">
        <f t="shared" si="12"/>
        <v>0.14888025594149909</v>
      </c>
      <c r="AE7" s="49">
        <f t="shared" si="11"/>
        <v>6.409963436928702E-2</v>
      </c>
      <c r="AF7" s="49">
        <f t="shared" si="11"/>
        <v>8.1924131627056668E-2</v>
      </c>
      <c r="AG7" s="49">
        <f t="shared" si="11"/>
        <v>4.8674588665447896E-2</v>
      </c>
      <c r="AH7" s="49">
        <f t="shared" si="11"/>
        <v>6.0329067641681902E-2</v>
      </c>
      <c r="AI7" s="49">
        <f t="shared" si="11"/>
        <v>0.15756398537477148</v>
      </c>
      <c r="AJ7" s="49">
        <f t="shared" si="11"/>
        <v>0.24097349177330896</v>
      </c>
      <c r="AK7" s="49">
        <f t="shared" si="11"/>
        <v>3.0850091407678245E-2</v>
      </c>
      <c r="AL7" s="49">
        <f t="shared" si="11"/>
        <v>0.11711608775137111</v>
      </c>
      <c r="AM7" s="50">
        <f t="shared" si="11"/>
        <v>4.9588665447897626E-2</v>
      </c>
    </row>
    <row r="8" spans="2:39">
      <c r="B8" s="54" t="s">
        <v>32</v>
      </c>
      <c r="C8" s="104">
        <v>7152</v>
      </c>
      <c r="D8" s="52">
        <v>1364</v>
      </c>
      <c r="E8" s="52">
        <v>485</v>
      </c>
      <c r="F8" s="52">
        <v>391</v>
      </c>
      <c r="G8" s="52">
        <v>193</v>
      </c>
      <c r="H8" s="52">
        <v>213</v>
      </c>
      <c r="I8" s="52">
        <v>3586</v>
      </c>
      <c r="J8" s="52">
        <v>139</v>
      </c>
      <c r="K8" s="52">
        <v>250</v>
      </c>
      <c r="L8" s="52">
        <v>270</v>
      </c>
      <c r="M8" s="53">
        <v>261</v>
      </c>
      <c r="O8" s="54" t="s">
        <v>32</v>
      </c>
      <c r="P8" s="48">
        <f t="shared" si="0"/>
        <v>1.4253087969771974E-2</v>
      </c>
      <c r="Q8" s="49">
        <f t="shared" si="1"/>
        <v>4.9762860269974458E-3</v>
      </c>
      <c r="R8" s="49">
        <f t="shared" si="2"/>
        <v>7.3540561031084153E-3</v>
      </c>
      <c r="S8" s="49">
        <f t="shared" si="3"/>
        <v>1.3313810950694633E-2</v>
      </c>
      <c r="T8" s="49">
        <f t="shared" si="4"/>
        <v>2.0120934111759799E-2</v>
      </c>
      <c r="U8" s="49">
        <f t="shared" si="5"/>
        <v>8.2635009310986964E-3</v>
      </c>
      <c r="V8" s="49">
        <f t="shared" si="6"/>
        <v>0.10250986221485335</v>
      </c>
      <c r="W8" s="49">
        <f t="shared" si="7"/>
        <v>8.9683205368088267E-3</v>
      </c>
      <c r="X8" s="49">
        <f t="shared" si="8"/>
        <v>2.3161015378914213E-2</v>
      </c>
      <c r="Y8" s="49">
        <f t="shared" si="9"/>
        <v>1.6541077007902957E-2</v>
      </c>
      <c r="Z8" s="50">
        <f t="shared" si="10"/>
        <v>1.3452221420472116E-2</v>
      </c>
      <c r="AB8" s="54" t="s">
        <v>32</v>
      </c>
      <c r="AC8" s="48">
        <f t="shared" si="12"/>
        <v>1</v>
      </c>
      <c r="AD8" s="49">
        <f t="shared" si="12"/>
        <v>0.1907158836689038</v>
      </c>
      <c r="AE8" s="49">
        <f t="shared" si="11"/>
        <v>6.7813199105145411E-2</v>
      </c>
      <c r="AF8" s="49">
        <f t="shared" si="11"/>
        <v>5.4670022371364653E-2</v>
      </c>
      <c r="AG8" s="49">
        <f t="shared" si="11"/>
        <v>2.6985458612975393E-2</v>
      </c>
      <c r="AH8" s="49">
        <f t="shared" si="11"/>
        <v>2.9781879194630871E-2</v>
      </c>
      <c r="AI8" s="49">
        <f t="shared" si="11"/>
        <v>0.50139821029082776</v>
      </c>
      <c r="AJ8" s="49">
        <f t="shared" si="11"/>
        <v>1.9435123042505591E-2</v>
      </c>
      <c r="AK8" s="49">
        <f t="shared" si="11"/>
        <v>3.4955257270693513E-2</v>
      </c>
      <c r="AL8" s="49">
        <f t="shared" si="11"/>
        <v>3.7751677852348994E-2</v>
      </c>
      <c r="AM8" s="50">
        <f t="shared" si="11"/>
        <v>3.649328859060403E-2</v>
      </c>
    </row>
    <row r="9" spans="2:39">
      <c r="B9" s="54" t="s">
        <v>30</v>
      </c>
      <c r="C9" s="104">
        <v>5788</v>
      </c>
      <c r="D9" s="52">
        <v>906</v>
      </c>
      <c r="E9" s="52">
        <v>171</v>
      </c>
      <c r="F9" s="52">
        <v>261</v>
      </c>
      <c r="G9" s="52">
        <v>161</v>
      </c>
      <c r="H9" s="52">
        <v>2372</v>
      </c>
      <c r="I9" s="52">
        <v>635</v>
      </c>
      <c r="J9" s="52">
        <v>198</v>
      </c>
      <c r="K9" s="52">
        <v>394</v>
      </c>
      <c r="L9" s="52">
        <v>172</v>
      </c>
      <c r="M9" s="53">
        <v>518</v>
      </c>
      <c r="O9" s="54" t="s">
        <v>30</v>
      </c>
      <c r="P9" s="48">
        <f t="shared" si="0"/>
        <v>1.153479770260629E-2</v>
      </c>
      <c r="Q9" s="49">
        <f t="shared" si="1"/>
        <v>3.305363006202116E-3</v>
      </c>
      <c r="R9" s="49">
        <f t="shared" si="2"/>
        <v>2.5928733889310084E-3</v>
      </c>
      <c r="S9" s="49">
        <f t="shared" si="3"/>
        <v>8.8872241895941156E-3</v>
      </c>
      <c r="T9" s="49">
        <f t="shared" si="4"/>
        <v>1.6784820683903252E-2</v>
      </c>
      <c r="U9" s="49">
        <f t="shared" si="5"/>
        <v>9.20235878336437E-2</v>
      </c>
      <c r="V9" s="49">
        <f t="shared" si="6"/>
        <v>1.8152192556171745E-2</v>
      </c>
      <c r="W9" s="49">
        <f t="shared" si="7"/>
        <v>1.2775017743080199E-2</v>
      </c>
      <c r="X9" s="49">
        <f t="shared" si="8"/>
        <v>3.65017602371688E-2</v>
      </c>
      <c r="Y9" s="49">
        <f t="shared" si="9"/>
        <v>1.0537278686515959E-2</v>
      </c>
      <c r="Z9" s="50">
        <f t="shared" si="10"/>
        <v>2.6698278527986806E-2</v>
      </c>
      <c r="AB9" s="54" t="s">
        <v>30</v>
      </c>
      <c r="AC9" s="48">
        <f t="shared" si="12"/>
        <v>1</v>
      </c>
      <c r="AD9" s="49">
        <f t="shared" si="12"/>
        <v>0.15653075328265376</v>
      </c>
      <c r="AE9" s="49">
        <f t="shared" si="11"/>
        <v>2.954388389771942E-2</v>
      </c>
      <c r="AF9" s="49">
        <f t="shared" si="11"/>
        <v>4.5093296475466484E-2</v>
      </c>
      <c r="AG9" s="49">
        <f t="shared" si="11"/>
        <v>2.7816171389080858E-2</v>
      </c>
      <c r="AH9" s="49">
        <f t="shared" si="11"/>
        <v>0.40981340704906705</v>
      </c>
      <c r="AI9" s="49">
        <f t="shared" si="11"/>
        <v>0.10970974429854873</v>
      </c>
      <c r="AJ9" s="49">
        <f t="shared" si="11"/>
        <v>3.4208707671043538E-2</v>
      </c>
      <c r="AK9" s="49">
        <f t="shared" si="11"/>
        <v>6.8071872840359371E-2</v>
      </c>
      <c r="AL9" s="49">
        <f t="shared" si="11"/>
        <v>2.9716655148583276E-2</v>
      </c>
      <c r="AM9" s="50">
        <f t="shared" si="11"/>
        <v>8.9495507947477543E-2</v>
      </c>
    </row>
    <row r="10" spans="2:39">
      <c r="B10" s="54" t="s">
        <v>29</v>
      </c>
      <c r="C10" s="104">
        <v>4003</v>
      </c>
      <c r="D10" s="52">
        <v>904</v>
      </c>
      <c r="E10" s="52">
        <v>420</v>
      </c>
      <c r="F10" s="52">
        <v>113</v>
      </c>
      <c r="G10" s="52">
        <v>93</v>
      </c>
      <c r="H10" s="52">
        <v>1734</v>
      </c>
      <c r="I10" s="52">
        <v>294</v>
      </c>
      <c r="J10" s="52">
        <v>249</v>
      </c>
      <c r="K10" s="52">
        <v>62</v>
      </c>
      <c r="L10" s="52">
        <v>60</v>
      </c>
      <c r="M10" s="53">
        <v>74</v>
      </c>
      <c r="O10" s="54" t="s">
        <v>29</v>
      </c>
      <c r="P10" s="48">
        <f t="shared" si="0"/>
        <v>7.9775043544459186E-3</v>
      </c>
      <c r="Q10" s="49">
        <f t="shared" si="1"/>
        <v>3.2980663991244072E-3</v>
      </c>
      <c r="R10" s="49">
        <f t="shared" si="2"/>
        <v>6.3684609552691436E-3</v>
      </c>
      <c r="S10" s="49">
        <f t="shared" si="3"/>
        <v>3.8477254154181424E-3</v>
      </c>
      <c r="T10" s="49">
        <f t="shared" si="4"/>
        <v>9.6955796497080905E-3</v>
      </c>
      <c r="U10" s="49">
        <f t="shared" si="5"/>
        <v>6.7271880819366858E-2</v>
      </c>
      <c r="V10" s="49">
        <f t="shared" si="6"/>
        <v>8.4043222228574691E-3</v>
      </c>
      <c r="W10" s="49">
        <f t="shared" si="7"/>
        <v>1.6065552616297826E-2</v>
      </c>
      <c r="X10" s="49">
        <f t="shared" si="8"/>
        <v>5.7439318139707249E-3</v>
      </c>
      <c r="Y10" s="49">
        <f t="shared" si="9"/>
        <v>3.675794890645102E-3</v>
      </c>
      <c r="Z10" s="50">
        <f t="shared" si="10"/>
        <v>3.8140397897124009E-3</v>
      </c>
      <c r="AB10" s="54" t="s">
        <v>29</v>
      </c>
      <c r="AC10" s="48">
        <f t="shared" si="12"/>
        <v>1</v>
      </c>
      <c r="AD10" s="49">
        <f t="shared" si="12"/>
        <v>0.2258306270297277</v>
      </c>
      <c r="AE10" s="49">
        <f t="shared" si="11"/>
        <v>0.10492130901823632</v>
      </c>
      <c r="AF10" s="49">
        <f t="shared" si="11"/>
        <v>2.8228828378715962E-2</v>
      </c>
      <c r="AG10" s="49">
        <f t="shared" si="11"/>
        <v>2.3232575568323758E-2</v>
      </c>
      <c r="AH10" s="49">
        <f t="shared" si="11"/>
        <v>0.43317511866100422</v>
      </c>
      <c r="AI10" s="49">
        <f t="shared" si="11"/>
        <v>7.3444916312765424E-2</v>
      </c>
      <c r="AJ10" s="49">
        <f t="shared" si="11"/>
        <v>6.2203347489382964E-2</v>
      </c>
      <c r="AK10" s="49">
        <f t="shared" si="11"/>
        <v>1.5488383712215838E-2</v>
      </c>
      <c r="AL10" s="49">
        <f t="shared" si="11"/>
        <v>1.4988758431176618E-2</v>
      </c>
      <c r="AM10" s="50">
        <f t="shared" si="11"/>
        <v>1.8486135398451162E-2</v>
      </c>
    </row>
    <row r="11" spans="2:39">
      <c r="B11" s="54" t="s">
        <v>20</v>
      </c>
      <c r="C11" s="104">
        <v>739</v>
      </c>
      <c r="D11" s="52">
        <v>238</v>
      </c>
      <c r="E11" s="52">
        <v>44</v>
      </c>
      <c r="F11" s="52">
        <v>5</v>
      </c>
      <c r="G11" s="52">
        <v>15</v>
      </c>
      <c r="H11" s="52">
        <v>64</v>
      </c>
      <c r="I11" s="52">
        <v>43</v>
      </c>
      <c r="J11" s="52">
        <v>134</v>
      </c>
      <c r="K11" s="52">
        <v>12</v>
      </c>
      <c r="L11" s="52">
        <v>152</v>
      </c>
      <c r="M11" s="53">
        <v>32</v>
      </c>
      <c r="O11" s="54" t="s">
        <v>20</v>
      </c>
      <c r="P11" s="48">
        <f t="shared" si="0"/>
        <v>1.472739374952669E-3</v>
      </c>
      <c r="Q11" s="49">
        <f t="shared" si="1"/>
        <v>8.6829624224735494E-4</v>
      </c>
      <c r="R11" s="49">
        <f t="shared" si="2"/>
        <v>6.6717210007581499E-4</v>
      </c>
      <c r="S11" s="49">
        <f t="shared" si="3"/>
        <v>1.7025333696540451E-4</v>
      </c>
      <c r="T11" s="49">
        <f t="shared" si="4"/>
        <v>1.5638031693077565E-3</v>
      </c>
      <c r="U11" s="49">
        <f t="shared" si="5"/>
        <v>2.4829298572315332E-3</v>
      </c>
      <c r="V11" s="49">
        <f t="shared" si="6"/>
        <v>1.2292035904179293E-3</v>
      </c>
      <c r="W11" s="49">
        <f t="shared" si="7"/>
        <v>8.6457190786502353E-3</v>
      </c>
      <c r="X11" s="49">
        <f t="shared" si="8"/>
        <v>1.1117287381878821E-3</v>
      </c>
      <c r="Y11" s="49">
        <f t="shared" si="9"/>
        <v>9.3120137229675912E-3</v>
      </c>
      <c r="Z11" s="50">
        <f t="shared" si="10"/>
        <v>1.6493145036594165E-3</v>
      </c>
      <c r="AB11" s="54" t="s">
        <v>20</v>
      </c>
      <c r="AC11" s="48">
        <f t="shared" si="12"/>
        <v>1</v>
      </c>
      <c r="AD11" s="49">
        <f t="shared" si="12"/>
        <v>0.32205683355886333</v>
      </c>
      <c r="AE11" s="49">
        <f t="shared" si="11"/>
        <v>5.9539918809201627E-2</v>
      </c>
      <c r="AF11" s="49">
        <f t="shared" si="11"/>
        <v>6.7658998646820028E-3</v>
      </c>
      <c r="AG11" s="49">
        <f t="shared" si="11"/>
        <v>2.0297699594046009E-2</v>
      </c>
      <c r="AH11" s="49">
        <f t="shared" si="11"/>
        <v>8.6603518267929641E-2</v>
      </c>
      <c r="AI11" s="49">
        <f t="shared" si="11"/>
        <v>5.8186738836265225E-2</v>
      </c>
      <c r="AJ11" s="49">
        <f t="shared" si="11"/>
        <v>0.18132611637347767</v>
      </c>
      <c r="AK11" s="49">
        <f t="shared" si="11"/>
        <v>1.6238159675236806E-2</v>
      </c>
      <c r="AL11" s="49">
        <f t="shared" si="11"/>
        <v>0.20568335588633288</v>
      </c>
      <c r="AM11" s="50">
        <f t="shared" si="11"/>
        <v>4.3301759133964821E-2</v>
      </c>
    </row>
    <row r="12" spans="2:39">
      <c r="B12" s="54" t="s">
        <v>31</v>
      </c>
      <c r="C12" s="104">
        <v>598</v>
      </c>
      <c r="D12" s="52">
        <v>387</v>
      </c>
      <c r="E12" s="52">
        <v>135</v>
      </c>
      <c r="F12" s="52">
        <v>6</v>
      </c>
      <c r="G12" s="52">
        <v>1</v>
      </c>
      <c r="H12" s="52">
        <v>0</v>
      </c>
      <c r="I12" s="52">
        <v>35</v>
      </c>
      <c r="J12" s="52">
        <v>0</v>
      </c>
      <c r="K12" s="52">
        <v>18</v>
      </c>
      <c r="L12" s="52">
        <v>5</v>
      </c>
      <c r="M12" s="53">
        <v>11</v>
      </c>
      <c r="O12" s="54" t="s">
        <v>31</v>
      </c>
      <c r="P12" s="48">
        <f t="shared" si="0"/>
        <v>1.1917430936694128E-3</v>
      </c>
      <c r="Q12" s="49">
        <f t="shared" si="1"/>
        <v>1.4118934695366654E-3</v>
      </c>
      <c r="R12" s="49">
        <f t="shared" si="2"/>
        <v>2.047005307050796E-3</v>
      </c>
      <c r="S12" s="49">
        <f t="shared" si="3"/>
        <v>2.0430400435848543E-4</v>
      </c>
      <c r="T12" s="49">
        <f t="shared" si="4"/>
        <v>1.0425354462051709E-4</v>
      </c>
      <c r="U12" s="49">
        <f t="shared" si="5"/>
        <v>0</v>
      </c>
      <c r="V12" s="49">
        <f t="shared" si="6"/>
        <v>1.000514550340175E-3</v>
      </c>
      <c r="W12" s="49">
        <f t="shared" si="7"/>
        <v>0</v>
      </c>
      <c r="X12" s="49">
        <f t="shared" si="8"/>
        <v>1.6675931072818232E-3</v>
      </c>
      <c r="Y12" s="49">
        <f t="shared" si="9"/>
        <v>3.0631624088709185E-4</v>
      </c>
      <c r="Z12" s="50">
        <f t="shared" si="10"/>
        <v>5.6695186063292441E-4</v>
      </c>
      <c r="AB12" s="54" t="s">
        <v>31</v>
      </c>
      <c r="AC12" s="48">
        <f t="shared" si="12"/>
        <v>1</v>
      </c>
      <c r="AD12" s="49">
        <f t="shared" si="12"/>
        <v>0.64715719063545152</v>
      </c>
      <c r="AE12" s="49">
        <f t="shared" si="11"/>
        <v>0.225752508361204</v>
      </c>
      <c r="AF12" s="49">
        <f t="shared" si="11"/>
        <v>1.0033444816053512E-2</v>
      </c>
      <c r="AG12" s="49">
        <f t="shared" si="11"/>
        <v>1.6722408026755853E-3</v>
      </c>
      <c r="AH12" s="49">
        <f t="shared" si="11"/>
        <v>0</v>
      </c>
      <c r="AI12" s="49">
        <f t="shared" si="11"/>
        <v>5.8528428093645488E-2</v>
      </c>
      <c r="AJ12" s="49">
        <f t="shared" si="11"/>
        <v>0</v>
      </c>
      <c r="AK12" s="49">
        <f t="shared" si="11"/>
        <v>3.0100334448160536E-2</v>
      </c>
      <c r="AL12" s="49">
        <f t="shared" si="11"/>
        <v>8.3612040133779261E-3</v>
      </c>
      <c r="AM12" s="50">
        <f t="shared" si="11"/>
        <v>1.839464882943144E-2</v>
      </c>
    </row>
    <row r="13" spans="2:39">
      <c r="B13" s="54" t="s">
        <v>35</v>
      </c>
      <c r="C13" s="104">
        <v>432</v>
      </c>
      <c r="D13" s="52">
        <v>83</v>
      </c>
      <c r="E13" s="52">
        <v>81</v>
      </c>
      <c r="F13" s="52">
        <v>9</v>
      </c>
      <c r="G13" s="52">
        <v>2</v>
      </c>
      <c r="H13" s="52">
        <v>188</v>
      </c>
      <c r="I13" s="52">
        <v>2</v>
      </c>
      <c r="J13" s="52">
        <v>28</v>
      </c>
      <c r="K13" s="52">
        <v>13</v>
      </c>
      <c r="L13" s="52">
        <v>0</v>
      </c>
      <c r="M13" s="53">
        <v>26</v>
      </c>
      <c r="O13" s="54" t="s">
        <v>35</v>
      </c>
      <c r="P13" s="48">
        <f t="shared" si="0"/>
        <v>8.60924776697636E-4</v>
      </c>
      <c r="Q13" s="49">
        <f t="shared" si="1"/>
        <v>3.0280919372491791E-4</v>
      </c>
      <c r="R13" s="49">
        <f t="shared" si="2"/>
        <v>1.2282031842304776E-3</v>
      </c>
      <c r="S13" s="49">
        <f t="shared" si="3"/>
        <v>3.0645600653772813E-4</v>
      </c>
      <c r="T13" s="49">
        <f t="shared" si="4"/>
        <v>2.0850708924103419E-4</v>
      </c>
      <c r="U13" s="49">
        <f t="shared" si="5"/>
        <v>7.2936064556176289E-3</v>
      </c>
      <c r="V13" s="49">
        <f t="shared" si="6"/>
        <v>5.7172260019438571E-5</v>
      </c>
      <c r="W13" s="49">
        <f t="shared" si="7"/>
        <v>1.806568165688109E-3</v>
      </c>
      <c r="X13" s="49">
        <f t="shared" si="8"/>
        <v>1.2043727997035391E-3</v>
      </c>
      <c r="Y13" s="49">
        <f t="shared" si="9"/>
        <v>0</v>
      </c>
      <c r="Z13" s="50">
        <f t="shared" si="10"/>
        <v>1.3400680342232759E-3</v>
      </c>
      <c r="AB13" s="54" t="s">
        <v>35</v>
      </c>
      <c r="AC13" s="48">
        <f t="shared" si="12"/>
        <v>1</v>
      </c>
      <c r="AD13" s="49">
        <f t="shared" si="12"/>
        <v>0.19212962962962962</v>
      </c>
      <c r="AE13" s="49">
        <f t="shared" si="11"/>
        <v>0.1875</v>
      </c>
      <c r="AF13" s="49">
        <f t="shared" si="11"/>
        <v>2.0833333333333332E-2</v>
      </c>
      <c r="AG13" s="49">
        <f t="shared" si="11"/>
        <v>4.6296296296296294E-3</v>
      </c>
      <c r="AH13" s="49">
        <f t="shared" si="11"/>
        <v>0.43518518518518517</v>
      </c>
      <c r="AI13" s="49">
        <f t="shared" si="11"/>
        <v>4.6296296296296294E-3</v>
      </c>
      <c r="AJ13" s="49">
        <f t="shared" si="11"/>
        <v>6.4814814814814811E-2</v>
      </c>
      <c r="AK13" s="49">
        <f t="shared" si="11"/>
        <v>3.0092592592592591E-2</v>
      </c>
      <c r="AL13" s="49">
        <f t="shared" si="11"/>
        <v>0</v>
      </c>
      <c r="AM13" s="50">
        <f t="shared" si="11"/>
        <v>6.0185185185185182E-2</v>
      </c>
    </row>
    <row r="14" spans="2:39">
      <c r="B14" s="54" t="s">
        <v>34</v>
      </c>
      <c r="C14" s="104">
        <v>214</v>
      </c>
      <c r="D14" s="52">
        <v>39</v>
      </c>
      <c r="E14" s="52">
        <v>51</v>
      </c>
      <c r="F14" s="52">
        <v>8</v>
      </c>
      <c r="G14" s="52">
        <v>6</v>
      </c>
      <c r="H14" s="52">
        <v>86</v>
      </c>
      <c r="I14" s="52">
        <v>6</v>
      </c>
      <c r="J14" s="52">
        <v>3</v>
      </c>
      <c r="K14" s="52">
        <v>0</v>
      </c>
      <c r="L14" s="52">
        <v>13</v>
      </c>
      <c r="M14" s="53">
        <v>2</v>
      </c>
      <c r="O14" s="54" t="s">
        <v>34</v>
      </c>
      <c r="P14" s="48">
        <f t="shared" si="0"/>
        <v>4.2647662549373636E-4</v>
      </c>
      <c r="Q14" s="49">
        <f t="shared" si="1"/>
        <v>1.4228383801532287E-4</v>
      </c>
      <c r="R14" s="49">
        <f t="shared" si="2"/>
        <v>7.7331311599696743E-4</v>
      </c>
      <c r="S14" s="49">
        <f t="shared" si="3"/>
        <v>2.7240533914464724E-4</v>
      </c>
      <c r="T14" s="49">
        <f t="shared" si="4"/>
        <v>6.2552126772310256E-4</v>
      </c>
      <c r="U14" s="49">
        <f t="shared" si="5"/>
        <v>3.3364369956548727E-3</v>
      </c>
      <c r="V14" s="49">
        <f t="shared" si="6"/>
        <v>1.7151678005831571E-4</v>
      </c>
      <c r="W14" s="49">
        <f t="shared" si="7"/>
        <v>1.9356087489515452E-4</v>
      </c>
      <c r="X14" s="49">
        <f t="shared" si="8"/>
        <v>0</v>
      </c>
      <c r="Y14" s="49">
        <f t="shared" si="9"/>
        <v>7.9642222630643873E-4</v>
      </c>
      <c r="Z14" s="50">
        <f t="shared" si="10"/>
        <v>1.0308215647871353E-4</v>
      </c>
      <c r="AB14" s="54" t="s">
        <v>34</v>
      </c>
      <c r="AC14" s="48">
        <f t="shared" si="12"/>
        <v>1</v>
      </c>
      <c r="AD14" s="49">
        <f t="shared" si="12"/>
        <v>0.1822429906542056</v>
      </c>
      <c r="AE14" s="49">
        <f t="shared" si="11"/>
        <v>0.23831775700934579</v>
      </c>
      <c r="AF14" s="49">
        <f t="shared" si="11"/>
        <v>3.7383177570093455E-2</v>
      </c>
      <c r="AG14" s="49">
        <f t="shared" si="11"/>
        <v>2.8037383177570093E-2</v>
      </c>
      <c r="AH14" s="49">
        <f t="shared" si="11"/>
        <v>0.40186915887850466</v>
      </c>
      <c r="AI14" s="49">
        <f t="shared" si="11"/>
        <v>2.8037383177570093E-2</v>
      </c>
      <c r="AJ14" s="49">
        <f t="shared" si="11"/>
        <v>1.4018691588785047E-2</v>
      </c>
      <c r="AK14" s="49">
        <f t="shared" si="11"/>
        <v>0</v>
      </c>
      <c r="AL14" s="49">
        <f t="shared" si="11"/>
        <v>6.0747663551401869E-2</v>
      </c>
      <c r="AM14" s="50">
        <f t="shared" si="11"/>
        <v>9.3457943925233638E-3</v>
      </c>
    </row>
    <row r="15" spans="2:39">
      <c r="B15" s="54" t="s">
        <v>52</v>
      </c>
      <c r="C15" s="104">
        <v>196</v>
      </c>
      <c r="D15" s="52">
        <v>48</v>
      </c>
      <c r="E15" s="52">
        <v>0</v>
      </c>
      <c r="F15" s="105">
        <v>12</v>
      </c>
      <c r="G15" s="105">
        <v>12</v>
      </c>
      <c r="H15" s="105">
        <v>19</v>
      </c>
      <c r="I15" s="52">
        <v>0</v>
      </c>
      <c r="J15" s="52">
        <v>48</v>
      </c>
      <c r="K15" s="52">
        <v>5</v>
      </c>
      <c r="L15" s="105">
        <v>42</v>
      </c>
      <c r="M15" s="106">
        <v>10</v>
      </c>
      <c r="O15" s="54" t="s">
        <v>52</v>
      </c>
      <c r="P15" s="48">
        <f t="shared" si="0"/>
        <v>3.9060475979800155E-4</v>
      </c>
      <c r="Q15" s="49">
        <f t="shared" si="1"/>
        <v>1.7511856986501278E-4</v>
      </c>
      <c r="R15" s="49">
        <f t="shared" si="2"/>
        <v>0</v>
      </c>
      <c r="S15" s="49">
        <f t="shared" si="3"/>
        <v>4.0860800871697086E-4</v>
      </c>
      <c r="T15" s="49">
        <f t="shared" si="4"/>
        <v>1.2510425354462051E-3</v>
      </c>
      <c r="U15" s="49">
        <f t="shared" si="5"/>
        <v>7.371198013656114E-4</v>
      </c>
      <c r="V15" s="49">
        <f t="shared" si="6"/>
        <v>0</v>
      </c>
      <c r="W15" s="49">
        <f t="shared" si="7"/>
        <v>3.0969739983224723E-3</v>
      </c>
      <c r="X15" s="49">
        <f t="shared" si="8"/>
        <v>4.6322030757828421E-4</v>
      </c>
      <c r="Y15" s="49">
        <f t="shared" si="9"/>
        <v>2.5730564234515713E-3</v>
      </c>
      <c r="Z15" s="50">
        <f t="shared" si="10"/>
        <v>5.1541078239356768E-4</v>
      </c>
      <c r="AB15" s="54" t="s">
        <v>52</v>
      </c>
      <c r="AC15" s="48">
        <f t="shared" si="12"/>
        <v>1</v>
      </c>
      <c r="AD15" s="49">
        <f t="shared" si="12"/>
        <v>0.24489795918367346</v>
      </c>
      <c r="AE15" s="49">
        <f t="shared" si="11"/>
        <v>0</v>
      </c>
      <c r="AF15" s="49">
        <f t="shared" si="11"/>
        <v>6.1224489795918366E-2</v>
      </c>
      <c r="AG15" s="49">
        <f t="shared" si="11"/>
        <v>6.1224489795918366E-2</v>
      </c>
      <c r="AH15" s="49">
        <f t="shared" si="11"/>
        <v>9.6938775510204078E-2</v>
      </c>
      <c r="AI15" s="49">
        <f t="shared" si="11"/>
        <v>0</v>
      </c>
      <c r="AJ15" s="49">
        <f t="shared" si="11"/>
        <v>0.24489795918367346</v>
      </c>
      <c r="AK15" s="49">
        <f t="shared" si="11"/>
        <v>2.5510204081632654E-2</v>
      </c>
      <c r="AL15" s="49">
        <f t="shared" si="11"/>
        <v>0.21428571428571427</v>
      </c>
      <c r="AM15" s="50">
        <f t="shared" si="11"/>
        <v>5.1020408163265307E-2</v>
      </c>
    </row>
    <row r="16" spans="2:39">
      <c r="B16" s="54" t="s">
        <v>36</v>
      </c>
      <c r="C16" s="104">
        <v>146</v>
      </c>
      <c r="D16" s="52">
        <v>52</v>
      </c>
      <c r="E16" s="52">
        <v>16</v>
      </c>
      <c r="F16" s="52">
        <v>8</v>
      </c>
      <c r="G16" s="52">
        <v>8</v>
      </c>
      <c r="H16" s="52">
        <v>9</v>
      </c>
      <c r="I16" s="52">
        <v>2</v>
      </c>
      <c r="J16" s="52">
        <v>15</v>
      </c>
      <c r="K16" s="52">
        <v>2</v>
      </c>
      <c r="L16" s="52">
        <v>23</v>
      </c>
      <c r="M16" s="53">
        <v>11</v>
      </c>
      <c r="O16" s="54" t="s">
        <v>36</v>
      </c>
      <c r="P16" s="48">
        <f t="shared" si="0"/>
        <v>2.9096068842096031E-4</v>
      </c>
      <c r="Q16" s="49">
        <f t="shared" si="1"/>
        <v>1.8971178402043049E-4</v>
      </c>
      <c r="R16" s="49">
        <f t="shared" si="2"/>
        <v>2.4260803639120546E-4</v>
      </c>
      <c r="S16" s="49">
        <f t="shared" si="3"/>
        <v>2.7240533914464724E-4</v>
      </c>
      <c r="T16" s="49">
        <f t="shared" si="4"/>
        <v>8.3402835696413675E-4</v>
      </c>
      <c r="U16" s="49">
        <f t="shared" si="5"/>
        <v>3.4916201117318437E-4</v>
      </c>
      <c r="V16" s="49">
        <f t="shared" si="6"/>
        <v>5.7172260019438571E-5</v>
      </c>
      <c r="W16" s="49">
        <f t="shared" si="7"/>
        <v>9.6780437447577261E-4</v>
      </c>
      <c r="X16" s="49">
        <f t="shared" si="8"/>
        <v>1.8528812303131369E-4</v>
      </c>
      <c r="Y16" s="49">
        <f t="shared" si="9"/>
        <v>1.4090547080806224E-3</v>
      </c>
      <c r="Z16" s="50">
        <f t="shared" si="10"/>
        <v>5.6695186063292441E-4</v>
      </c>
      <c r="AB16" s="54" t="s">
        <v>36</v>
      </c>
      <c r="AC16" s="48">
        <f t="shared" si="12"/>
        <v>1</v>
      </c>
      <c r="AD16" s="49">
        <f t="shared" si="12"/>
        <v>0.35616438356164382</v>
      </c>
      <c r="AE16" s="49">
        <f t="shared" si="11"/>
        <v>0.1095890410958904</v>
      </c>
      <c r="AF16" s="49">
        <f t="shared" si="11"/>
        <v>5.4794520547945202E-2</v>
      </c>
      <c r="AG16" s="49">
        <f t="shared" si="11"/>
        <v>5.4794520547945202E-2</v>
      </c>
      <c r="AH16" s="49">
        <f t="shared" si="11"/>
        <v>6.1643835616438353E-2</v>
      </c>
      <c r="AI16" s="49">
        <f t="shared" si="11"/>
        <v>1.3698630136986301E-2</v>
      </c>
      <c r="AJ16" s="49">
        <f t="shared" si="11"/>
        <v>0.10273972602739725</v>
      </c>
      <c r="AK16" s="49">
        <f t="shared" si="11"/>
        <v>1.3698630136986301E-2</v>
      </c>
      <c r="AL16" s="49">
        <f t="shared" si="11"/>
        <v>0.15753424657534246</v>
      </c>
      <c r="AM16" s="50">
        <f t="shared" si="11"/>
        <v>7.5342465753424653E-2</v>
      </c>
    </row>
    <row r="17" spans="2:39">
      <c r="B17" s="109" t="s">
        <v>28</v>
      </c>
      <c r="C17" s="110">
        <v>0</v>
      </c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2">
        <v>0</v>
      </c>
      <c r="O17" s="109" t="s">
        <v>28</v>
      </c>
      <c r="P17" s="72">
        <f t="shared" si="0"/>
        <v>0</v>
      </c>
      <c r="Q17" s="73">
        <f t="shared" si="1"/>
        <v>0</v>
      </c>
      <c r="R17" s="73">
        <f t="shared" si="2"/>
        <v>0</v>
      </c>
      <c r="S17" s="73">
        <f t="shared" si="3"/>
        <v>0</v>
      </c>
      <c r="T17" s="73">
        <f t="shared" si="4"/>
        <v>0</v>
      </c>
      <c r="U17" s="73">
        <f t="shared" si="5"/>
        <v>0</v>
      </c>
      <c r="V17" s="73">
        <f t="shared" si="6"/>
        <v>0</v>
      </c>
      <c r="W17" s="73">
        <f t="shared" si="7"/>
        <v>0</v>
      </c>
      <c r="X17" s="73">
        <f t="shared" si="8"/>
        <v>0</v>
      </c>
      <c r="Y17" s="73">
        <f t="shared" si="9"/>
        <v>0</v>
      </c>
      <c r="Z17" s="74">
        <f t="shared" si="10"/>
        <v>0</v>
      </c>
      <c r="AB17" s="109" t="s">
        <v>28</v>
      </c>
      <c r="AC17" s="359" t="s">
        <v>120</v>
      </c>
      <c r="AD17" s="131" t="s">
        <v>120</v>
      </c>
      <c r="AE17" s="131" t="s">
        <v>120</v>
      </c>
      <c r="AF17" s="131" t="s">
        <v>120</v>
      </c>
      <c r="AG17" s="131" t="s">
        <v>120</v>
      </c>
      <c r="AH17" s="131" t="s">
        <v>120</v>
      </c>
      <c r="AI17" s="131" t="s">
        <v>120</v>
      </c>
      <c r="AJ17" s="131" t="s">
        <v>120</v>
      </c>
      <c r="AK17" s="131" t="s">
        <v>120</v>
      </c>
      <c r="AL17" s="131" t="s">
        <v>120</v>
      </c>
      <c r="AM17" s="132" t="s">
        <v>120</v>
      </c>
    </row>
    <row r="18" spans="2:39">
      <c r="B18" s="113" t="s">
        <v>21</v>
      </c>
      <c r="C18" s="114">
        <f t="shared" ref="C18:M18" si="13">SUM(C4:C17)</f>
        <v>501786</v>
      </c>
      <c r="D18" s="115">
        <f t="shared" si="13"/>
        <v>274100</v>
      </c>
      <c r="E18" s="115">
        <f t="shared" si="13"/>
        <v>65950</v>
      </c>
      <c r="F18" s="115">
        <f t="shared" si="13"/>
        <v>29368</v>
      </c>
      <c r="G18" s="115">
        <f t="shared" si="13"/>
        <v>9592</v>
      </c>
      <c r="H18" s="115">
        <f t="shared" si="13"/>
        <v>25776</v>
      </c>
      <c r="I18" s="115">
        <f t="shared" si="13"/>
        <v>34982</v>
      </c>
      <c r="J18" s="115">
        <f t="shared" si="13"/>
        <v>15499</v>
      </c>
      <c r="K18" s="115">
        <f t="shared" si="13"/>
        <v>10794</v>
      </c>
      <c r="L18" s="115">
        <f t="shared" si="13"/>
        <v>16323</v>
      </c>
      <c r="M18" s="116">
        <f t="shared" si="13"/>
        <v>19402</v>
      </c>
      <c r="O18" s="113" t="s">
        <v>21</v>
      </c>
      <c r="P18" s="118">
        <f t="shared" si="0"/>
        <v>1</v>
      </c>
      <c r="Q18" s="119">
        <f t="shared" si="1"/>
        <v>1</v>
      </c>
      <c r="R18" s="119">
        <f t="shared" si="2"/>
        <v>1</v>
      </c>
      <c r="S18" s="119">
        <f t="shared" si="3"/>
        <v>1</v>
      </c>
      <c r="T18" s="119">
        <f t="shared" si="4"/>
        <v>1</v>
      </c>
      <c r="U18" s="119">
        <f t="shared" si="5"/>
        <v>1</v>
      </c>
      <c r="V18" s="119">
        <f t="shared" si="6"/>
        <v>1</v>
      </c>
      <c r="W18" s="119">
        <f t="shared" si="7"/>
        <v>1</v>
      </c>
      <c r="X18" s="119">
        <f t="shared" si="8"/>
        <v>1</v>
      </c>
      <c r="Y18" s="119">
        <f t="shared" si="9"/>
        <v>1</v>
      </c>
      <c r="Z18" s="120">
        <f t="shared" si="10"/>
        <v>1</v>
      </c>
      <c r="AB18" s="113" t="s">
        <v>21</v>
      </c>
      <c r="AC18" s="118">
        <f t="shared" si="12"/>
        <v>1</v>
      </c>
      <c r="AD18" s="119">
        <f t="shared" si="12"/>
        <v>0.54624879928893988</v>
      </c>
      <c r="AE18" s="119">
        <f t="shared" si="12"/>
        <v>0.13143053014631736</v>
      </c>
      <c r="AF18" s="119">
        <f t="shared" si="12"/>
        <v>5.8526941764018924E-2</v>
      </c>
      <c r="AG18" s="119">
        <f t="shared" si="12"/>
        <v>1.9115718652971587E-2</v>
      </c>
      <c r="AH18" s="119">
        <f t="shared" si="12"/>
        <v>5.1368511676292285E-2</v>
      </c>
      <c r="AI18" s="119">
        <f t="shared" si="12"/>
        <v>6.9714978098233113E-2</v>
      </c>
      <c r="AJ18" s="119">
        <f t="shared" si="12"/>
        <v>3.0887669245455236E-2</v>
      </c>
      <c r="AK18" s="119">
        <f t="shared" si="12"/>
        <v>2.1511162128875657E-2</v>
      </c>
      <c r="AL18" s="119">
        <f t="shared" si="12"/>
        <v>3.2529803541748871E-2</v>
      </c>
      <c r="AM18" s="120">
        <f t="shared" si="12"/>
        <v>3.8665885457147067E-2</v>
      </c>
    </row>
    <row r="20" spans="2:39">
      <c r="M20" s="424" t="s">
        <v>324</v>
      </c>
      <c r="Z20" s="424" t="s">
        <v>324</v>
      </c>
      <c r="AM20" s="424" t="s">
        <v>324</v>
      </c>
    </row>
    <row r="21" spans="2:39" ht="15">
      <c r="B21" s="2" t="s">
        <v>144</v>
      </c>
      <c r="O21" s="5" t="s">
        <v>150</v>
      </c>
      <c r="AB21" s="5" t="s">
        <v>157</v>
      </c>
    </row>
    <row r="22" spans="2:39" s="18" customFormat="1" ht="57">
      <c r="B22" s="6" t="s">
        <v>145</v>
      </c>
      <c r="C22" s="19" t="s">
        <v>38</v>
      </c>
      <c r="D22" s="20" t="s">
        <v>45</v>
      </c>
      <c r="E22" s="21" t="s">
        <v>46</v>
      </c>
      <c r="F22" s="22" t="s">
        <v>47</v>
      </c>
      <c r="G22" s="23" t="s">
        <v>39</v>
      </c>
      <c r="H22" s="24" t="s">
        <v>48</v>
      </c>
      <c r="I22" s="25" t="s">
        <v>40</v>
      </c>
      <c r="J22" s="26" t="s">
        <v>41</v>
      </c>
      <c r="K22" s="27" t="s">
        <v>49</v>
      </c>
      <c r="L22" s="28" t="s">
        <v>42</v>
      </c>
      <c r="M22" s="29" t="s">
        <v>43</v>
      </c>
      <c r="O22" s="6" t="s">
        <v>145</v>
      </c>
      <c r="P22" s="30" t="s">
        <v>38</v>
      </c>
      <c r="Q22" s="20" t="s">
        <v>45</v>
      </c>
      <c r="R22" s="21" t="s">
        <v>46</v>
      </c>
      <c r="S22" s="22" t="s">
        <v>47</v>
      </c>
      <c r="T22" s="23" t="s">
        <v>39</v>
      </c>
      <c r="U22" s="24" t="s">
        <v>48</v>
      </c>
      <c r="V22" s="25" t="s">
        <v>40</v>
      </c>
      <c r="W22" s="26" t="s">
        <v>41</v>
      </c>
      <c r="X22" s="27" t="s">
        <v>49</v>
      </c>
      <c r="Y22" s="28" t="s">
        <v>42</v>
      </c>
      <c r="Z22" s="29" t="s">
        <v>43</v>
      </c>
      <c r="AB22" s="6" t="s">
        <v>145</v>
      </c>
      <c r="AC22" s="30" t="s">
        <v>38</v>
      </c>
      <c r="AD22" s="20" t="s">
        <v>45</v>
      </c>
      <c r="AE22" s="21" t="s">
        <v>46</v>
      </c>
      <c r="AF22" s="22" t="s">
        <v>47</v>
      </c>
      <c r="AG22" s="23" t="s">
        <v>39</v>
      </c>
      <c r="AH22" s="24" t="s">
        <v>48</v>
      </c>
      <c r="AI22" s="25" t="s">
        <v>40</v>
      </c>
      <c r="AJ22" s="26" t="s">
        <v>41</v>
      </c>
      <c r="AK22" s="27" t="s">
        <v>49</v>
      </c>
      <c r="AL22" s="28" t="s">
        <v>42</v>
      </c>
      <c r="AM22" s="29" t="s">
        <v>43</v>
      </c>
    </row>
    <row r="23" spans="2:39">
      <c r="B23" s="31" t="s">
        <v>26</v>
      </c>
      <c r="C23" s="43">
        <v>350827</v>
      </c>
      <c r="D23" s="99">
        <v>199808</v>
      </c>
      <c r="E23" s="99">
        <v>46005</v>
      </c>
      <c r="F23" s="99">
        <v>17154</v>
      </c>
      <c r="G23" s="99">
        <v>6399</v>
      </c>
      <c r="H23" s="99">
        <v>17761</v>
      </c>
      <c r="I23" s="99">
        <v>21516</v>
      </c>
      <c r="J23" s="99">
        <v>11360</v>
      </c>
      <c r="K23" s="99">
        <v>5633</v>
      </c>
      <c r="L23" s="99">
        <v>11833</v>
      </c>
      <c r="M23" s="100">
        <v>13358</v>
      </c>
      <c r="O23" s="31" t="s">
        <v>26</v>
      </c>
      <c r="P23" s="101">
        <f t="shared" ref="P23:P37" si="14">C23/C$37</f>
        <v>0.80507562492972196</v>
      </c>
      <c r="Q23" s="102">
        <f t="shared" ref="Q23:Q37" si="15">D23/D$37</f>
        <v>0.88033167525080513</v>
      </c>
      <c r="R23" s="102">
        <f t="shared" ref="R23:R37" si="16">E23/E$37</f>
        <v>0.77757119918870954</v>
      </c>
      <c r="S23" s="102">
        <f t="shared" ref="S23:S37" si="17">F23/F$37</f>
        <v>0.75342586085734364</v>
      </c>
      <c r="T23" s="102">
        <f t="shared" ref="T23:T37" si="18">G23/G$37</f>
        <v>0.6365897333863908</v>
      </c>
      <c r="U23" s="102">
        <f t="shared" ref="U23:U37" si="19">H23/H$37</f>
        <v>0.63547890801102003</v>
      </c>
      <c r="V23" s="102">
        <f t="shared" ref="V23:V37" si="20">I23/I$37</f>
        <v>0.74167528438469488</v>
      </c>
      <c r="W23" s="102">
        <f t="shared" ref="W23:W37" si="21">J23/J$37</f>
        <v>0.69663334764211693</v>
      </c>
      <c r="X23" s="102">
        <f t="shared" ref="X23:X37" si="22">K23/K$37</f>
        <v>0.59226159184102622</v>
      </c>
      <c r="Y23" s="102">
        <f t="shared" ref="Y23:Y37" si="23">L23/L$37</f>
        <v>0.67791463763964477</v>
      </c>
      <c r="Z23" s="103">
        <f t="shared" ref="Z23:Z37" si="24">M23/M$37</f>
        <v>0.80552372912018333</v>
      </c>
      <c r="AB23" s="31" t="s">
        <v>26</v>
      </c>
      <c r="AC23" s="101">
        <f>C23/$C23</f>
        <v>1</v>
      </c>
      <c r="AD23" s="102">
        <f t="shared" ref="AD23:AM35" si="25">D23/$C23</f>
        <v>0.56953427187759209</v>
      </c>
      <c r="AE23" s="102">
        <f t="shared" si="25"/>
        <v>0.13113300857687693</v>
      </c>
      <c r="AF23" s="102">
        <f t="shared" si="25"/>
        <v>4.8895894557716479E-2</v>
      </c>
      <c r="AG23" s="102">
        <f t="shared" si="25"/>
        <v>1.8239759197553211E-2</v>
      </c>
      <c r="AH23" s="102">
        <f t="shared" si="25"/>
        <v>5.0626092062469534E-2</v>
      </c>
      <c r="AI23" s="102">
        <f t="shared" si="25"/>
        <v>6.1329373166831513E-2</v>
      </c>
      <c r="AJ23" s="102">
        <f t="shared" si="25"/>
        <v>3.2380632049414666E-2</v>
      </c>
      <c r="AK23" s="102">
        <f t="shared" si="25"/>
        <v>1.6056346860418381E-2</v>
      </c>
      <c r="AL23" s="102">
        <f t="shared" si="25"/>
        <v>3.3728874915556671E-2</v>
      </c>
      <c r="AM23" s="103">
        <f t="shared" si="25"/>
        <v>3.8075746735570522E-2</v>
      </c>
    </row>
    <row r="24" spans="2:39">
      <c r="B24" s="54" t="s">
        <v>33</v>
      </c>
      <c r="C24" s="104">
        <v>29215</v>
      </c>
      <c r="D24" s="52">
        <v>11521</v>
      </c>
      <c r="E24" s="52">
        <v>5428</v>
      </c>
      <c r="F24" s="52">
        <v>1892</v>
      </c>
      <c r="G24" s="52">
        <v>1268</v>
      </c>
      <c r="H24" s="52">
        <v>826</v>
      </c>
      <c r="I24" s="52">
        <v>2040</v>
      </c>
      <c r="J24" s="52">
        <v>1285</v>
      </c>
      <c r="K24" s="52">
        <v>1857</v>
      </c>
      <c r="L24" s="52">
        <v>2159</v>
      </c>
      <c r="M24" s="53">
        <v>939</v>
      </c>
      <c r="O24" s="54" t="s">
        <v>33</v>
      </c>
      <c r="P24" s="48">
        <f t="shared" si="14"/>
        <v>6.7042400905066676E-2</v>
      </c>
      <c r="Q24" s="49">
        <f t="shared" si="15"/>
        <v>5.0760235979362821E-2</v>
      </c>
      <c r="R24" s="49">
        <f t="shared" si="16"/>
        <v>9.1743429392377243E-2</v>
      </c>
      <c r="S24" s="49">
        <f t="shared" si="17"/>
        <v>8.3099086437104702E-2</v>
      </c>
      <c r="T24" s="49">
        <f t="shared" si="18"/>
        <v>0.12614405093513728</v>
      </c>
      <c r="U24" s="49">
        <f t="shared" si="19"/>
        <v>2.9553830190704497E-2</v>
      </c>
      <c r="V24" s="49">
        <f t="shared" si="20"/>
        <v>7.0320579110651496E-2</v>
      </c>
      <c r="W24" s="49">
        <f t="shared" si="21"/>
        <v>7.8800515116207767E-2</v>
      </c>
      <c r="X24" s="49">
        <f t="shared" si="22"/>
        <v>0.19524760803280411</v>
      </c>
      <c r="Y24" s="49">
        <f t="shared" si="23"/>
        <v>0.12368948725293612</v>
      </c>
      <c r="Z24" s="50">
        <f t="shared" si="24"/>
        <v>5.6624253753844299E-2</v>
      </c>
      <c r="AB24" s="54" t="s">
        <v>33</v>
      </c>
      <c r="AC24" s="48">
        <f t="shared" ref="AC24:AM37" si="26">C24/$C24</f>
        <v>1</v>
      </c>
      <c r="AD24" s="49">
        <f t="shared" si="25"/>
        <v>0.39435221632722917</v>
      </c>
      <c r="AE24" s="49">
        <f t="shared" si="25"/>
        <v>0.18579496833818243</v>
      </c>
      <c r="AF24" s="49">
        <f t="shared" si="25"/>
        <v>6.4761252781105602E-2</v>
      </c>
      <c r="AG24" s="49">
        <f t="shared" si="25"/>
        <v>4.3402361800444975E-2</v>
      </c>
      <c r="AH24" s="49">
        <f t="shared" si="25"/>
        <v>2.8273147355810373E-2</v>
      </c>
      <c r="AI24" s="49">
        <f t="shared" si="25"/>
        <v>6.9827143590621255E-2</v>
      </c>
      <c r="AJ24" s="49">
        <f t="shared" si="25"/>
        <v>4.3984254663700151E-2</v>
      </c>
      <c r="AK24" s="49">
        <f t="shared" si="25"/>
        <v>6.3563238062639055E-2</v>
      </c>
      <c r="AL24" s="49">
        <f t="shared" si="25"/>
        <v>7.3900393633407502E-2</v>
      </c>
      <c r="AM24" s="50">
        <f t="shared" si="25"/>
        <v>3.2141023446859492E-2</v>
      </c>
    </row>
    <row r="25" spans="2:39">
      <c r="B25" s="54" t="s">
        <v>27</v>
      </c>
      <c r="C25" s="104">
        <v>23974</v>
      </c>
      <c r="D25" s="52">
        <v>9522</v>
      </c>
      <c r="E25" s="52">
        <v>5305</v>
      </c>
      <c r="F25" s="52">
        <v>1739</v>
      </c>
      <c r="G25" s="52">
        <v>1485</v>
      </c>
      <c r="H25" s="52">
        <v>1612</v>
      </c>
      <c r="I25" s="52">
        <v>856</v>
      </c>
      <c r="J25" s="52">
        <v>847</v>
      </c>
      <c r="K25" s="52">
        <v>757</v>
      </c>
      <c r="L25" s="52">
        <v>1310</v>
      </c>
      <c r="M25" s="53">
        <v>541</v>
      </c>
      <c r="O25" s="54" t="s">
        <v>27</v>
      </c>
      <c r="P25" s="48">
        <f t="shared" si="14"/>
        <v>5.5015386592437737E-2</v>
      </c>
      <c r="Q25" s="49">
        <f t="shared" si="15"/>
        <v>4.195286580986831E-2</v>
      </c>
      <c r="R25" s="49">
        <f t="shared" si="16"/>
        <v>8.9664497591481457E-2</v>
      </c>
      <c r="S25" s="49">
        <f t="shared" si="17"/>
        <v>7.6379128601546026E-2</v>
      </c>
      <c r="T25" s="49">
        <f t="shared" si="18"/>
        <v>0.14773179466772782</v>
      </c>
      <c r="U25" s="49">
        <f t="shared" si="19"/>
        <v>5.7676482163941466E-2</v>
      </c>
      <c r="V25" s="49">
        <f t="shared" si="20"/>
        <v>2.9507066528783179E-2</v>
      </c>
      <c r="W25" s="49">
        <f t="shared" si="21"/>
        <v>5.1940884282823327E-2</v>
      </c>
      <c r="X25" s="49">
        <f t="shared" si="22"/>
        <v>7.959205130901062E-2</v>
      </c>
      <c r="Y25" s="49">
        <f t="shared" si="23"/>
        <v>7.5050128902893157E-2</v>
      </c>
      <c r="Z25" s="50">
        <f t="shared" si="24"/>
        <v>3.2623771332087076E-2</v>
      </c>
      <c r="AB25" s="54" t="s">
        <v>27</v>
      </c>
      <c r="AC25" s="48">
        <f t="shared" si="26"/>
        <v>1</v>
      </c>
      <c r="AD25" s="49">
        <f t="shared" si="25"/>
        <v>0.39718027863518812</v>
      </c>
      <c r="AE25" s="49">
        <f t="shared" si="25"/>
        <v>0.22128138817051807</v>
      </c>
      <c r="AF25" s="49">
        <f t="shared" si="25"/>
        <v>7.2536914991240514E-2</v>
      </c>
      <c r="AG25" s="49">
        <f t="shared" si="25"/>
        <v>6.1942103945941435E-2</v>
      </c>
      <c r="AH25" s="49">
        <f t="shared" si="25"/>
        <v>6.7239509468590974E-2</v>
      </c>
      <c r="AI25" s="49">
        <f t="shared" si="25"/>
        <v>3.5705347459748057E-2</v>
      </c>
      <c r="AJ25" s="49">
        <f t="shared" si="25"/>
        <v>3.5329940769166596E-2</v>
      </c>
      <c r="AK25" s="49">
        <f t="shared" si="25"/>
        <v>3.1575873863351964E-2</v>
      </c>
      <c r="AL25" s="49">
        <f t="shared" si="25"/>
        <v>5.4642529406857432E-2</v>
      </c>
      <c r="AM25" s="50">
        <f t="shared" si="25"/>
        <v>2.2566113289396846E-2</v>
      </c>
    </row>
    <row r="26" spans="2:39">
      <c r="B26" s="54" t="s">
        <v>2</v>
      </c>
      <c r="C26" s="104">
        <v>6399</v>
      </c>
      <c r="D26" s="52">
        <v>854</v>
      </c>
      <c r="E26" s="52">
        <v>559</v>
      </c>
      <c r="F26" s="52">
        <v>991</v>
      </c>
      <c r="G26" s="52">
        <v>337</v>
      </c>
      <c r="H26" s="52">
        <v>191</v>
      </c>
      <c r="I26" s="52">
        <v>260</v>
      </c>
      <c r="J26" s="52">
        <v>1776</v>
      </c>
      <c r="K26" s="52">
        <v>289</v>
      </c>
      <c r="L26" s="52">
        <v>844</v>
      </c>
      <c r="M26" s="53">
        <v>298</v>
      </c>
      <c r="O26" s="54" t="s">
        <v>2</v>
      </c>
      <c r="P26" s="48">
        <f t="shared" si="14"/>
        <v>1.4684385534537794E-2</v>
      </c>
      <c r="Q26" s="49">
        <f t="shared" si="15"/>
        <v>3.762628376562438E-3</v>
      </c>
      <c r="R26" s="49">
        <f t="shared" si="16"/>
        <v>9.4481534691118058E-3</v>
      </c>
      <c r="S26" s="49">
        <f t="shared" si="17"/>
        <v>4.3526001405481379E-2</v>
      </c>
      <c r="T26" s="49">
        <f t="shared" si="18"/>
        <v>3.3525666534023078E-2</v>
      </c>
      <c r="U26" s="49">
        <f t="shared" si="19"/>
        <v>6.8338759884074562E-3</v>
      </c>
      <c r="V26" s="49">
        <f t="shared" si="20"/>
        <v>8.962426749396759E-3</v>
      </c>
      <c r="W26" s="49">
        <f t="shared" si="21"/>
        <v>0.10891028392714786</v>
      </c>
      <c r="X26" s="49">
        <f t="shared" si="22"/>
        <v>3.0385868993796656E-2</v>
      </c>
      <c r="Y26" s="49">
        <f t="shared" si="23"/>
        <v>4.83529074763678E-2</v>
      </c>
      <c r="Z26" s="50">
        <f t="shared" si="24"/>
        <v>1.7970210456491588E-2</v>
      </c>
      <c r="AB26" s="54" t="s">
        <v>2</v>
      </c>
      <c r="AC26" s="48">
        <f t="shared" si="26"/>
        <v>1</v>
      </c>
      <c r="AD26" s="49">
        <f t="shared" si="25"/>
        <v>0.13345835286763558</v>
      </c>
      <c r="AE26" s="49">
        <f t="shared" si="25"/>
        <v>8.7357399593686519E-2</v>
      </c>
      <c r="AF26" s="49">
        <f t="shared" si="25"/>
        <v>0.15486794811689328</v>
      </c>
      <c r="AG26" s="49">
        <f t="shared" si="25"/>
        <v>5.2664478824816376E-2</v>
      </c>
      <c r="AH26" s="49">
        <f t="shared" si="25"/>
        <v>2.9848413814658539E-2</v>
      </c>
      <c r="AI26" s="49">
        <f t="shared" si="25"/>
        <v>4.0631348648226283E-2</v>
      </c>
      <c r="AJ26" s="49">
        <f t="shared" si="25"/>
        <v>0.27754336615096109</v>
      </c>
      <c r="AK26" s="49">
        <f t="shared" si="25"/>
        <v>4.5163306766682294E-2</v>
      </c>
      <c r="AL26" s="49">
        <f t="shared" si="25"/>
        <v>0.13189560868885764</v>
      </c>
      <c r="AM26" s="50">
        <f t="shared" si="25"/>
        <v>4.6569776527582436E-2</v>
      </c>
    </row>
    <row r="27" spans="2:39">
      <c r="B27" s="54" t="s">
        <v>32</v>
      </c>
      <c r="C27" s="104">
        <v>6580</v>
      </c>
      <c r="D27" s="52">
        <v>1306</v>
      </c>
      <c r="E27" s="52">
        <v>583</v>
      </c>
      <c r="F27" s="52">
        <v>234</v>
      </c>
      <c r="G27" s="52">
        <v>211</v>
      </c>
      <c r="H27" s="52">
        <v>178</v>
      </c>
      <c r="I27" s="52">
        <v>3139</v>
      </c>
      <c r="J27" s="52">
        <v>116</v>
      </c>
      <c r="K27" s="52">
        <v>317</v>
      </c>
      <c r="L27" s="52">
        <v>321</v>
      </c>
      <c r="M27" s="53">
        <v>175</v>
      </c>
      <c r="O27" s="54" t="s">
        <v>32</v>
      </c>
      <c r="P27" s="48">
        <f t="shared" si="14"/>
        <v>1.5099743212573635E-2</v>
      </c>
      <c r="Q27" s="49">
        <f t="shared" si="15"/>
        <v>5.7540897655626979E-3</v>
      </c>
      <c r="R27" s="49">
        <f t="shared" si="16"/>
        <v>9.8537986985548897E-3</v>
      </c>
      <c r="S27" s="49">
        <f t="shared" si="17"/>
        <v>1.0277582572030921E-2</v>
      </c>
      <c r="T27" s="49">
        <f t="shared" si="18"/>
        <v>2.0990847592518902E-2</v>
      </c>
      <c r="U27" s="49">
        <f t="shared" si="19"/>
        <v>6.3687430677305092E-3</v>
      </c>
      <c r="V27" s="49">
        <f t="shared" si="20"/>
        <v>0.10820406756290935</v>
      </c>
      <c r="W27" s="49">
        <f t="shared" si="21"/>
        <v>7.1135095357821795E-3</v>
      </c>
      <c r="X27" s="49">
        <f t="shared" si="22"/>
        <v>3.3329828619493219E-2</v>
      </c>
      <c r="Y27" s="49">
        <f t="shared" si="23"/>
        <v>1.8390146089945575E-2</v>
      </c>
      <c r="Z27" s="50">
        <f t="shared" si="24"/>
        <v>1.0552975939214858E-2</v>
      </c>
      <c r="AB27" s="54" t="s">
        <v>32</v>
      </c>
      <c r="AC27" s="48">
        <f t="shared" si="26"/>
        <v>1</v>
      </c>
      <c r="AD27" s="49">
        <f t="shared" si="25"/>
        <v>0.19848024316109422</v>
      </c>
      <c r="AE27" s="49">
        <f t="shared" si="25"/>
        <v>8.8601823708206684E-2</v>
      </c>
      <c r="AF27" s="49">
        <f t="shared" si="25"/>
        <v>3.5562310030395138E-2</v>
      </c>
      <c r="AG27" s="49">
        <f t="shared" si="25"/>
        <v>3.2066869300911856E-2</v>
      </c>
      <c r="AH27" s="49">
        <f t="shared" si="25"/>
        <v>2.7051671732522795E-2</v>
      </c>
      <c r="AI27" s="49">
        <f t="shared" si="25"/>
        <v>0.47705167173252278</v>
      </c>
      <c r="AJ27" s="49">
        <f t="shared" si="25"/>
        <v>1.7629179331306991E-2</v>
      </c>
      <c r="AK27" s="49">
        <f t="shared" si="25"/>
        <v>4.8176291793313071E-2</v>
      </c>
      <c r="AL27" s="49">
        <f t="shared" si="25"/>
        <v>4.8784194528875377E-2</v>
      </c>
      <c r="AM27" s="50">
        <f t="shared" si="25"/>
        <v>2.6595744680851064E-2</v>
      </c>
    </row>
    <row r="28" spans="2:39">
      <c r="B28" s="54" t="s">
        <v>30</v>
      </c>
      <c r="C28" s="104">
        <v>9092</v>
      </c>
      <c r="D28" s="52">
        <v>1120</v>
      </c>
      <c r="E28" s="52">
        <v>201</v>
      </c>
      <c r="F28" s="52">
        <v>457</v>
      </c>
      <c r="G28" s="52">
        <v>243</v>
      </c>
      <c r="H28" s="52">
        <v>4339</v>
      </c>
      <c r="I28" s="52">
        <v>783</v>
      </c>
      <c r="J28" s="52">
        <v>542</v>
      </c>
      <c r="K28" s="52">
        <v>430</v>
      </c>
      <c r="L28" s="52">
        <v>399</v>
      </c>
      <c r="M28" s="53">
        <v>578</v>
      </c>
      <c r="O28" s="54" t="s">
        <v>30</v>
      </c>
      <c r="P28" s="48">
        <f t="shared" si="14"/>
        <v>2.0864265241446731E-2</v>
      </c>
      <c r="Q28" s="49">
        <f t="shared" si="15"/>
        <v>4.9345945922130334E-3</v>
      </c>
      <c r="R28" s="49">
        <f t="shared" si="16"/>
        <v>3.3972787965858191E-3</v>
      </c>
      <c r="S28" s="49">
        <f t="shared" si="17"/>
        <v>2.0072030920590303E-2</v>
      </c>
      <c r="T28" s="49">
        <f t="shared" si="18"/>
        <v>2.4174293672900915E-2</v>
      </c>
      <c r="U28" s="49">
        <f t="shared" si="19"/>
        <v>0.15524705713979034</v>
      </c>
      <c r="V28" s="49">
        <f t="shared" si="20"/>
        <v>2.6990692864529472E-2</v>
      </c>
      <c r="W28" s="49">
        <f t="shared" si="21"/>
        <v>3.3237260072361566E-2</v>
      </c>
      <c r="X28" s="49">
        <f t="shared" si="22"/>
        <v>4.5210808537482917E-2</v>
      </c>
      <c r="Y28" s="49">
        <f t="shared" si="23"/>
        <v>2.2858779719278143E-2</v>
      </c>
      <c r="Z28" s="50">
        <f t="shared" si="24"/>
        <v>3.4854971959235363E-2</v>
      </c>
      <c r="AB28" s="54" t="s">
        <v>30</v>
      </c>
      <c r="AC28" s="48">
        <f t="shared" si="26"/>
        <v>1</v>
      </c>
      <c r="AD28" s="49">
        <f t="shared" si="25"/>
        <v>0.12318521777386714</v>
      </c>
      <c r="AE28" s="49">
        <f t="shared" si="25"/>
        <v>2.2107347118345798E-2</v>
      </c>
      <c r="AF28" s="49">
        <f t="shared" si="25"/>
        <v>5.0263968323801145E-2</v>
      </c>
      <c r="AG28" s="49">
        <f t="shared" si="25"/>
        <v>2.6726792784865817E-2</v>
      </c>
      <c r="AH28" s="49">
        <f t="shared" si="25"/>
        <v>0.47723273207215133</v>
      </c>
      <c r="AI28" s="49">
        <f t="shared" si="25"/>
        <v>8.6119665640123189E-2</v>
      </c>
      <c r="AJ28" s="49">
        <f t="shared" si="25"/>
        <v>5.961284645842499E-2</v>
      </c>
      <c r="AK28" s="49">
        <f t="shared" si="25"/>
        <v>4.7294324681038273E-2</v>
      </c>
      <c r="AL28" s="49">
        <f t="shared" si="25"/>
        <v>4.3884733831940165E-2</v>
      </c>
      <c r="AM28" s="50">
        <f t="shared" si="25"/>
        <v>6.3572371315442147E-2</v>
      </c>
    </row>
    <row r="29" spans="2:39">
      <c r="B29" s="54" t="s">
        <v>29</v>
      </c>
      <c r="C29" s="104">
        <v>5222</v>
      </c>
      <c r="D29" s="52">
        <v>1234</v>
      </c>
      <c r="E29" s="52">
        <v>425</v>
      </c>
      <c r="F29" s="52">
        <v>84</v>
      </c>
      <c r="G29" s="52">
        <v>46</v>
      </c>
      <c r="H29" s="52">
        <v>2446</v>
      </c>
      <c r="I29" s="52">
        <v>235</v>
      </c>
      <c r="J29" s="52">
        <v>276</v>
      </c>
      <c r="K29" s="52">
        <v>120</v>
      </c>
      <c r="L29" s="52">
        <v>125</v>
      </c>
      <c r="M29" s="53">
        <v>231</v>
      </c>
      <c r="O29" s="54" t="s">
        <v>29</v>
      </c>
      <c r="P29" s="48">
        <f t="shared" si="14"/>
        <v>1.1983413230404182E-2</v>
      </c>
      <c r="Q29" s="49">
        <f t="shared" si="15"/>
        <v>5.4368658274918606E-3</v>
      </c>
      <c r="R29" s="49">
        <f t="shared" si="16"/>
        <v>7.1833009380545933E-3</v>
      </c>
      <c r="S29" s="49">
        <f t="shared" si="17"/>
        <v>3.6893886156008433E-3</v>
      </c>
      <c r="T29" s="49">
        <f t="shared" si="18"/>
        <v>4.5762037405491446E-3</v>
      </c>
      <c r="U29" s="49">
        <f t="shared" si="19"/>
        <v>8.7516547998139474E-2</v>
      </c>
      <c r="V29" s="49">
        <f t="shared" si="20"/>
        <v>8.1006549465701475E-3</v>
      </c>
      <c r="W29" s="49">
        <f t="shared" si="21"/>
        <v>1.6925246826516221E-2</v>
      </c>
      <c r="X29" s="49">
        <f t="shared" si="22"/>
        <v>1.2616969824413836E-2</v>
      </c>
      <c r="Y29" s="49">
        <f t="shared" si="23"/>
        <v>7.1612718418791179E-3</v>
      </c>
      <c r="Z29" s="50">
        <f t="shared" si="24"/>
        <v>1.3929928239763613E-2</v>
      </c>
      <c r="AB29" s="54" t="s">
        <v>29</v>
      </c>
      <c r="AC29" s="48">
        <f t="shared" si="26"/>
        <v>1</v>
      </c>
      <c r="AD29" s="49">
        <f t="shared" si="25"/>
        <v>0.23630792799693603</v>
      </c>
      <c r="AE29" s="49">
        <f t="shared" si="25"/>
        <v>8.1386441976254303E-2</v>
      </c>
      <c r="AF29" s="49">
        <f t="shared" si="25"/>
        <v>1.6085790884718499E-2</v>
      </c>
      <c r="AG29" s="49">
        <f t="shared" si="25"/>
        <v>8.8088854844887016E-3</v>
      </c>
      <c r="AH29" s="49">
        <f t="shared" si="25"/>
        <v>0.46840291076216012</v>
      </c>
      <c r="AI29" s="49">
        <f t="shared" si="25"/>
        <v>4.5001914975105327E-2</v>
      </c>
      <c r="AJ29" s="49">
        <f t="shared" si="25"/>
        <v>5.2853312906932209E-2</v>
      </c>
      <c r="AK29" s="49">
        <f t="shared" si="25"/>
        <v>2.2979701263883569E-2</v>
      </c>
      <c r="AL29" s="49">
        <f t="shared" si="25"/>
        <v>2.3937188816545385E-2</v>
      </c>
      <c r="AM29" s="50">
        <f t="shared" si="25"/>
        <v>4.4235924932975873E-2</v>
      </c>
    </row>
    <row r="30" spans="2:39">
      <c r="B30" s="54" t="s">
        <v>20</v>
      </c>
      <c r="C30" s="104">
        <v>1244</v>
      </c>
      <c r="D30" s="52">
        <v>354</v>
      </c>
      <c r="E30" s="52">
        <v>137</v>
      </c>
      <c r="F30" s="52">
        <v>53</v>
      </c>
      <c r="G30" s="52">
        <v>10</v>
      </c>
      <c r="H30" s="52">
        <v>215</v>
      </c>
      <c r="I30" s="52">
        <v>30</v>
      </c>
      <c r="J30" s="52">
        <v>71</v>
      </c>
      <c r="K30" s="52">
        <v>12</v>
      </c>
      <c r="L30" s="52">
        <v>307</v>
      </c>
      <c r="M30" s="53">
        <v>55</v>
      </c>
      <c r="O30" s="54" t="s">
        <v>20</v>
      </c>
      <c r="P30" s="48">
        <f t="shared" si="14"/>
        <v>2.8547234888209121E-3</v>
      </c>
      <c r="Q30" s="49">
        <f t="shared" si="15"/>
        <v>1.5596843621816195E-3</v>
      </c>
      <c r="R30" s="49">
        <f t="shared" si="16"/>
        <v>2.3155581847375982E-3</v>
      </c>
      <c r="S30" s="49">
        <f t="shared" si="17"/>
        <v>2.3278285312719606E-3</v>
      </c>
      <c r="T30" s="49">
        <f t="shared" si="18"/>
        <v>9.9482690011937929E-4</v>
      </c>
      <c r="U30" s="49">
        <f t="shared" si="19"/>
        <v>7.6925829188879743E-3</v>
      </c>
      <c r="V30" s="49">
        <f t="shared" si="20"/>
        <v>1.0341261633919339E-3</v>
      </c>
      <c r="W30" s="49">
        <f t="shared" si="21"/>
        <v>4.3539584227632305E-3</v>
      </c>
      <c r="X30" s="49">
        <f t="shared" si="22"/>
        <v>1.2616969824413838E-3</v>
      </c>
      <c r="Y30" s="49">
        <f t="shared" si="23"/>
        <v>1.7588083643655113E-2</v>
      </c>
      <c r="Z30" s="50">
        <f t="shared" si="24"/>
        <v>3.3166495808960982E-3</v>
      </c>
      <c r="AB30" s="54" t="s">
        <v>20</v>
      </c>
      <c r="AC30" s="48">
        <f t="shared" si="26"/>
        <v>1</v>
      </c>
      <c r="AD30" s="49">
        <f t="shared" si="25"/>
        <v>0.28456591639871381</v>
      </c>
      <c r="AE30" s="49">
        <f t="shared" si="25"/>
        <v>0.11012861736334405</v>
      </c>
      <c r="AF30" s="49">
        <f t="shared" si="25"/>
        <v>4.2604501607717039E-2</v>
      </c>
      <c r="AG30" s="49">
        <f t="shared" si="25"/>
        <v>8.0385852090032149E-3</v>
      </c>
      <c r="AH30" s="49">
        <f t="shared" si="25"/>
        <v>0.17282958199356913</v>
      </c>
      <c r="AI30" s="49">
        <f t="shared" si="25"/>
        <v>2.4115755627009645E-2</v>
      </c>
      <c r="AJ30" s="49">
        <f t="shared" si="25"/>
        <v>5.7073954983922828E-2</v>
      </c>
      <c r="AK30" s="49">
        <f t="shared" si="25"/>
        <v>9.6463022508038593E-3</v>
      </c>
      <c r="AL30" s="49">
        <f t="shared" si="25"/>
        <v>0.24678456591639872</v>
      </c>
      <c r="AM30" s="50">
        <f t="shared" si="25"/>
        <v>4.4212218649517687E-2</v>
      </c>
    </row>
    <row r="31" spans="2:39">
      <c r="B31" s="54" t="s">
        <v>31</v>
      </c>
      <c r="C31" s="104">
        <v>715</v>
      </c>
      <c r="D31" s="52">
        <v>432</v>
      </c>
      <c r="E31" s="52">
        <v>114</v>
      </c>
      <c r="F31" s="52">
        <v>13</v>
      </c>
      <c r="G31" s="52">
        <v>2</v>
      </c>
      <c r="H31" s="52">
        <v>0</v>
      </c>
      <c r="I31" s="52">
        <v>83</v>
      </c>
      <c r="J31" s="52">
        <v>0</v>
      </c>
      <c r="K31" s="52">
        <v>61</v>
      </c>
      <c r="L31" s="52">
        <v>5</v>
      </c>
      <c r="M31" s="53">
        <v>5</v>
      </c>
      <c r="O31" s="54" t="s">
        <v>31</v>
      </c>
      <c r="P31" s="48">
        <f t="shared" si="14"/>
        <v>1.6407775679316335E-3</v>
      </c>
      <c r="Q31" s="49">
        <f t="shared" si="15"/>
        <v>1.9033436284250271E-3</v>
      </c>
      <c r="R31" s="49">
        <f t="shared" si="16"/>
        <v>1.9268148398546437E-3</v>
      </c>
      <c r="S31" s="49">
        <f t="shared" si="17"/>
        <v>5.7097680955727338E-4</v>
      </c>
      <c r="T31" s="49">
        <f t="shared" si="18"/>
        <v>1.9896538002387584E-4</v>
      </c>
      <c r="U31" s="49">
        <f t="shared" si="19"/>
        <v>0</v>
      </c>
      <c r="V31" s="49">
        <f t="shared" si="20"/>
        <v>2.8610823853843503E-3</v>
      </c>
      <c r="W31" s="49">
        <f t="shared" si="21"/>
        <v>0</v>
      </c>
      <c r="X31" s="49">
        <f t="shared" si="22"/>
        <v>6.4136263274103666E-3</v>
      </c>
      <c r="Y31" s="49">
        <f t="shared" si="23"/>
        <v>2.8645087367516471E-4</v>
      </c>
      <c r="Z31" s="50">
        <f t="shared" si="24"/>
        <v>3.0151359826328169E-4</v>
      </c>
      <c r="AB31" s="54" t="s">
        <v>31</v>
      </c>
      <c r="AC31" s="48">
        <f t="shared" si="26"/>
        <v>1</v>
      </c>
      <c r="AD31" s="49">
        <f t="shared" si="25"/>
        <v>0.60419580419580421</v>
      </c>
      <c r="AE31" s="49">
        <f t="shared" si="25"/>
        <v>0.15944055944055943</v>
      </c>
      <c r="AF31" s="49">
        <f t="shared" si="25"/>
        <v>1.8181818181818181E-2</v>
      </c>
      <c r="AG31" s="49">
        <f t="shared" si="25"/>
        <v>2.7972027972027972E-3</v>
      </c>
      <c r="AH31" s="49">
        <f t="shared" si="25"/>
        <v>0</v>
      </c>
      <c r="AI31" s="49">
        <f t="shared" si="25"/>
        <v>0.11608391608391608</v>
      </c>
      <c r="AJ31" s="49">
        <f t="shared" si="25"/>
        <v>0</v>
      </c>
      <c r="AK31" s="49">
        <f t="shared" si="25"/>
        <v>8.5314685314685321E-2</v>
      </c>
      <c r="AL31" s="49">
        <f t="shared" si="25"/>
        <v>6.993006993006993E-3</v>
      </c>
      <c r="AM31" s="50">
        <f t="shared" si="25"/>
        <v>6.993006993006993E-3</v>
      </c>
    </row>
    <row r="32" spans="2:39">
      <c r="B32" s="54" t="s">
        <v>35</v>
      </c>
      <c r="C32" s="104">
        <v>626</v>
      </c>
      <c r="D32" s="52">
        <v>127</v>
      </c>
      <c r="E32" s="52">
        <v>12</v>
      </c>
      <c r="F32" s="52">
        <v>26</v>
      </c>
      <c r="G32" s="52">
        <v>2</v>
      </c>
      <c r="H32" s="52">
        <v>211</v>
      </c>
      <c r="I32" s="52">
        <v>5</v>
      </c>
      <c r="J32" s="52">
        <v>3</v>
      </c>
      <c r="K32" s="52">
        <v>6</v>
      </c>
      <c r="L32" s="52">
        <v>3</v>
      </c>
      <c r="M32" s="53">
        <v>231</v>
      </c>
      <c r="O32" s="54" t="s">
        <v>35</v>
      </c>
      <c r="P32" s="48">
        <f t="shared" si="14"/>
        <v>1.4365409196156679E-3</v>
      </c>
      <c r="Q32" s="49">
        <f t="shared" si="15"/>
        <v>5.5954777965272788E-4</v>
      </c>
      <c r="R32" s="49">
        <f t="shared" si="16"/>
        <v>2.0282261472154146E-4</v>
      </c>
      <c r="S32" s="49">
        <f t="shared" si="17"/>
        <v>1.1419536191145468E-3</v>
      </c>
      <c r="T32" s="49">
        <f t="shared" si="18"/>
        <v>1.9896538002387584E-4</v>
      </c>
      <c r="U32" s="49">
        <f t="shared" si="19"/>
        <v>7.5494650971412213E-3</v>
      </c>
      <c r="V32" s="49">
        <f t="shared" si="20"/>
        <v>1.7235436056532231E-4</v>
      </c>
      <c r="W32" s="49">
        <f t="shared" si="21"/>
        <v>1.8397007420126326E-4</v>
      </c>
      <c r="X32" s="49">
        <f t="shared" si="22"/>
        <v>6.3084849122069188E-4</v>
      </c>
      <c r="Y32" s="49">
        <f t="shared" si="23"/>
        <v>1.7187052420509884E-4</v>
      </c>
      <c r="Z32" s="50">
        <f t="shared" si="24"/>
        <v>1.3929928239763613E-2</v>
      </c>
      <c r="AB32" s="54" t="s">
        <v>35</v>
      </c>
      <c r="AC32" s="48">
        <f t="shared" si="26"/>
        <v>1</v>
      </c>
      <c r="AD32" s="49">
        <f t="shared" si="25"/>
        <v>0.20287539936102236</v>
      </c>
      <c r="AE32" s="49">
        <f t="shared" si="25"/>
        <v>1.9169329073482427E-2</v>
      </c>
      <c r="AF32" s="49">
        <f t="shared" si="25"/>
        <v>4.1533546325878593E-2</v>
      </c>
      <c r="AG32" s="49">
        <f t="shared" si="25"/>
        <v>3.1948881789137379E-3</v>
      </c>
      <c r="AH32" s="49">
        <f t="shared" si="25"/>
        <v>0.33706070287539935</v>
      </c>
      <c r="AI32" s="49">
        <f t="shared" si="25"/>
        <v>7.9872204472843447E-3</v>
      </c>
      <c r="AJ32" s="49">
        <f t="shared" si="25"/>
        <v>4.7923322683706068E-3</v>
      </c>
      <c r="AK32" s="49">
        <f t="shared" si="25"/>
        <v>9.5846645367412137E-3</v>
      </c>
      <c r="AL32" s="49">
        <f t="shared" si="25"/>
        <v>4.7923322683706068E-3</v>
      </c>
      <c r="AM32" s="50">
        <f t="shared" si="25"/>
        <v>0.36900958466453676</v>
      </c>
    </row>
    <row r="33" spans="2:39">
      <c r="B33" s="54" t="s">
        <v>34</v>
      </c>
      <c r="C33" s="104">
        <v>184</v>
      </c>
      <c r="D33" s="52">
        <v>47</v>
      </c>
      <c r="E33" s="52">
        <v>36</v>
      </c>
      <c r="F33" s="52">
        <v>1</v>
      </c>
      <c r="G33" s="52">
        <v>7</v>
      </c>
      <c r="H33" s="52">
        <v>41</v>
      </c>
      <c r="I33" s="52">
        <v>24</v>
      </c>
      <c r="J33" s="52">
        <v>10</v>
      </c>
      <c r="K33" s="52">
        <v>0</v>
      </c>
      <c r="L33" s="52">
        <v>9</v>
      </c>
      <c r="M33" s="53">
        <v>9</v>
      </c>
      <c r="O33" s="54" t="s">
        <v>34</v>
      </c>
      <c r="P33" s="48">
        <f t="shared" si="14"/>
        <v>4.2224205943974905E-4</v>
      </c>
      <c r="Q33" s="49">
        <f t="shared" si="15"/>
        <v>2.0707673735179694E-4</v>
      </c>
      <c r="R33" s="49">
        <f t="shared" si="16"/>
        <v>6.0846784416462439E-4</v>
      </c>
      <c r="S33" s="49">
        <f t="shared" si="17"/>
        <v>4.3921293042867182E-5</v>
      </c>
      <c r="T33" s="49">
        <f t="shared" si="18"/>
        <v>6.9637883008356546E-4</v>
      </c>
      <c r="U33" s="49">
        <f t="shared" si="19"/>
        <v>1.4669576729042183E-3</v>
      </c>
      <c r="V33" s="49">
        <f t="shared" si="20"/>
        <v>8.2730093071354703E-4</v>
      </c>
      <c r="W33" s="49">
        <f t="shared" si="21"/>
        <v>6.1323358067087751E-4</v>
      </c>
      <c r="X33" s="49">
        <f t="shared" si="22"/>
        <v>0</v>
      </c>
      <c r="Y33" s="49">
        <f t="shared" si="23"/>
        <v>5.1561157261529645E-4</v>
      </c>
      <c r="Z33" s="50">
        <f t="shared" si="24"/>
        <v>5.4272447687390697E-4</v>
      </c>
      <c r="AB33" s="54" t="s">
        <v>34</v>
      </c>
      <c r="AC33" s="48">
        <f t="shared" si="26"/>
        <v>1</v>
      </c>
      <c r="AD33" s="49">
        <f t="shared" si="25"/>
        <v>0.25543478260869568</v>
      </c>
      <c r="AE33" s="49">
        <f t="shared" si="25"/>
        <v>0.19565217391304349</v>
      </c>
      <c r="AF33" s="49">
        <f t="shared" si="25"/>
        <v>5.434782608695652E-3</v>
      </c>
      <c r="AG33" s="49">
        <f t="shared" si="25"/>
        <v>3.8043478260869568E-2</v>
      </c>
      <c r="AH33" s="49">
        <f t="shared" si="25"/>
        <v>0.22282608695652173</v>
      </c>
      <c r="AI33" s="49">
        <f t="shared" si="25"/>
        <v>0.13043478260869565</v>
      </c>
      <c r="AJ33" s="49">
        <f t="shared" si="25"/>
        <v>5.434782608695652E-2</v>
      </c>
      <c r="AK33" s="49">
        <f t="shared" si="25"/>
        <v>0</v>
      </c>
      <c r="AL33" s="49">
        <f t="shared" si="25"/>
        <v>4.8913043478260872E-2</v>
      </c>
      <c r="AM33" s="50">
        <f t="shared" si="25"/>
        <v>4.8913043478260872E-2</v>
      </c>
    </row>
    <row r="34" spans="2:39">
      <c r="B34" s="54" t="s">
        <v>52</v>
      </c>
      <c r="C34" s="104">
        <v>304</v>
      </c>
      <c r="D34" s="52">
        <v>52</v>
      </c>
      <c r="E34" s="52">
        <v>7</v>
      </c>
      <c r="F34" s="105">
        <v>104</v>
      </c>
      <c r="G34" s="105">
        <v>6</v>
      </c>
      <c r="H34" s="105">
        <v>32</v>
      </c>
      <c r="I34" s="52">
        <v>6</v>
      </c>
      <c r="J34" s="52">
        <v>6</v>
      </c>
      <c r="K34" s="52">
        <v>0</v>
      </c>
      <c r="L34" s="105">
        <v>16</v>
      </c>
      <c r="M34" s="106">
        <v>75</v>
      </c>
      <c r="O34" s="54" t="s">
        <v>52</v>
      </c>
      <c r="P34" s="48">
        <f t="shared" si="14"/>
        <v>6.9761731559610707E-4</v>
      </c>
      <c r="Q34" s="49">
        <f t="shared" si="15"/>
        <v>2.2910617749560513E-4</v>
      </c>
      <c r="R34" s="49">
        <f t="shared" si="16"/>
        <v>1.1831319192089918E-4</v>
      </c>
      <c r="S34" s="49">
        <f t="shared" si="17"/>
        <v>4.567814476458187E-3</v>
      </c>
      <c r="T34" s="49">
        <f t="shared" si="18"/>
        <v>5.9689614007162755E-4</v>
      </c>
      <c r="U34" s="49">
        <f t="shared" si="19"/>
        <v>1.144942573974024E-3</v>
      </c>
      <c r="V34" s="49">
        <f t="shared" si="20"/>
        <v>2.0682523267838676E-4</v>
      </c>
      <c r="W34" s="49">
        <f t="shared" si="21"/>
        <v>3.6794014840252652E-4</v>
      </c>
      <c r="X34" s="49">
        <f t="shared" si="22"/>
        <v>0</v>
      </c>
      <c r="Y34" s="49">
        <f t="shared" si="23"/>
        <v>9.1664279576052709E-4</v>
      </c>
      <c r="Z34" s="50">
        <f t="shared" si="24"/>
        <v>4.5227039739492254E-3</v>
      </c>
      <c r="AB34" s="54" t="s">
        <v>52</v>
      </c>
      <c r="AC34" s="48">
        <f t="shared" si="26"/>
        <v>1</v>
      </c>
      <c r="AD34" s="49">
        <f t="shared" si="25"/>
        <v>0.17105263157894737</v>
      </c>
      <c r="AE34" s="49">
        <f t="shared" si="25"/>
        <v>2.3026315789473683E-2</v>
      </c>
      <c r="AF34" s="49">
        <f t="shared" si="25"/>
        <v>0.34210526315789475</v>
      </c>
      <c r="AG34" s="49">
        <f t="shared" si="25"/>
        <v>1.9736842105263157E-2</v>
      </c>
      <c r="AH34" s="49">
        <f t="shared" si="25"/>
        <v>0.10526315789473684</v>
      </c>
      <c r="AI34" s="49">
        <f t="shared" si="25"/>
        <v>1.9736842105263157E-2</v>
      </c>
      <c r="AJ34" s="49">
        <f t="shared" si="25"/>
        <v>1.9736842105263157E-2</v>
      </c>
      <c r="AK34" s="49">
        <f t="shared" si="25"/>
        <v>0</v>
      </c>
      <c r="AL34" s="49">
        <f t="shared" si="25"/>
        <v>5.2631578947368418E-2</v>
      </c>
      <c r="AM34" s="50">
        <f t="shared" si="25"/>
        <v>0.24671052631578946</v>
      </c>
    </row>
    <row r="35" spans="2:39">
      <c r="B35" s="54" t="s">
        <v>36</v>
      </c>
      <c r="C35" s="104">
        <v>1372</v>
      </c>
      <c r="D35" s="52">
        <v>592</v>
      </c>
      <c r="E35" s="52">
        <v>342</v>
      </c>
      <c r="F35" s="52">
        <v>20</v>
      </c>
      <c r="G35" s="52">
        <v>36</v>
      </c>
      <c r="H35" s="52">
        <v>97</v>
      </c>
      <c r="I35" s="52">
        <v>33</v>
      </c>
      <c r="J35" s="52">
        <v>15</v>
      </c>
      <c r="K35" s="52">
        <v>26</v>
      </c>
      <c r="L35" s="52">
        <v>124</v>
      </c>
      <c r="M35" s="53">
        <v>87</v>
      </c>
      <c r="O35" s="54" t="s">
        <v>36</v>
      </c>
      <c r="P35" s="48">
        <f t="shared" si="14"/>
        <v>3.1484570953876937E-3</v>
      </c>
      <c r="Q35" s="49">
        <f t="shared" si="15"/>
        <v>2.608285713026889E-3</v>
      </c>
      <c r="R35" s="49">
        <f t="shared" si="16"/>
        <v>5.780444519563931E-3</v>
      </c>
      <c r="S35" s="49">
        <f t="shared" si="17"/>
        <v>8.7842586085734359E-4</v>
      </c>
      <c r="T35" s="49">
        <f t="shared" si="18"/>
        <v>3.5813768404297651E-3</v>
      </c>
      <c r="U35" s="49">
        <f t="shared" si="19"/>
        <v>3.4706071773587606E-3</v>
      </c>
      <c r="V35" s="49">
        <f t="shared" si="20"/>
        <v>1.1375387797311271E-3</v>
      </c>
      <c r="W35" s="49">
        <f t="shared" si="21"/>
        <v>9.1985037100631632E-4</v>
      </c>
      <c r="X35" s="49">
        <f t="shared" si="22"/>
        <v>2.7336767952896644E-3</v>
      </c>
      <c r="Y35" s="49">
        <f t="shared" si="23"/>
        <v>7.1039816671440844E-3</v>
      </c>
      <c r="Z35" s="50">
        <f t="shared" si="24"/>
        <v>5.2463366097811014E-3</v>
      </c>
      <c r="AB35" s="54" t="s">
        <v>36</v>
      </c>
      <c r="AC35" s="48">
        <f t="shared" si="26"/>
        <v>1</v>
      </c>
      <c r="AD35" s="49">
        <f t="shared" si="25"/>
        <v>0.43148688046647232</v>
      </c>
      <c r="AE35" s="49">
        <f t="shared" si="25"/>
        <v>0.24927113702623907</v>
      </c>
      <c r="AF35" s="49">
        <f t="shared" si="25"/>
        <v>1.4577259475218658E-2</v>
      </c>
      <c r="AG35" s="49">
        <f t="shared" si="25"/>
        <v>2.6239067055393587E-2</v>
      </c>
      <c r="AH35" s="49">
        <f t="shared" si="25"/>
        <v>7.0699708454810495E-2</v>
      </c>
      <c r="AI35" s="49">
        <f t="shared" si="25"/>
        <v>2.4052478134110787E-2</v>
      </c>
      <c r="AJ35" s="49">
        <f t="shared" si="25"/>
        <v>1.0932944606413994E-2</v>
      </c>
      <c r="AK35" s="49">
        <f t="shared" si="25"/>
        <v>1.8950437317784258E-2</v>
      </c>
      <c r="AL35" s="49">
        <f t="shared" si="25"/>
        <v>9.0379008746355682E-2</v>
      </c>
      <c r="AM35" s="50">
        <f t="shared" si="25"/>
        <v>6.3411078717201169E-2</v>
      </c>
    </row>
    <row r="36" spans="2:39">
      <c r="B36" s="109" t="s">
        <v>28</v>
      </c>
      <c r="C36" s="110">
        <v>15</v>
      </c>
      <c r="D36" s="111">
        <v>0</v>
      </c>
      <c r="E36" s="111">
        <v>11</v>
      </c>
      <c r="F36" s="111">
        <v>0</v>
      </c>
      <c r="G36" s="111">
        <v>0</v>
      </c>
      <c r="H36" s="111">
        <v>0</v>
      </c>
      <c r="I36" s="111">
        <v>0</v>
      </c>
      <c r="J36" s="111">
        <v>0</v>
      </c>
      <c r="K36" s="111">
        <v>3</v>
      </c>
      <c r="L36" s="111">
        <v>0</v>
      </c>
      <c r="M36" s="112">
        <v>1</v>
      </c>
      <c r="O36" s="109" t="s">
        <v>28</v>
      </c>
      <c r="P36" s="72">
        <f t="shared" si="14"/>
        <v>3.4421907019544759E-5</v>
      </c>
      <c r="Q36" s="73">
        <f t="shared" si="15"/>
        <v>0</v>
      </c>
      <c r="R36" s="73">
        <f t="shared" si="16"/>
        <v>1.85920730161413E-4</v>
      </c>
      <c r="S36" s="73">
        <f t="shared" si="17"/>
        <v>0</v>
      </c>
      <c r="T36" s="73">
        <f t="shared" si="18"/>
        <v>0</v>
      </c>
      <c r="U36" s="73">
        <f t="shared" si="19"/>
        <v>0</v>
      </c>
      <c r="V36" s="73">
        <f t="shared" si="20"/>
        <v>0</v>
      </c>
      <c r="W36" s="73">
        <f t="shared" si="21"/>
        <v>0</v>
      </c>
      <c r="X36" s="73">
        <f t="shared" si="22"/>
        <v>3.1542424561034594E-4</v>
      </c>
      <c r="Y36" s="73">
        <f t="shared" si="23"/>
        <v>0</v>
      </c>
      <c r="Z36" s="74">
        <f t="shared" si="24"/>
        <v>6.0302719652656335E-5</v>
      </c>
      <c r="AB36" s="109" t="s">
        <v>28</v>
      </c>
      <c r="AC36" s="72">
        <f t="shared" si="26"/>
        <v>1</v>
      </c>
      <c r="AD36" s="73">
        <f t="shared" si="26"/>
        <v>0</v>
      </c>
      <c r="AE36" s="73">
        <f t="shared" si="26"/>
        <v>0.73333333333333328</v>
      </c>
      <c r="AF36" s="73">
        <f t="shared" si="26"/>
        <v>0</v>
      </c>
      <c r="AG36" s="73">
        <f t="shared" si="26"/>
        <v>0</v>
      </c>
      <c r="AH36" s="73">
        <f t="shared" si="26"/>
        <v>0</v>
      </c>
      <c r="AI36" s="73">
        <f t="shared" si="26"/>
        <v>0</v>
      </c>
      <c r="AJ36" s="73">
        <f t="shared" si="26"/>
        <v>0</v>
      </c>
      <c r="AK36" s="73">
        <f t="shared" si="26"/>
        <v>0.2</v>
      </c>
      <c r="AL36" s="73">
        <f t="shared" si="26"/>
        <v>0</v>
      </c>
      <c r="AM36" s="74">
        <f t="shared" si="26"/>
        <v>6.6666666666666666E-2</v>
      </c>
    </row>
    <row r="37" spans="2:39">
      <c r="B37" s="113" t="s">
        <v>21</v>
      </c>
      <c r="C37" s="114">
        <f t="shared" ref="C37:M37" si="27">SUM(C23:C36)</f>
        <v>435769</v>
      </c>
      <c r="D37" s="115">
        <f t="shared" si="27"/>
        <v>226969</v>
      </c>
      <c r="E37" s="115">
        <f t="shared" si="27"/>
        <v>59165</v>
      </c>
      <c r="F37" s="115">
        <f t="shared" si="27"/>
        <v>22768</v>
      </c>
      <c r="G37" s="115">
        <f t="shared" si="27"/>
        <v>10052</v>
      </c>
      <c r="H37" s="115">
        <f t="shared" si="27"/>
        <v>27949</v>
      </c>
      <c r="I37" s="115">
        <f t="shared" si="27"/>
        <v>29010</v>
      </c>
      <c r="J37" s="115">
        <f t="shared" si="27"/>
        <v>16307</v>
      </c>
      <c r="K37" s="115">
        <f t="shared" si="27"/>
        <v>9511</v>
      </c>
      <c r="L37" s="115">
        <f t="shared" si="27"/>
        <v>17455</v>
      </c>
      <c r="M37" s="116">
        <f t="shared" si="27"/>
        <v>16583</v>
      </c>
      <c r="O37" s="113" t="s">
        <v>21</v>
      </c>
      <c r="P37" s="118">
        <f t="shared" si="14"/>
        <v>1</v>
      </c>
      <c r="Q37" s="119">
        <f t="shared" si="15"/>
        <v>1</v>
      </c>
      <c r="R37" s="119">
        <f t="shared" si="16"/>
        <v>1</v>
      </c>
      <c r="S37" s="119">
        <f t="shared" si="17"/>
        <v>1</v>
      </c>
      <c r="T37" s="119">
        <f t="shared" si="18"/>
        <v>1</v>
      </c>
      <c r="U37" s="119">
        <f t="shared" si="19"/>
        <v>1</v>
      </c>
      <c r="V37" s="119">
        <f t="shared" si="20"/>
        <v>1</v>
      </c>
      <c r="W37" s="119">
        <f t="shared" si="21"/>
        <v>1</v>
      </c>
      <c r="X37" s="119">
        <f t="shared" si="22"/>
        <v>1</v>
      </c>
      <c r="Y37" s="119">
        <f t="shared" si="23"/>
        <v>1</v>
      </c>
      <c r="Z37" s="120">
        <f t="shared" si="24"/>
        <v>1</v>
      </c>
      <c r="AB37" s="113" t="s">
        <v>21</v>
      </c>
      <c r="AC37" s="118">
        <f t="shared" si="26"/>
        <v>1</v>
      </c>
      <c r="AD37" s="119">
        <f t="shared" si="26"/>
        <v>0.52084705428793698</v>
      </c>
      <c r="AE37" s="119">
        <f t="shared" si="26"/>
        <v>0.13577147525409106</v>
      </c>
      <c r="AF37" s="119">
        <f t="shared" si="26"/>
        <v>5.2247865268066337E-2</v>
      </c>
      <c r="AG37" s="119">
        <f t="shared" si="26"/>
        <v>2.3067267290697593E-2</v>
      </c>
      <c r="AH37" s="119">
        <f t="shared" si="26"/>
        <v>6.4137191952617092E-2</v>
      </c>
      <c r="AI37" s="119">
        <f t="shared" si="26"/>
        <v>6.6571968175799565E-2</v>
      </c>
      <c r="AJ37" s="119">
        <f t="shared" si="26"/>
        <v>3.7421202517847758E-2</v>
      </c>
      <c r="AK37" s="119">
        <f t="shared" si="26"/>
        <v>2.1825783844192679E-2</v>
      </c>
      <c r="AL37" s="119">
        <f t="shared" si="26"/>
        <v>4.0055625801743586E-2</v>
      </c>
      <c r="AM37" s="120">
        <f t="shared" si="26"/>
        <v>3.805456560700738E-2</v>
      </c>
    </row>
    <row r="39" spans="2:39">
      <c r="M39" s="424" t="s">
        <v>324</v>
      </c>
      <c r="Z39" s="424" t="s">
        <v>324</v>
      </c>
      <c r="AM39" s="424" t="s">
        <v>324</v>
      </c>
    </row>
    <row r="40" spans="2:39" ht="15">
      <c r="B40" s="2" t="s">
        <v>146</v>
      </c>
      <c r="O40" s="5" t="s">
        <v>151</v>
      </c>
      <c r="AB40" s="5" t="s">
        <v>156</v>
      </c>
    </row>
    <row r="41" spans="2:39" s="18" customFormat="1" ht="57">
      <c r="B41" s="6" t="s">
        <v>145</v>
      </c>
      <c r="C41" s="19" t="s">
        <v>38</v>
      </c>
      <c r="D41" s="20" t="s">
        <v>45</v>
      </c>
      <c r="E41" s="21" t="s">
        <v>46</v>
      </c>
      <c r="F41" s="22" t="s">
        <v>47</v>
      </c>
      <c r="G41" s="23" t="s">
        <v>39</v>
      </c>
      <c r="H41" s="24" t="s">
        <v>48</v>
      </c>
      <c r="I41" s="25" t="s">
        <v>40</v>
      </c>
      <c r="J41" s="26" t="s">
        <v>41</v>
      </c>
      <c r="K41" s="27" t="s">
        <v>49</v>
      </c>
      <c r="L41" s="28" t="s">
        <v>42</v>
      </c>
      <c r="M41" s="29" t="s">
        <v>43</v>
      </c>
      <c r="O41" s="6" t="s">
        <v>145</v>
      </c>
      <c r="P41" s="30" t="s">
        <v>38</v>
      </c>
      <c r="Q41" s="20" t="s">
        <v>45</v>
      </c>
      <c r="R41" s="21" t="s">
        <v>46</v>
      </c>
      <c r="S41" s="22" t="s">
        <v>47</v>
      </c>
      <c r="T41" s="23" t="s">
        <v>39</v>
      </c>
      <c r="U41" s="24" t="s">
        <v>48</v>
      </c>
      <c r="V41" s="25" t="s">
        <v>40</v>
      </c>
      <c r="W41" s="26" t="s">
        <v>41</v>
      </c>
      <c r="X41" s="27" t="s">
        <v>49</v>
      </c>
      <c r="Y41" s="28" t="s">
        <v>42</v>
      </c>
      <c r="Z41" s="29" t="s">
        <v>43</v>
      </c>
      <c r="AB41" s="6" t="s">
        <v>145</v>
      </c>
      <c r="AC41" s="30" t="s">
        <v>38</v>
      </c>
      <c r="AD41" s="20" t="s">
        <v>45</v>
      </c>
      <c r="AE41" s="21" t="s">
        <v>46</v>
      </c>
      <c r="AF41" s="22" t="s">
        <v>47</v>
      </c>
      <c r="AG41" s="23" t="s">
        <v>39</v>
      </c>
      <c r="AH41" s="24" t="s">
        <v>48</v>
      </c>
      <c r="AI41" s="25" t="s">
        <v>40</v>
      </c>
      <c r="AJ41" s="26" t="s">
        <v>41</v>
      </c>
      <c r="AK41" s="27" t="s">
        <v>49</v>
      </c>
      <c r="AL41" s="28" t="s">
        <v>42</v>
      </c>
      <c r="AM41" s="29" t="s">
        <v>43</v>
      </c>
    </row>
    <row r="42" spans="2:39">
      <c r="B42" s="31" t="s">
        <v>26</v>
      </c>
      <c r="C42" s="43">
        <v>318771</v>
      </c>
      <c r="D42" s="99">
        <v>190961</v>
      </c>
      <c r="E42" s="99">
        <v>38825</v>
      </c>
      <c r="F42" s="99">
        <v>14811</v>
      </c>
      <c r="G42" s="99">
        <v>4134</v>
      </c>
      <c r="H42" s="99">
        <v>16434</v>
      </c>
      <c r="I42" s="99">
        <v>15639</v>
      </c>
      <c r="J42" s="99">
        <v>10287</v>
      </c>
      <c r="K42" s="99">
        <v>6605</v>
      </c>
      <c r="L42" s="99">
        <v>10848</v>
      </c>
      <c r="M42" s="100">
        <v>10227</v>
      </c>
      <c r="O42" s="31" t="s">
        <v>26</v>
      </c>
      <c r="P42" s="101">
        <f t="shared" ref="P42:P56" si="28">C42/C$56</f>
        <v>0.8270722145394257</v>
      </c>
      <c r="Q42" s="102">
        <f t="shared" ref="Q42:Q56" si="29">D42/D$56</f>
        <v>0.88619572682890613</v>
      </c>
      <c r="R42" s="102">
        <f t="shared" ref="R42:R56" si="30">E42/E$56</f>
        <v>0.80765950365084982</v>
      </c>
      <c r="S42" s="102">
        <f t="shared" ref="S42:S56" si="31">F42/F$56</f>
        <v>0.77837923060752578</v>
      </c>
      <c r="T42" s="102">
        <f t="shared" ref="T42:T56" si="32">G42/G$56</f>
        <v>0.5666895133653187</v>
      </c>
      <c r="U42" s="102">
        <f t="shared" ref="U42:U56" si="33">H42/H$56</f>
        <v>0.65623128219462523</v>
      </c>
      <c r="V42" s="102">
        <f t="shared" ref="V42:V56" si="34">I42/I$56</f>
        <v>0.78730366492146597</v>
      </c>
      <c r="W42" s="102">
        <f t="shared" ref="W42:W56" si="35">J42/J$56</f>
        <v>0.78640776699029125</v>
      </c>
      <c r="X42" s="102">
        <f t="shared" ref="X42:X56" si="36">K42/K$56</f>
        <v>0.68659043659043661</v>
      </c>
      <c r="Y42" s="102">
        <f t="shared" ref="Y42:Y56" si="37">L42/L$56</f>
        <v>0.71181102362204729</v>
      </c>
      <c r="Z42" s="103">
        <f t="shared" ref="Z42:Z56" si="38">M42/M$56</f>
        <v>0.80559275305238287</v>
      </c>
      <c r="AB42" s="31" t="s">
        <v>26</v>
      </c>
      <c r="AC42" s="101">
        <f>C42/$C42</f>
        <v>1</v>
      </c>
      <c r="AD42" s="102">
        <f t="shared" ref="AD42:AM54" si="39">D42/$C42</f>
        <v>0.59905386625508594</v>
      </c>
      <c r="AE42" s="102">
        <f t="shared" si="39"/>
        <v>0.12179589736833024</v>
      </c>
      <c r="AF42" s="102">
        <f t="shared" si="39"/>
        <v>4.6462821272951427E-2</v>
      </c>
      <c r="AG42" s="102">
        <f t="shared" si="39"/>
        <v>1.2968557365632382E-2</v>
      </c>
      <c r="AH42" s="102">
        <f t="shared" si="39"/>
        <v>5.1554250543493607E-2</v>
      </c>
      <c r="AI42" s="102">
        <f t="shared" si="39"/>
        <v>4.9060297203948916E-2</v>
      </c>
      <c r="AJ42" s="102">
        <f t="shared" si="39"/>
        <v>3.227081509924052E-2</v>
      </c>
      <c r="AK42" s="102">
        <f t="shared" si="39"/>
        <v>2.0720203531688894E-2</v>
      </c>
      <c r="AL42" s="102">
        <f t="shared" si="39"/>
        <v>3.4030699153938096E-2</v>
      </c>
      <c r="AM42" s="103">
        <f t="shared" si="39"/>
        <v>3.2082592205689979E-2</v>
      </c>
    </row>
    <row r="43" spans="2:39">
      <c r="B43" s="54" t="s">
        <v>33</v>
      </c>
      <c r="C43" s="104">
        <v>22400</v>
      </c>
      <c r="D43" s="52">
        <v>9997</v>
      </c>
      <c r="E43" s="52">
        <v>3848</v>
      </c>
      <c r="F43" s="52">
        <v>1402</v>
      </c>
      <c r="G43" s="52">
        <v>1020</v>
      </c>
      <c r="H43" s="52">
        <v>528</v>
      </c>
      <c r="I43" s="52">
        <v>608</v>
      </c>
      <c r="J43" s="52">
        <v>1096</v>
      </c>
      <c r="K43" s="52">
        <v>1515</v>
      </c>
      <c r="L43" s="52">
        <v>1617</v>
      </c>
      <c r="M43" s="53">
        <v>769</v>
      </c>
      <c r="O43" s="54" t="s">
        <v>33</v>
      </c>
      <c r="P43" s="48">
        <f t="shared" si="28"/>
        <v>5.8118265481123241E-2</v>
      </c>
      <c r="Q43" s="49">
        <f t="shared" si="29"/>
        <v>4.6393235692673236E-2</v>
      </c>
      <c r="R43" s="49">
        <f t="shared" si="30"/>
        <v>8.0048261945871738E-2</v>
      </c>
      <c r="S43" s="49">
        <f t="shared" si="31"/>
        <v>7.3680891318057593E-2</v>
      </c>
      <c r="T43" s="49">
        <f t="shared" si="32"/>
        <v>0.13982179575051404</v>
      </c>
      <c r="U43" s="49">
        <f t="shared" si="33"/>
        <v>2.1083735974124506E-2</v>
      </c>
      <c r="V43" s="49">
        <f t="shared" si="34"/>
        <v>3.0608135320177206E-2</v>
      </c>
      <c r="W43" s="49">
        <f t="shared" si="35"/>
        <v>8.3785643299441936E-2</v>
      </c>
      <c r="X43" s="49">
        <f t="shared" si="36"/>
        <v>0.15748440748440748</v>
      </c>
      <c r="Y43" s="49">
        <f t="shared" si="37"/>
        <v>0.10610236220472441</v>
      </c>
      <c r="Z43" s="50">
        <f t="shared" si="38"/>
        <v>6.0575029539188655E-2</v>
      </c>
      <c r="AB43" s="54" t="s">
        <v>33</v>
      </c>
      <c r="AC43" s="48">
        <f t="shared" ref="AC43:AM56" si="40">C43/$C43</f>
        <v>1</v>
      </c>
      <c r="AD43" s="49">
        <f t="shared" si="39"/>
        <v>0.44629464285714288</v>
      </c>
      <c r="AE43" s="49">
        <f t="shared" si="39"/>
        <v>0.17178571428571429</v>
      </c>
      <c r="AF43" s="49">
        <f t="shared" si="39"/>
        <v>6.2589285714285708E-2</v>
      </c>
      <c r="AG43" s="49">
        <f t="shared" si="39"/>
        <v>4.5535714285714284E-2</v>
      </c>
      <c r="AH43" s="49">
        <f t="shared" si="39"/>
        <v>2.3571428571428573E-2</v>
      </c>
      <c r="AI43" s="49">
        <f t="shared" si="39"/>
        <v>2.7142857142857142E-2</v>
      </c>
      <c r="AJ43" s="49">
        <f t="shared" si="39"/>
        <v>4.8928571428571425E-2</v>
      </c>
      <c r="AK43" s="49">
        <f t="shared" si="39"/>
        <v>6.7633928571428567E-2</v>
      </c>
      <c r="AL43" s="49">
        <f t="shared" si="39"/>
        <v>7.2187500000000002E-2</v>
      </c>
      <c r="AM43" s="50">
        <f t="shared" si="39"/>
        <v>3.4330357142857142E-2</v>
      </c>
    </row>
    <row r="44" spans="2:39">
      <c r="B44" s="54" t="s">
        <v>27</v>
      </c>
      <c r="C44" s="104">
        <v>20874</v>
      </c>
      <c r="D44" s="52">
        <v>9504</v>
      </c>
      <c r="E44" s="52">
        <v>4064</v>
      </c>
      <c r="F44" s="52">
        <v>1373</v>
      </c>
      <c r="G44" s="52">
        <v>1443</v>
      </c>
      <c r="H44" s="52">
        <v>1029</v>
      </c>
      <c r="I44" s="52">
        <v>417</v>
      </c>
      <c r="J44" s="52">
        <v>745</v>
      </c>
      <c r="K44" s="52">
        <v>635</v>
      </c>
      <c r="L44" s="52">
        <v>1155</v>
      </c>
      <c r="M44" s="53">
        <v>509</v>
      </c>
      <c r="O44" s="54" t="s">
        <v>27</v>
      </c>
      <c r="P44" s="48">
        <f t="shared" si="28"/>
        <v>5.4158958645221716E-2</v>
      </c>
      <c r="Q44" s="49">
        <f t="shared" si="29"/>
        <v>4.4105362811159995E-2</v>
      </c>
      <c r="R44" s="49">
        <f t="shared" si="30"/>
        <v>8.4541615527032932E-2</v>
      </c>
      <c r="S44" s="49">
        <f t="shared" si="31"/>
        <v>7.2156821526171963E-2</v>
      </c>
      <c r="T44" s="49">
        <f t="shared" si="32"/>
        <v>0.19780671692940371</v>
      </c>
      <c r="U44" s="49">
        <f t="shared" si="33"/>
        <v>4.1089326358663102E-2</v>
      </c>
      <c r="V44" s="49">
        <f t="shared" si="34"/>
        <v>2.099275070479259E-2</v>
      </c>
      <c r="W44" s="49">
        <f t="shared" si="35"/>
        <v>5.6952832352266648E-2</v>
      </c>
      <c r="X44" s="49">
        <f t="shared" si="36"/>
        <v>6.6008316008316012E-2</v>
      </c>
      <c r="Y44" s="49">
        <f t="shared" si="37"/>
        <v>7.5787401574803154E-2</v>
      </c>
      <c r="Z44" s="50">
        <f t="shared" si="38"/>
        <v>4.0094525403702244E-2</v>
      </c>
      <c r="AB44" s="54" t="s">
        <v>27</v>
      </c>
      <c r="AC44" s="48">
        <f t="shared" si="40"/>
        <v>1</v>
      </c>
      <c r="AD44" s="49">
        <f t="shared" si="39"/>
        <v>0.45530324805978728</v>
      </c>
      <c r="AE44" s="49">
        <f t="shared" si="39"/>
        <v>0.19469196129155888</v>
      </c>
      <c r="AF44" s="49">
        <f t="shared" si="39"/>
        <v>6.5775606017054705E-2</v>
      </c>
      <c r="AG44" s="49">
        <f t="shared" si="39"/>
        <v>6.9129060074734114E-2</v>
      </c>
      <c r="AH44" s="49">
        <f t="shared" si="39"/>
        <v>4.9295774647887321E-2</v>
      </c>
      <c r="AI44" s="49">
        <f t="shared" si="39"/>
        <v>1.9977004886461626E-2</v>
      </c>
      <c r="AJ44" s="49">
        <f t="shared" si="39"/>
        <v>3.5690332471016578E-2</v>
      </c>
      <c r="AK44" s="49">
        <f t="shared" si="39"/>
        <v>3.0420618951806075E-2</v>
      </c>
      <c r="AL44" s="49">
        <f t="shared" si="39"/>
        <v>5.5331991951710263E-2</v>
      </c>
      <c r="AM44" s="50">
        <f t="shared" si="39"/>
        <v>2.4384401647983136E-2</v>
      </c>
    </row>
    <row r="45" spans="2:39">
      <c r="B45" s="54" t="s">
        <v>2</v>
      </c>
      <c r="C45" s="104">
        <v>3825</v>
      </c>
      <c r="D45" s="52">
        <v>857</v>
      </c>
      <c r="E45" s="52">
        <v>269</v>
      </c>
      <c r="F45" s="52">
        <v>546</v>
      </c>
      <c r="G45" s="52">
        <v>289</v>
      </c>
      <c r="H45" s="52">
        <v>148</v>
      </c>
      <c r="I45" s="52">
        <v>72</v>
      </c>
      <c r="J45" s="52">
        <v>382</v>
      </c>
      <c r="K45" s="52">
        <v>310</v>
      </c>
      <c r="L45" s="52">
        <v>709</v>
      </c>
      <c r="M45" s="53">
        <v>243</v>
      </c>
      <c r="O45" s="54" t="s">
        <v>2</v>
      </c>
      <c r="P45" s="48">
        <f t="shared" si="28"/>
        <v>9.9242127439864453E-3</v>
      </c>
      <c r="Q45" s="49">
        <f t="shared" si="29"/>
        <v>3.977093426890164E-3</v>
      </c>
      <c r="R45" s="49">
        <f t="shared" si="30"/>
        <v>5.5958894135757524E-3</v>
      </c>
      <c r="S45" s="49">
        <f t="shared" si="31"/>
        <v>2.8694555392053817E-2</v>
      </c>
      <c r="T45" s="49">
        <f t="shared" si="32"/>
        <v>3.9616175462645647E-2</v>
      </c>
      <c r="U45" s="49">
        <f t="shared" si="33"/>
        <v>5.9098350836561111E-3</v>
      </c>
      <c r="V45" s="49">
        <f t="shared" si="34"/>
        <v>3.6246476037051951E-3</v>
      </c>
      <c r="W45" s="49">
        <f t="shared" si="35"/>
        <v>2.9202660347068268E-2</v>
      </c>
      <c r="X45" s="49">
        <f t="shared" si="36"/>
        <v>3.2224532224532226E-2</v>
      </c>
      <c r="Y45" s="49">
        <f t="shared" si="37"/>
        <v>4.652230971128609E-2</v>
      </c>
      <c r="Z45" s="50">
        <f t="shared" si="38"/>
        <v>1.9141394249704607E-2</v>
      </c>
      <c r="AB45" s="54" t="s">
        <v>2</v>
      </c>
      <c r="AC45" s="48">
        <f t="shared" si="40"/>
        <v>1</v>
      </c>
      <c r="AD45" s="49">
        <f t="shared" si="39"/>
        <v>0.22405228758169934</v>
      </c>
      <c r="AE45" s="49">
        <f t="shared" si="39"/>
        <v>7.0326797385620921E-2</v>
      </c>
      <c r="AF45" s="49">
        <f t="shared" si="39"/>
        <v>0.14274509803921567</v>
      </c>
      <c r="AG45" s="49">
        <f t="shared" si="39"/>
        <v>7.5555555555555556E-2</v>
      </c>
      <c r="AH45" s="49">
        <f t="shared" si="39"/>
        <v>3.8692810457516338E-2</v>
      </c>
      <c r="AI45" s="49">
        <f t="shared" si="39"/>
        <v>1.8823529411764704E-2</v>
      </c>
      <c r="AJ45" s="49">
        <f t="shared" si="39"/>
        <v>9.9869281045751629E-2</v>
      </c>
      <c r="AK45" s="49">
        <f t="shared" si="39"/>
        <v>8.1045751633986932E-2</v>
      </c>
      <c r="AL45" s="49">
        <f t="shared" si="39"/>
        <v>0.18535947712418302</v>
      </c>
      <c r="AM45" s="50">
        <f t="shared" si="39"/>
        <v>6.3529411764705876E-2</v>
      </c>
    </row>
    <row r="46" spans="2:39">
      <c r="B46" s="54" t="s">
        <v>32</v>
      </c>
      <c r="C46" s="104">
        <v>4471</v>
      </c>
      <c r="D46" s="52">
        <v>1040</v>
      </c>
      <c r="E46" s="52">
        <v>277</v>
      </c>
      <c r="F46" s="52">
        <v>188</v>
      </c>
      <c r="G46" s="52">
        <v>100</v>
      </c>
      <c r="H46" s="52">
        <v>32</v>
      </c>
      <c r="I46" s="52">
        <v>2237</v>
      </c>
      <c r="J46" s="52">
        <v>25</v>
      </c>
      <c r="K46" s="52">
        <v>202</v>
      </c>
      <c r="L46" s="52">
        <v>244</v>
      </c>
      <c r="M46" s="53">
        <v>126</v>
      </c>
      <c r="O46" s="54" t="s">
        <v>32</v>
      </c>
      <c r="P46" s="48">
        <f t="shared" si="28"/>
        <v>1.1600302007415268E-2</v>
      </c>
      <c r="Q46" s="49">
        <f t="shared" si="29"/>
        <v>4.8263444153626251E-3</v>
      </c>
      <c r="R46" s="49">
        <f t="shared" si="30"/>
        <v>5.762309916581723E-3</v>
      </c>
      <c r="S46" s="49">
        <f t="shared" si="31"/>
        <v>9.8801765818793356E-3</v>
      </c>
      <c r="T46" s="49">
        <f t="shared" si="32"/>
        <v>1.3708019191226868E-2</v>
      </c>
      <c r="U46" s="49">
        <f t="shared" si="33"/>
        <v>1.2778021802499701E-3</v>
      </c>
      <c r="V46" s="49">
        <f t="shared" si="34"/>
        <v>0.11261578735400725</v>
      </c>
      <c r="W46" s="49">
        <f t="shared" si="35"/>
        <v>1.9111688708814312E-3</v>
      </c>
      <c r="X46" s="49">
        <f t="shared" si="36"/>
        <v>2.0997920997920999E-2</v>
      </c>
      <c r="Y46" s="49">
        <f t="shared" si="37"/>
        <v>1.6010498687664042E-2</v>
      </c>
      <c r="Z46" s="50">
        <f t="shared" si="38"/>
        <v>9.9251673887357228E-3</v>
      </c>
      <c r="AB46" s="54" t="s">
        <v>32</v>
      </c>
      <c r="AC46" s="48">
        <f t="shared" si="40"/>
        <v>1</v>
      </c>
      <c r="AD46" s="49">
        <f t="shared" si="39"/>
        <v>0.23261015432789084</v>
      </c>
      <c r="AE46" s="49">
        <f t="shared" si="39"/>
        <v>6.1954819950794007E-2</v>
      </c>
      <c r="AF46" s="49">
        <f t="shared" si="39"/>
        <v>4.2048758666964885E-2</v>
      </c>
      <c r="AG46" s="49">
        <f t="shared" si="39"/>
        <v>2.2366360993066429E-2</v>
      </c>
      <c r="AH46" s="49">
        <f t="shared" si="39"/>
        <v>7.1572355177812567E-3</v>
      </c>
      <c r="AI46" s="49">
        <f t="shared" si="39"/>
        <v>0.50033549541489597</v>
      </c>
      <c r="AJ46" s="49">
        <f t="shared" si="39"/>
        <v>5.5915902482666074E-3</v>
      </c>
      <c r="AK46" s="49">
        <f t="shared" si="39"/>
        <v>4.5180049205994187E-2</v>
      </c>
      <c r="AL46" s="49">
        <f t="shared" si="39"/>
        <v>5.4573920823082087E-2</v>
      </c>
      <c r="AM46" s="50">
        <f t="shared" si="39"/>
        <v>2.8181614851263699E-2</v>
      </c>
    </row>
    <row r="47" spans="2:39">
      <c r="B47" s="54" t="s">
        <v>30</v>
      </c>
      <c r="C47" s="104">
        <v>8503</v>
      </c>
      <c r="D47" s="52">
        <v>1213</v>
      </c>
      <c r="E47" s="52">
        <v>242</v>
      </c>
      <c r="F47" s="52">
        <v>568</v>
      </c>
      <c r="G47" s="52">
        <v>235</v>
      </c>
      <c r="H47" s="52">
        <v>4165</v>
      </c>
      <c r="I47" s="52">
        <v>594</v>
      </c>
      <c r="J47" s="52">
        <v>417</v>
      </c>
      <c r="K47" s="52">
        <v>224</v>
      </c>
      <c r="L47" s="52">
        <v>242</v>
      </c>
      <c r="M47" s="53">
        <v>603</v>
      </c>
      <c r="O47" s="54" t="s">
        <v>30</v>
      </c>
      <c r="P47" s="48">
        <f t="shared" si="28"/>
        <v>2.2061589794017452E-2</v>
      </c>
      <c r="Q47" s="49">
        <f t="shared" si="29"/>
        <v>5.6291882459950622E-3</v>
      </c>
      <c r="R47" s="49">
        <f t="shared" si="30"/>
        <v>5.0342202159306022E-3</v>
      </c>
      <c r="S47" s="49">
        <f t="shared" si="31"/>
        <v>2.9850746268656716E-2</v>
      </c>
      <c r="T47" s="49">
        <f t="shared" si="32"/>
        <v>3.2213845099383139E-2</v>
      </c>
      <c r="U47" s="49">
        <f t="shared" si="33"/>
        <v>0.16631394002316016</v>
      </c>
      <c r="V47" s="49">
        <f t="shared" si="34"/>
        <v>2.9903342730567863E-2</v>
      </c>
      <c r="W47" s="49">
        <f t="shared" si="35"/>
        <v>3.1878296766302272E-2</v>
      </c>
      <c r="X47" s="49">
        <f t="shared" si="36"/>
        <v>2.3284823284823286E-2</v>
      </c>
      <c r="Y47" s="49">
        <f t="shared" si="37"/>
        <v>1.5879265091863517E-2</v>
      </c>
      <c r="Z47" s="50">
        <f t="shared" si="38"/>
        <v>4.7499015360378101E-2</v>
      </c>
      <c r="AB47" s="54" t="s">
        <v>30</v>
      </c>
      <c r="AC47" s="48">
        <f t="shared" si="40"/>
        <v>1</v>
      </c>
      <c r="AD47" s="49">
        <f t="shared" si="39"/>
        <v>0.1426555333411737</v>
      </c>
      <c r="AE47" s="49">
        <f t="shared" si="39"/>
        <v>2.8460543337645538E-2</v>
      </c>
      <c r="AF47" s="49">
        <f t="shared" si="39"/>
        <v>6.6799952957779601E-2</v>
      </c>
      <c r="AG47" s="49">
        <f t="shared" si="39"/>
        <v>2.7637304480771493E-2</v>
      </c>
      <c r="AH47" s="49">
        <f t="shared" si="39"/>
        <v>0.48982711984005645</v>
      </c>
      <c r="AI47" s="49">
        <f t="shared" si="39"/>
        <v>6.9857697283311773E-2</v>
      </c>
      <c r="AJ47" s="49">
        <f t="shared" si="39"/>
        <v>4.9041514759496647E-2</v>
      </c>
      <c r="AK47" s="49">
        <f t="shared" si="39"/>
        <v>2.6343643419969424E-2</v>
      </c>
      <c r="AL47" s="49">
        <f t="shared" si="39"/>
        <v>2.8460543337645538E-2</v>
      </c>
      <c r="AM47" s="50">
        <f t="shared" si="39"/>
        <v>7.0916147242149827E-2</v>
      </c>
    </row>
    <row r="48" spans="2:39">
      <c r="B48" s="54" t="s">
        <v>29</v>
      </c>
      <c r="C48" s="104">
        <v>4800</v>
      </c>
      <c r="D48" s="52">
        <v>1197</v>
      </c>
      <c r="E48" s="52">
        <v>392</v>
      </c>
      <c r="F48" s="52">
        <v>55</v>
      </c>
      <c r="G48" s="52">
        <v>60</v>
      </c>
      <c r="H48" s="52">
        <v>2416</v>
      </c>
      <c r="I48" s="52">
        <v>257</v>
      </c>
      <c r="J48" s="52">
        <v>110</v>
      </c>
      <c r="K48" s="52">
        <v>84</v>
      </c>
      <c r="L48" s="52">
        <v>99</v>
      </c>
      <c r="M48" s="53">
        <v>130</v>
      </c>
      <c r="O48" s="54" t="s">
        <v>29</v>
      </c>
      <c r="P48" s="48">
        <f t="shared" si="28"/>
        <v>1.2453914031669266E-2</v>
      </c>
      <c r="Q48" s="49">
        <f t="shared" si="29"/>
        <v>5.5549367934510218E-3</v>
      </c>
      <c r="R48" s="49">
        <f t="shared" si="30"/>
        <v>8.154604647292547E-3</v>
      </c>
      <c r="S48" s="49">
        <f t="shared" si="31"/>
        <v>2.8904771915072526E-3</v>
      </c>
      <c r="T48" s="49">
        <f t="shared" si="32"/>
        <v>8.2248115147361203E-3</v>
      </c>
      <c r="U48" s="49">
        <f t="shared" si="33"/>
        <v>9.6474064608872742E-2</v>
      </c>
      <c r="V48" s="49">
        <f t="shared" si="34"/>
        <v>1.2937978252114377E-2</v>
      </c>
      <c r="W48" s="49">
        <f t="shared" si="35"/>
        <v>8.409143031878296E-3</v>
      </c>
      <c r="X48" s="49">
        <f t="shared" si="36"/>
        <v>8.7318087318087323E-3</v>
      </c>
      <c r="Y48" s="49">
        <f t="shared" si="37"/>
        <v>6.4960629921259842E-3</v>
      </c>
      <c r="Z48" s="50">
        <f t="shared" si="38"/>
        <v>1.0240252067743205E-2</v>
      </c>
      <c r="AB48" s="54" t="s">
        <v>29</v>
      </c>
      <c r="AC48" s="48">
        <f t="shared" si="40"/>
        <v>1</v>
      </c>
      <c r="AD48" s="49">
        <f t="shared" si="39"/>
        <v>0.24937500000000001</v>
      </c>
      <c r="AE48" s="49">
        <f t="shared" si="39"/>
        <v>8.1666666666666665E-2</v>
      </c>
      <c r="AF48" s="49">
        <f t="shared" si="39"/>
        <v>1.1458333333333333E-2</v>
      </c>
      <c r="AG48" s="49">
        <f t="shared" si="39"/>
        <v>1.2500000000000001E-2</v>
      </c>
      <c r="AH48" s="49">
        <f t="shared" si="39"/>
        <v>0.5033333333333333</v>
      </c>
      <c r="AI48" s="49">
        <f t="shared" si="39"/>
        <v>5.3541666666666668E-2</v>
      </c>
      <c r="AJ48" s="49">
        <f t="shared" si="39"/>
        <v>2.2916666666666665E-2</v>
      </c>
      <c r="AK48" s="49">
        <f t="shared" si="39"/>
        <v>1.7500000000000002E-2</v>
      </c>
      <c r="AL48" s="49">
        <f t="shared" si="39"/>
        <v>2.0625000000000001E-2</v>
      </c>
      <c r="AM48" s="50">
        <f t="shared" si="39"/>
        <v>2.7083333333333334E-2</v>
      </c>
    </row>
    <row r="49" spans="2:39">
      <c r="B49" s="54" t="s">
        <v>20</v>
      </c>
      <c r="C49" s="104">
        <v>1068</v>
      </c>
      <c r="D49" s="52">
        <v>374</v>
      </c>
      <c r="E49" s="52">
        <v>115</v>
      </c>
      <c r="F49" s="52">
        <v>42</v>
      </c>
      <c r="G49" s="52">
        <v>3</v>
      </c>
      <c r="H49" s="52">
        <v>181</v>
      </c>
      <c r="I49" s="52">
        <v>21</v>
      </c>
      <c r="J49" s="52">
        <v>16</v>
      </c>
      <c r="K49" s="52">
        <v>8</v>
      </c>
      <c r="L49" s="52">
        <v>295</v>
      </c>
      <c r="M49" s="53">
        <v>13</v>
      </c>
      <c r="O49" s="54" t="s">
        <v>20</v>
      </c>
      <c r="P49" s="48">
        <f t="shared" si="28"/>
        <v>2.7709958720464117E-3</v>
      </c>
      <c r="Q49" s="49">
        <f t="shared" si="29"/>
        <v>1.7356277032169441E-3</v>
      </c>
      <c r="R49" s="49">
        <f t="shared" si="30"/>
        <v>2.3922947307108236E-3</v>
      </c>
      <c r="S49" s="49">
        <f t="shared" si="31"/>
        <v>2.2072734916964475E-3</v>
      </c>
      <c r="T49" s="49">
        <f t="shared" si="32"/>
        <v>4.1124057573680605E-4</v>
      </c>
      <c r="U49" s="49">
        <f t="shared" si="33"/>
        <v>7.227568582038893E-3</v>
      </c>
      <c r="V49" s="49">
        <f t="shared" si="34"/>
        <v>1.0571888844140153E-3</v>
      </c>
      <c r="W49" s="49">
        <f t="shared" si="35"/>
        <v>1.2231480773641158E-3</v>
      </c>
      <c r="X49" s="49">
        <f t="shared" si="36"/>
        <v>8.3160083160083165E-4</v>
      </c>
      <c r="Y49" s="49">
        <f t="shared" si="37"/>
        <v>1.9356955380577429E-2</v>
      </c>
      <c r="Z49" s="50">
        <f t="shared" si="38"/>
        <v>1.0240252067743206E-3</v>
      </c>
      <c r="AB49" s="54" t="s">
        <v>20</v>
      </c>
      <c r="AC49" s="48">
        <f t="shared" si="40"/>
        <v>1</v>
      </c>
      <c r="AD49" s="49">
        <f t="shared" si="39"/>
        <v>0.35018726591760302</v>
      </c>
      <c r="AE49" s="49">
        <f t="shared" si="39"/>
        <v>0.10767790262172285</v>
      </c>
      <c r="AF49" s="49">
        <f t="shared" si="39"/>
        <v>3.9325842696629212E-2</v>
      </c>
      <c r="AG49" s="49">
        <f t="shared" si="39"/>
        <v>2.8089887640449437E-3</v>
      </c>
      <c r="AH49" s="49">
        <f t="shared" si="39"/>
        <v>0.16947565543071161</v>
      </c>
      <c r="AI49" s="49">
        <f t="shared" si="39"/>
        <v>1.9662921348314606E-2</v>
      </c>
      <c r="AJ49" s="49">
        <f t="shared" si="39"/>
        <v>1.4981273408239701E-2</v>
      </c>
      <c r="AK49" s="49">
        <f t="shared" si="39"/>
        <v>7.4906367041198503E-3</v>
      </c>
      <c r="AL49" s="49">
        <f t="shared" si="39"/>
        <v>0.27621722846441948</v>
      </c>
      <c r="AM49" s="50">
        <f t="shared" si="39"/>
        <v>1.2172284644194757E-2</v>
      </c>
    </row>
    <row r="50" spans="2:39">
      <c r="B50" s="54" t="s">
        <v>31</v>
      </c>
      <c r="C50" s="104">
        <v>208</v>
      </c>
      <c r="D50" s="52">
        <v>156</v>
      </c>
      <c r="E50" s="52">
        <v>23</v>
      </c>
      <c r="F50" s="52">
        <v>0</v>
      </c>
      <c r="G50" s="52">
        <v>0</v>
      </c>
      <c r="H50" s="52">
        <v>0</v>
      </c>
      <c r="I50" s="52">
        <v>15</v>
      </c>
      <c r="J50" s="52">
        <v>0</v>
      </c>
      <c r="K50" s="52">
        <v>6</v>
      </c>
      <c r="L50" s="52">
        <v>2</v>
      </c>
      <c r="M50" s="53">
        <v>6</v>
      </c>
      <c r="O50" s="54" t="s">
        <v>31</v>
      </c>
      <c r="P50" s="48">
        <f t="shared" si="28"/>
        <v>5.3966960803900153E-4</v>
      </c>
      <c r="Q50" s="49">
        <f t="shared" si="29"/>
        <v>7.2395166230439386E-4</v>
      </c>
      <c r="R50" s="49">
        <f t="shared" si="30"/>
        <v>4.7845894614216469E-4</v>
      </c>
      <c r="S50" s="49">
        <f t="shared" si="31"/>
        <v>0</v>
      </c>
      <c r="T50" s="49">
        <f t="shared" si="32"/>
        <v>0</v>
      </c>
      <c r="U50" s="49">
        <f t="shared" si="33"/>
        <v>0</v>
      </c>
      <c r="V50" s="49">
        <f t="shared" si="34"/>
        <v>7.5513491743858232E-4</v>
      </c>
      <c r="W50" s="49">
        <f t="shared" si="35"/>
        <v>0</v>
      </c>
      <c r="X50" s="49">
        <f t="shared" si="36"/>
        <v>6.2370062370062374E-4</v>
      </c>
      <c r="Y50" s="49">
        <f t="shared" si="37"/>
        <v>1.3123359580052493E-4</v>
      </c>
      <c r="Z50" s="50">
        <f t="shared" si="38"/>
        <v>4.7262701851122487E-4</v>
      </c>
      <c r="AB50" s="54" t="s">
        <v>31</v>
      </c>
      <c r="AC50" s="48">
        <f t="shared" si="40"/>
        <v>1</v>
      </c>
      <c r="AD50" s="49">
        <f t="shared" si="39"/>
        <v>0.75</v>
      </c>
      <c r="AE50" s="49">
        <f t="shared" si="39"/>
        <v>0.11057692307692307</v>
      </c>
      <c r="AF50" s="49">
        <f t="shared" si="39"/>
        <v>0</v>
      </c>
      <c r="AG50" s="49">
        <f t="shared" si="39"/>
        <v>0</v>
      </c>
      <c r="AH50" s="49">
        <f t="shared" si="39"/>
        <v>0</v>
      </c>
      <c r="AI50" s="49">
        <f t="shared" si="39"/>
        <v>7.2115384615384609E-2</v>
      </c>
      <c r="AJ50" s="49">
        <f t="shared" si="39"/>
        <v>0</v>
      </c>
      <c r="AK50" s="49">
        <f t="shared" si="39"/>
        <v>2.8846153846153848E-2</v>
      </c>
      <c r="AL50" s="49">
        <f t="shared" si="39"/>
        <v>9.6153846153846159E-3</v>
      </c>
      <c r="AM50" s="50">
        <f t="shared" si="39"/>
        <v>2.8846153846153848E-2</v>
      </c>
    </row>
    <row r="51" spans="2:39">
      <c r="B51" s="54" t="s">
        <v>35</v>
      </c>
      <c r="C51" s="104">
        <v>298</v>
      </c>
      <c r="D51" s="52">
        <v>148</v>
      </c>
      <c r="E51" s="52">
        <v>13</v>
      </c>
      <c r="F51" s="52">
        <v>6</v>
      </c>
      <c r="G51" s="52">
        <v>1</v>
      </c>
      <c r="H51" s="52">
        <v>53</v>
      </c>
      <c r="I51" s="52">
        <v>0</v>
      </c>
      <c r="J51" s="52">
        <v>3</v>
      </c>
      <c r="K51" s="52">
        <v>6</v>
      </c>
      <c r="L51" s="52">
        <v>7</v>
      </c>
      <c r="M51" s="53">
        <v>61</v>
      </c>
      <c r="O51" s="54" t="s">
        <v>35</v>
      </c>
      <c r="P51" s="48">
        <f t="shared" si="28"/>
        <v>7.7318049613280026E-4</v>
      </c>
      <c r="Q51" s="49">
        <f t="shared" si="29"/>
        <v>6.8682593603237364E-4</v>
      </c>
      <c r="R51" s="49">
        <f t="shared" si="30"/>
        <v>2.7043331738470179E-4</v>
      </c>
      <c r="S51" s="49">
        <f t="shared" si="31"/>
        <v>3.153247845280639E-4</v>
      </c>
      <c r="T51" s="49">
        <f t="shared" si="32"/>
        <v>1.3708019191226866E-4</v>
      </c>
      <c r="U51" s="49">
        <f t="shared" si="33"/>
        <v>2.116359861039013E-3</v>
      </c>
      <c r="V51" s="49">
        <f t="shared" si="34"/>
        <v>0</v>
      </c>
      <c r="W51" s="49">
        <f t="shared" si="35"/>
        <v>2.2934026450577172E-4</v>
      </c>
      <c r="X51" s="49">
        <f t="shared" si="36"/>
        <v>6.2370062370062374E-4</v>
      </c>
      <c r="Y51" s="49">
        <f t="shared" si="37"/>
        <v>4.5931758530183726E-4</v>
      </c>
      <c r="Z51" s="50">
        <f t="shared" si="38"/>
        <v>4.8050413548641193E-3</v>
      </c>
      <c r="AB51" s="54" t="s">
        <v>35</v>
      </c>
      <c r="AC51" s="48">
        <f t="shared" si="40"/>
        <v>1</v>
      </c>
      <c r="AD51" s="49">
        <f t="shared" si="39"/>
        <v>0.49664429530201343</v>
      </c>
      <c r="AE51" s="49">
        <f t="shared" si="39"/>
        <v>4.3624161073825503E-2</v>
      </c>
      <c r="AF51" s="49">
        <f t="shared" si="39"/>
        <v>2.0134228187919462E-2</v>
      </c>
      <c r="AG51" s="49">
        <f t="shared" si="39"/>
        <v>3.3557046979865771E-3</v>
      </c>
      <c r="AH51" s="49">
        <f t="shared" si="39"/>
        <v>0.17785234899328858</v>
      </c>
      <c r="AI51" s="49">
        <f t="shared" si="39"/>
        <v>0</v>
      </c>
      <c r="AJ51" s="49">
        <f t="shared" si="39"/>
        <v>1.0067114093959731E-2</v>
      </c>
      <c r="AK51" s="49">
        <f t="shared" si="39"/>
        <v>2.0134228187919462E-2</v>
      </c>
      <c r="AL51" s="49">
        <f t="shared" si="39"/>
        <v>2.3489932885906041E-2</v>
      </c>
      <c r="AM51" s="50">
        <f t="shared" si="39"/>
        <v>0.20469798657718122</v>
      </c>
    </row>
    <row r="52" spans="2:39">
      <c r="B52" s="54" t="s">
        <v>34</v>
      </c>
      <c r="C52" s="104">
        <v>126</v>
      </c>
      <c r="D52" s="52">
        <v>25</v>
      </c>
      <c r="E52" s="52">
        <v>3</v>
      </c>
      <c r="F52" s="52">
        <v>1</v>
      </c>
      <c r="G52" s="52">
        <v>10</v>
      </c>
      <c r="H52" s="52">
        <v>57</v>
      </c>
      <c r="I52" s="52">
        <v>0</v>
      </c>
      <c r="J52" s="52">
        <v>0</v>
      </c>
      <c r="K52" s="52">
        <v>18</v>
      </c>
      <c r="L52" s="52">
        <v>12</v>
      </c>
      <c r="M52" s="53">
        <v>0</v>
      </c>
      <c r="O52" s="54" t="s">
        <v>34</v>
      </c>
      <c r="P52" s="48">
        <f t="shared" si="28"/>
        <v>3.269152433313182E-4</v>
      </c>
      <c r="Q52" s="49">
        <f t="shared" si="29"/>
        <v>1.1601789460006312E-4</v>
      </c>
      <c r="R52" s="49">
        <f t="shared" si="30"/>
        <v>6.2407688627238878E-5</v>
      </c>
      <c r="S52" s="49">
        <f t="shared" si="31"/>
        <v>5.2554130754677321E-5</v>
      </c>
      <c r="T52" s="49">
        <f t="shared" si="32"/>
        <v>1.3708019191226869E-3</v>
      </c>
      <c r="U52" s="49">
        <f t="shared" si="33"/>
        <v>2.2760851335702592E-3</v>
      </c>
      <c r="V52" s="49">
        <f t="shared" si="34"/>
        <v>0</v>
      </c>
      <c r="W52" s="49">
        <f t="shared" si="35"/>
        <v>0</v>
      </c>
      <c r="X52" s="49">
        <f t="shared" si="36"/>
        <v>1.8711018711018712E-3</v>
      </c>
      <c r="Y52" s="49">
        <f t="shared" si="37"/>
        <v>7.874015748031496E-4</v>
      </c>
      <c r="Z52" s="50">
        <f t="shared" si="38"/>
        <v>0</v>
      </c>
      <c r="AB52" s="54" t="s">
        <v>34</v>
      </c>
      <c r="AC52" s="48">
        <f t="shared" si="40"/>
        <v>1</v>
      </c>
      <c r="AD52" s="49">
        <f t="shared" si="39"/>
        <v>0.1984126984126984</v>
      </c>
      <c r="AE52" s="49">
        <f t="shared" si="39"/>
        <v>2.3809523809523808E-2</v>
      </c>
      <c r="AF52" s="49">
        <f t="shared" si="39"/>
        <v>7.9365079365079361E-3</v>
      </c>
      <c r="AG52" s="49">
        <f t="shared" si="39"/>
        <v>7.9365079365079361E-2</v>
      </c>
      <c r="AH52" s="49">
        <f t="shared" si="39"/>
        <v>0.45238095238095238</v>
      </c>
      <c r="AI52" s="49">
        <f t="shared" si="39"/>
        <v>0</v>
      </c>
      <c r="AJ52" s="49">
        <f t="shared" si="39"/>
        <v>0</v>
      </c>
      <c r="AK52" s="49">
        <f t="shared" si="39"/>
        <v>0.14285714285714285</v>
      </c>
      <c r="AL52" s="49">
        <f t="shared" si="39"/>
        <v>9.5238095238095233E-2</v>
      </c>
      <c r="AM52" s="50">
        <f t="shared" si="39"/>
        <v>0</v>
      </c>
    </row>
    <row r="53" spans="2:39">
      <c r="B53" s="54" t="s">
        <v>52</v>
      </c>
      <c r="C53" s="104">
        <v>71</v>
      </c>
      <c r="D53" s="52">
        <v>12</v>
      </c>
      <c r="E53" s="52">
        <v>0</v>
      </c>
      <c r="F53" s="105">
        <v>36</v>
      </c>
      <c r="G53" s="105">
        <v>0</v>
      </c>
      <c r="H53" s="105">
        <v>0</v>
      </c>
      <c r="I53" s="52">
        <v>4</v>
      </c>
      <c r="J53" s="52">
        <v>0</v>
      </c>
      <c r="K53" s="52">
        <v>1</v>
      </c>
      <c r="L53" s="105">
        <v>10</v>
      </c>
      <c r="M53" s="106">
        <v>8</v>
      </c>
      <c r="O53" s="54" t="s">
        <v>52</v>
      </c>
      <c r="P53" s="48">
        <f t="shared" si="28"/>
        <v>1.8421414505177456E-4</v>
      </c>
      <c r="Q53" s="49">
        <f t="shared" si="29"/>
        <v>5.5688589408030296E-5</v>
      </c>
      <c r="R53" s="49">
        <f t="shared" si="30"/>
        <v>0</v>
      </c>
      <c r="S53" s="49">
        <f t="shared" si="31"/>
        <v>1.8919487071683834E-3</v>
      </c>
      <c r="T53" s="49">
        <f t="shared" si="32"/>
        <v>0</v>
      </c>
      <c r="U53" s="49">
        <f t="shared" si="33"/>
        <v>0</v>
      </c>
      <c r="V53" s="49">
        <f t="shared" si="34"/>
        <v>2.013693113169553E-4</v>
      </c>
      <c r="W53" s="49">
        <f t="shared" si="35"/>
        <v>0</v>
      </c>
      <c r="X53" s="49">
        <f t="shared" si="36"/>
        <v>1.0395010395010396E-4</v>
      </c>
      <c r="Y53" s="49">
        <f t="shared" si="37"/>
        <v>6.5616797900262466E-4</v>
      </c>
      <c r="Z53" s="50">
        <f t="shared" si="38"/>
        <v>6.301693580149665E-4</v>
      </c>
      <c r="AB53" s="54" t="s">
        <v>52</v>
      </c>
      <c r="AC53" s="48">
        <f t="shared" si="40"/>
        <v>1</v>
      </c>
      <c r="AD53" s="49">
        <f t="shared" si="39"/>
        <v>0.16901408450704225</v>
      </c>
      <c r="AE53" s="49">
        <f t="shared" si="39"/>
        <v>0</v>
      </c>
      <c r="AF53" s="49">
        <f t="shared" si="39"/>
        <v>0.50704225352112675</v>
      </c>
      <c r="AG53" s="49">
        <f t="shared" si="39"/>
        <v>0</v>
      </c>
      <c r="AH53" s="49">
        <f t="shared" si="39"/>
        <v>0</v>
      </c>
      <c r="AI53" s="49">
        <f t="shared" si="39"/>
        <v>5.6338028169014086E-2</v>
      </c>
      <c r="AJ53" s="49">
        <f t="shared" si="39"/>
        <v>0</v>
      </c>
      <c r="AK53" s="49">
        <f t="shared" si="39"/>
        <v>1.4084507042253521E-2</v>
      </c>
      <c r="AL53" s="49">
        <f t="shared" si="39"/>
        <v>0.14084507042253522</v>
      </c>
      <c r="AM53" s="50">
        <f t="shared" si="39"/>
        <v>0.11267605633802817</v>
      </c>
    </row>
    <row r="54" spans="2:39">
      <c r="B54" s="54" t="s">
        <v>36</v>
      </c>
      <c r="C54" s="104">
        <v>6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6</v>
      </c>
      <c r="L54" s="52">
        <v>0</v>
      </c>
      <c r="M54" s="53">
        <v>0</v>
      </c>
      <c r="O54" s="54" t="s">
        <v>36</v>
      </c>
      <c r="P54" s="48">
        <f t="shared" si="28"/>
        <v>1.5567392539586582E-5</v>
      </c>
      <c r="Q54" s="49">
        <f t="shared" si="29"/>
        <v>0</v>
      </c>
      <c r="R54" s="49">
        <f t="shared" si="30"/>
        <v>0</v>
      </c>
      <c r="S54" s="49">
        <f t="shared" si="31"/>
        <v>0</v>
      </c>
      <c r="T54" s="49">
        <f t="shared" si="32"/>
        <v>0</v>
      </c>
      <c r="U54" s="49">
        <f t="shared" si="33"/>
        <v>0</v>
      </c>
      <c r="V54" s="49">
        <f t="shared" si="34"/>
        <v>0</v>
      </c>
      <c r="W54" s="49">
        <f t="shared" si="35"/>
        <v>0</v>
      </c>
      <c r="X54" s="49">
        <f t="shared" si="36"/>
        <v>6.2370062370062374E-4</v>
      </c>
      <c r="Y54" s="49">
        <f t="shared" si="37"/>
        <v>0</v>
      </c>
      <c r="Z54" s="50">
        <f t="shared" si="38"/>
        <v>0</v>
      </c>
      <c r="AB54" s="54" t="s">
        <v>36</v>
      </c>
      <c r="AC54" s="48">
        <f t="shared" si="40"/>
        <v>1</v>
      </c>
      <c r="AD54" s="49">
        <f t="shared" si="39"/>
        <v>0</v>
      </c>
      <c r="AE54" s="49">
        <f t="shared" si="39"/>
        <v>0</v>
      </c>
      <c r="AF54" s="49">
        <f t="shared" si="39"/>
        <v>0</v>
      </c>
      <c r="AG54" s="49">
        <f t="shared" si="39"/>
        <v>0</v>
      </c>
      <c r="AH54" s="49">
        <f t="shared" si="39"/>
        <v>0</v>
      </c>
      <c r="AI54" s="49">
        <f t="shared" si="39"/>
        <v>0</v>
      </c>
      <c r="AJ54" s="49">
        <f t="shared" si="39"/>
        <v>0</v>
      </c>
      <c r="AK54" s="49">
        <f t="shared" si="39"/>
        <v>1</v>
      </c>
      <c r="AL54" s="49">
        <f t="shared" si="39"/>
        <v>0</v>
      </c>
      <c r="AM54" s="50">
        <f t="shared" si="39"/>
        <v>0</v>
      </c>
    </row>
    <row r="55" spans="2:39">
      <c r="B55" s="109" t="s">
        <v>28</v>
      </c>
      <c r="C55" s="110">
        <v>0</v>
      </c>
      <c r="D55" s="111">
        <v>0</v>
      </c>
      <c r="E55" s="111">
        <v>0</v>
      </c>
      <c r="F55" s="111">
        <v>0</v>
      </c>
      <c r="G55" s="111">
        <v>0</v>
      </c>
      <c r="H55" s="111">
        <v>0</v>
      </c>
      <c r="I55" s="111">
        <v>0</v>
      </c>
      <c r="J55" s="111">
        <v>0</v>
      </c>
      <c r="K55" s="111">
        <v>0</v>
      </c>
      <c r="L55" s="111">
        <v>0</v>
      </c>
      <c r="M55" s="112">
        <v>0</v>
      </c>
      <c r="O55" s="109" t="s">
        <v>28</v>
      </c>
      <c r="P55" s="72">
        <f t="shared" si="28"/>
        <v>0</v>
      </c>
      <c r="Q55" s="73">
        <f t="shared" si="29"/>
        <v>0</v>
      </c>
      <c r="R55" s="73">
        <f t="shared" si="30"/>
        <v>0</v>
      </c>
      <c r="S55" s="73">
        <f t="shared" si="31"/>
        <v>0</v>
      </c>
      <c r="T55" s="73">
        <f t="shared" si="32"/>
        <v>0</v>
      </c>
      <c r="U55" s="73">
        <f t="shared" si="33"/>
        <v>0</v>
      </c>
      <c r="V55" s="73">
        <f t="shared" si="34"/>
        <v>0</v>
      </c>
      <c r="W55" s="73">
        <f t="shared" si="35"/>
        <v>0</v>
      </c>
      <c r="X55" s="73">
        <f t="shared" si="36"/>
        <v>0</v>
      </c>
      <c r="Y55" s="73">
        <f t="shared" si="37"/>
        <v>0</v>
      </c>
      <c r="Z55" s="74">
        <f t="shared" si="38"/>
        <v>0</v>
      </c>
      <c r="AB55" s="109" t="s">
        <v>28</v>
      </c>
      <c r="AC55" s="359" t="s">
        <v>120</v>
      </c>
      <c r="AD55" s="131" t="s">
        <v>120</v>
      </c>
      <c r="AE55" s="131" t="s">
        <v>120</v>
      </c>
      <c r="AF55" s="131" t="s">
        <v>120</v>
      </c>
      <c r="AG55" s="131" t="s">
        <v>120</v>
      </c>
      <c r="AH55" s="131" t="s">
        <v>120</v>
      </c>
      <c r="AI55" s="131" t="s">
        <v>120</v>
      </c>
      <c r="AJ55" s="131" t="s">
        <v>120</v>
      </c>
      <c r="AK55" s="131" t="s">
        <v>120</v>
      </c>
      <c r="AL55" s="131" t="s">
        <v>120</v>
      </c>
      <c r="AM55" s="132" t="s">
        <v>120</v>
      </c>
    </row>
    <row r="56" spans="2:39">
      <c r="B56" s="113" t="s">
        <v>21</v>
      </c>
      <c r="C56" s="114">
        <f t="shared" ref="C56:M56" si="41">SUM(C42:C55)</f>
        <v>385421</v>
      </c>
      <c r="D56" s="115">
        <f t="shared" si="41"/>
        <v>215484</v>
      </c>
      <c r="E56" s="115">
        <f t="shared" si="41"/>
        <v>48071</v>
      </c>
      <c r="F56" s="115">
        <f t="shared" si="41"/>
        <v>19028</v>
      </c>
      <c r="G56" s="115">
        <f t="shared" si="41"/>
        <v>7295</v>
      </c>
      <c r="H56" s="115">
        <f t="shared" si="41"/>
        <v>25043</v>
      </c>
      <c r="I56" s="115">
        <f t="shared" si="41"/>
        <v>19864</v>
      </c>
      <c r="J56" s="115">
        <f t="shared" si="41"/>
        <v>13081</v>
      </c>
      <c r="K56" s="115">
        <f t="shared" si="41"/>
        <v>9620</v>
      </c>
      <c r="L56" s="115">
        <f t="shared" si="41"/>
        <v>15240</v>
      </c>
      <c r="M56" s="116">
        <f t="shared" si="41"/>
        <v>12695</v>
      </c>
      <c r="O56" s="113" t="s">
        <v>21</v>
      </c>
      <c r="P56" s="118">
        <f t="shared" si="28"/>
        <v>1</v>
      </c>
      <c r="Q56" s="119">
        <f t="shared" si="29"/>
        <v>1</v>
      </c>
      <c r="R56" s="119">
        <f t="shared" si="30"/>
        <v>1</v>
      </c>
      <c r="S56" s="119">
        <f t="shared" si="31"/>
        <v>1</v>
      </c>
      <c r="T56" s="119">
        <f t="shared" si="32"/>
        <v>1</v>
      </c>
      <c r="U56" s="119">
        <f t="shared" si="33"/>
        <v>1</v>
      </c>
      <c r="V56" s="119">
        <f t="shared" si="34"/>
        <v>1</v>
      </c>
      <c r="W56" s="119">
        <f t="shared" si="35"/>
        <v>1</v>
      </c>
      <c r="X56" s="119">
        <f t="shared" si="36"/>
        <v>1</v>
      </c>
      <c r="Y56" s="119">
        <f t="shared" si="37"/>
        <v>1</v>
      </c>
      <c r="Z56" s="120">
        <f t="shared" si="38"/>
        <v>1</v>
      </c>
      <c r="AB56" s="113" t="s">
        <v>21</v>
      </c>
      <c r="AC56" s="118">
        <f t="shared" si="40"/>
        <v>1</v>
      </c>
      <c r="AD56" s="119">
        <f t="shared" si="40"/>
        <v>0.55908733566671254</v>
      </c>
      <c r="AE56" s="119">
        <f t="shared" si="40"/>
        <v>0.12472335446174443</v>
      </c>
      <c r="AF56" s="119">
        <f t="shared" si="40"/>
        <v>4.9369390873875582E-2</v>
      </c>
      <c r="AG56" s="119">
        <f t="shared" si="40"/>
        <v>1.8927354762714021E-2</v>
      </c>
      <c r="AH56" s="119">
        <f t="shared" si="40"/>
        <v>6.4975701894811125E-2</v>
      </c>
      <c r="AI56" s="119">
        <f t="shared" si="40"/>
        <v>5.1538447567724646E-2</v>
      </c>
      <c r="AJ56" s="119">
        <f t="shared" si="40"/>
        <v>3.3939510301722015E-2</v>
      </c>
      <c r="AK56" s="119">
        <f t="shared" si="40"/>
        <v>2.4959719371803819E-2</v>
      </c>
      <c r="AL56" s="119">
        <f t="shared" si="40"/>
        <v>3.9541177050549915E-2</v>
      </c>
      <c r="AM56" s="120">
        <f t="shared" si="40"/>
        <v>3.2938008048341946E-2</v>
      </c>
    </row>
    <row r="58" spans="2:39">
      <c r="M58" s="424" t="s">
        <v>324</v>
      </c>
      <c r="Z58" s="424" t="s">
        <v>324</v>
      </c>
      <c r="AM58" s="424" t="s">
        <v>324</v>
      </c>
    </row>
    <row r="59" spans="2:39" ht="15">
      <c r="B59" s="2" t="s">
        <v>147</v>
      </c>
      <c r="O59" s="5" t="s">
        <v>332</v>
      </c>
      <c r="AB59" s="5" t="s">
        <v>155</v>
      </c>
    </row>
    <row r="60" spans="2:39" s="18" customFormat="1" ht="57">
      <c r="B60" s="6" t="s">
        <v>145</v>
      </c>
      <c r="C60" s="19" t="s">
        <v>38</v>
      </c>
      <c r="D60" s="20" t="s">
        <v>45</v>
      </c>
      <c r="E60" s="21" t="s">
        <v>46</v>
      </c>
      <c r="F60" s="22" t="s">
        <v>47</v>
      </c>
      <c r="G60" s="23" t="s">
        <v>39</v>
      </c>
      <c r="H60" s="24" t="s">
        <v>48</v>
      </c>
      <c r="I60" s="25" t="s">
        <v>40</v>
      </c>
      <c r="J60" s="26" t="s">
        <v>41</v>
      </c>
      <c r="K60" s="27" t="s">
        <v>49</v>
      </c>
      <c r="L60" s="28" t="s">
        <v>42</v>
      </c>
      <c r="M60" s="29" t="s">
        <v>43</v>
      </c>
      <c r="O60" s="6" t="s">
        <v>145</v>
      </c>
      <c r="P60" s="30" t="s">
        <v>38</v>
      </c>
      <c r="Q60" s="20" t="s">
        <v>45</v>
      </c>
      <c r="R60" s="21" t="s">
        <v>46</v>
      </c>
      <c r="S60" s="22" t="s">
        <v>47</v>
      </c>
      <c r="T60" s="23" t="s">
        <v>39</v>
      </c>
      <c r="U60" s="24" t="s">
        <v>48</v>
      </c>
      <c r="V60" s="25" t="s">
        <v>40</v>
      </c>
      <c r="W60" s="26" t="s">
        <v>41</v>
      </c>
      <c r="X60" s="27" t="s">
        <v>49</v>
      </c>
      <c r="Y60" s="28" t="s">
        <v>42</v>
      </c>
      <c r="Z60" s="29" t="s">
        <v>43</v>
      </c>
      <c r="AB60" s="6" t="s">
        <v>145</v>
      </c>
      <c r="AC60" s="30" t="s">
        <v>38</v>
      </c>
      <c r="AD60" s="20" t="s">
        <v>45</v>
      </c>
      <c r="AE60" s="21" t="s">
        <v>46</v>
      </c>
      <c r="AF60" s="22" t="s">
        <v>47</v>
      </c>
      <c r="AG60" s="23" t="s">
        <v>39</v>
      </c>
      <c r="AH60" s="24" t="s">
        <v>48</v>
      </c>
      <c r="AI60" s="25" t="s">
        <v>40</v>
      </c>
      <c r="AJ60" s="26" t="s">
        <v>41</v>
      </c>
      <c r="AK60" s="27" t="s">
        <v>49</v>
      </c>
      <c r="AL60" s="28" t="s">
        <v>42</v>
      </c>
      <c r="AM60" s="29" t="s">
        <v>43</v>
      </c>
    </row>
    <row r="61" spans="2:39">
      <c r="B61" s="31" t="s">
        <v>26</v>
      </c>
      <c r="C61" s="122">
        <f t="shared" ref="C61:M61" si="42">C4-C23</f>
        <v>74512</v>
      </c>
      <c r="D61" s="123">
        <f t="shared" si="42"/>
        <v>50707</v>
      </c>
      <c r="E61" s="123">
        <f t="shared" si="42"/>
        <v>9615</v>
      </c>
      <c r="F61" s="123">
        <f t="shared" si="42"/>
        <v>6466</v>
      </c>
      <c r="G61" s="123">
        <f t="shared" si="42"/>
        <v>-35</v>
      </c>
      <c r="H61" s="123">
        <f t="shared" si="42"/>
        <v>-134</v>
      </c>
      <c r="I61" s="123">
        <f t="shared" si="42"/>
        <v>4392</v>
      </c>
      <c r="J61" s="123">
        <f t="shared" si="42"/>
        <v>-934</v>
      </c>
      <c r="K61" s="123">
        <f t="shared" si="42"/>
        <v>1813</v>
      </c>
      <c r="L61" s="123">
        <f t="shared" si="42"/>
        <v>91</v>
      </c>
      <c r="M61" s="124">
        <f t="shared" si="42"/>
        <v>2531</v>
      </c>
      <c r="O61" s="31" t="s">
        <v>26</v>
      </c>
      <c r="P61" s="101">
        <f t="shared" ref="P61:P75" si="43">C61/C23</f>
        <v>0.21238958232975227</v>
      </c>
      <c r="Q61" s="102">
        <f t="shared" ref="Q61:Q75" si="44">D61/D23</f>
        <v>0.25377862748238311</v>
      </c>
      <c r="R61" s="102">
        <f t="shared" ref="R61:R75" si="45">E61/E23</f>
        <v>0.20899902184545158</v>
      </c>
      <c r="S61" s="102">
        <f t="shared" ref="S61:S75" si="46">F61/F23</f>
        <v>0.37693832342310829</v>
      </c>
      <c r="T61" s="102">
        <f t="shared" ref="T61:T75" si="47">G61/G23</f>
        <v>-5.469604625722769E-3</v>
      </c>
      <c r="U61" s="102">
        <f t="shared" ref="U61:U75" si="48">H61/H23</f>
        <v>-7.5446202353471091E-3</v>
      </c>
      <c r="V61" s="102">
        <f t="shared" ref="V61:V75" si="49">I61/I23</f>
        <v>0.20412716118237589</v>
      </c>
      <c r="W61" s="102">
        <f t="shared" ref="W61:W75" si="50">J61/J23</f>
        <v>-8.2218309859154931E-2</v>
      </c>
      <c r="X61" s="102">
        <f t="shared" ref="X61:X75" si="51">K61/K23</f>
        <v>0.32185336410438486</v>
      </c>
      <c r="Y61" s="102">
        <f t="shared" ref="Y61:Y75" si="52">L61/L23</f>
        <v>7.6903574748584469E-3</v>
      </c>
      <c r="Z61" s="103">
        <f t="shared" ref="Z61:Z75" si="53">M61/M23</f>
        <v>0.1894744722263812</v>
      </c>
      <c r="AB61" s="31" t="s">
        <v>26</v>
      </c>
      <c r="AC61" s="91">
        <f t="shared" ref="AC61:AC74" si="54">C4-C42</f>
        <v>106568</v>
      </c>
      <c r="AD61" s="91">
        <f t="shared" ref="AD61:AD74" si="55">D4-D42</f>
        <v>59554</v>
      </c>
      <c r="AE61" s="91">
        <f t="shared" ref="AE61:AE74" si="56">E4-E42</f>
        <v>16795</v>
      </c>
      <c r="AF61" s="91">
        <f t="shared" ref="AF61:AF74" si="57">F4-F42</f>
        <v>8809</v>
      </c>
      <c r="AG61" s="91">
        <f t="shared" ref="AG61:AG74" si="58">G4-G42</f>
        <v>2230</v>
      </c>
      <c r="AH61" s="91">
        <f t="shared" ref="AH61:AH74" si="59">H4-H42</f>
        <v>1193</v>
      </c>
      <c r="AI61" s="91">
        <f t="shared" ref="AI61:AI74" si="60">I4-I42</f>
        <v>10269</v>
      </c>
      <c r="AJ61" s="91">
        <f t="shared" ref="AJ61:AJ74" si="61">J4-J42</f>
        <v>139</v>
      </c>
      <c r="AK61" s="91">
        <f t="shared" ref="AK61:AK74" si="62">K4-K42</f>
        <v>841</v>
      </c>
      <c r="AL61" s="91">
        <f t="shared" ref="AL61:AL74" si="63">L4-L42</f>
        <v>1076</v>
      </c>
      <c r="AM61" s="91">
        <f t="shared" ref="AM61:AM74" si="64">M4-M42</f>
        <v>5662</v>
      </c>
    </row>
    <row r="62" spans="2:39">
      <c r="B62" s="54" t="s">
        <v>33</v>
      </c>
      <c r="C62" s="125">
        <f t="shared" ref="C62:M62" si="65">C5-C24</f>
        <v>-318</v>
      </c>
      <c r="D62" s="46">
        <f t="shared" si="65"/>
        <v>-674</v>
      </c>
      <c r="E62" s="46">
        <f t="shared" si="65"/>
        <v>-711</v>
      </c>
      <c r="F62" s="46">
        <f t="shared" si="65"/>
        <v>638</v>
      </c>
      <c r="G62" s="46">
        <f t="shared" si="65"/>
        <v>-60</v>
      </c>
      <c r="H62" s="46">
        <f t="shared" si="65"/>
        <v>335</v>
      </c>
      <c r="I62" s="46">
        <f t="shared" si="65"/>
        <v>192</v>
      </c>
      <c r="J62" s="46">
        <f t="shared" si="65"/>
        <v>163</v>
      </c>
      <c r="K62" s="46">
        <f t="shared" si="65"/>
        <v>-254</v>
      </c>
      <c r="L62" s="46">
        <f t="shared" si="65"/>
        <v>-394</v>
      </c>
      <c r="M62" s="47">
        <f t="shared" si="65"/>
        <v>447</v>
      </c>
      <c r="O62" s="54" t="s">
        <v>33</v>
      </c>
      <c r="P62" s="48">
        <f t="shared" si="43"/>
        <v>-1.0884819442067432E-2</v>
      </c>
      <c r="Q62" s="49">
        <f t="shared" si="44"/>
        <v>-5.8501866157451607E-2</v>
      </c>
      <c r="R62" s="49">
        <f t="shared" si="45"/>
        <v>-0.13098747236551217</v>
      </c>
      <c r="S62" s="49">
        <f t="shared" si="46"/>
        <v>0.33720930232558138</v>
      </c>
      <c r="T62" s="49">
        <f t="shared" si="47"/>
        <v>-4.7318611987381701E-2</v>
      </c>
      <c r="U62" s="49">
        <f t="shared" si="48"/>
        <v>0.40556900726392253</v>
      </c>
      <c r="V62" s="49">
        <f t="shared" si="49"/>
        <v>9.4117647058823528E-2</v>
      </c>
      <c r="W62" s="49">
        <f t="shared" si="50"/>
        <v>0.12684824902723735</v>
      </c>
      <c r="X62" s="49">
        <f t="shared" si="51"/>
        <v>-0.13677975228863759</v>
      </c>
      <c r="Y62" s="49">
        <f t="shared" si="52"/>
        <v>-0.18249189439555349</v>
      </c>
      <c r="Z62" s="50">
        <f t="shared" si="53"/>
        <v>0.47603833865814699</v>
      </c>
      <c r="AB62" s="54" t="s">
        <v>33</v>
      </c>
      <c r="AC62" s="91">
        <f t="shared" si="54"/>
        <v>6497</v>
      </c>
      <c r="AD62" s="91">
        <f t="shared" si="55"/>
        <v>850</v>
      </c>
      <c r="AE62" s="91">
        <f t="shared" si="56"/>
        <v>869</v>
      </c>
      <c r="AF62" s="91">
        <f t="shared" si="57"/>
        <v>1128</v>
      </c>
      <c r="AG62" s="91">
        <f t="shared" si="58"/>
        <v>188</v>
      </c>
      <c r="AH62" s="91">
        <f t="shared" si="59"/>
        <v>633</v>
      </c>
      <c r="AI62" s="91">
        <f t="shared" si="60"/>
        <v>1624</v>
      </c>
      <c r="AJ62" s="91">
        <f t="shared" si="61"/>
        <v>352</v>
      </c>
      <c r="AK62" s="91">
        <f t="shared" si="62"/>
        <v>88</v>
      </c>
      <c r="AL62" s="91">
        <f t="shared" si="63"/>
        <v>148</v>
      </c>
      <c r="AM62" s="91">
        <f t="shared" si="64"/>
        <v>617</v>
      </c>
    </row>
    <row r="63" spans="2:39">
      <c r="B63" s="54" t="s">
        <v>27</v>
      </c>
      <c r="C63" s="125">
        <f t="shared" ref="C63:M63" si="66">C6-C25</f>
        <v>-4444</v>
      </c>
      <c r="D63" s="46">
        <f t="shared" si="66"/>
        <v>-2108</v>
      </c>
      <c r="E63" s="46">
        <f t="shared" si="66"/>
        <v>-1656</v>
      </c>
      <c r="F63" s="46">
        <f t="shared" si="66"/>
        <v>-51</v>
      </c>
      <c r="G63" s="46">
        <f t="shared" si="66"/>
        <v>-382</v>
      </c>
      <c r="H63" s="46">
        <f t="shared" si="66"/>
        <v>163</v>
      </c>
      <c r="I63" s="46">
        <f t="shared" si="66"/>
        <v>4</v>
      </c>
      <c r="J63" s="46">
        <f t="shared" si="66"/>
        <v>-145</v>
      </c>
      <c r="K63" s="46">
        <f t="shared" si="66"/>
        <v>-38</v>
      </c>
      <c r="L63" s="46">
        <f t="shared" si="66"/>
        <v>-438</v>
      </c>
      <c r="M63" s="47">
        <f t="shared" si="66"/>
        <v>207</v>
      </c>
      <c r="O63" s="54" t="s">
        <v>27</v>
      </c>
      <c r="P63" s="48">
        <f t="shared" si="43"/>
        <v>-0.18536748143822473</v>
      </c>
      <c r="Q63" s="49">
        <f t="shared" si="44"/>
        <v>-0.22138206259189247</v>
      </c>
      <c r="R63" s="49">
        <f t="shared" si="45"/>
        <v>-0.31215834118755892</v>
      </c>
      <c r="S63" s="49">
        <f t="shared" si="46"/>
        <v>-2.9327199539965498E-2</v>
      </c>
      <c r="T63" s="49">
        <f t="shared" si="47"/>
        <v>-0.25723905723905721</v>
      </c>
      <c r="U63" s="49">
        <f t="shared" si="48"/>
        <v>0.10111662531017369</v>
      </c>
      <c r="V63" s="49">
        <f t="shared" si="49"/>
        <v>4.6728971962616819E-3</v>
      </c>
      <c r="W63" s="49">
        <f t="shared" si="50"/>
        <v>-0.17119244391971664</v>
      </c>
      <c r="X63" s="49">
        <f t="shared" si="51"/>
        <v>-5.0198150594451783E-2</v>
      </c>
      <c r="Y63" s="49">
        <f t="shared" si="52"/>
        <v>-0.33435114503816793</v>
      </c>
      <c r="Z63" s="50">
        <f t="shared" si="53"/>
        <v>0.38262476894639558</v>
      </c>
      <c r="AB63" s="54" t="s">
        <v>27</v>
      </c>
      <c r="AC63" s="91">
        <f t="shared" si="54"/>
        <v>-1344</v>
      </c>
      <c r="AD63" s="91">
        <f t="shared" si="55"/>
        <v>-2090</v>
      </c>
      <c r="AE63" s="91">
        <f t="shared" si="56"/>
        <v>-415</v>
      </c>
      <c r="AF63" s="91">
        <f t="shared" si="57"/>
        <v>315</v>
      </c>
      <c r="AG63" s="91">
        <f t="shared" si="58"/>
        <v>-340</v>
      </c>
      <c r="AH63" s="91">
        <f t="shared" si="59"/>
        <v>746</v>
      </c>
      <c r="AI63" s="91">
        <f t="shared" si="60"/>
        <v>443</v>
      </c>
      <c r="AJ63" s="91">
        <f t="shared" si="61"/>
        <v>-43</v>
      </c>
      <c r="AK63" s="91">
        <f t="shared" si="62"/>
        <v>84</v>
      </c>
      <c r="AL63" s="91">
        <f t="shared" si="63"/>
        <v>-283</v>
      </c>
      <c r="AM63" s="91">
        <f t="shared" si="64"/>
        <v>239</v>
      </c>
    </row>
    <row r="64" spans="2:39">
      <c r="B64" s="54" t="s">
        <v>2</v>
      </c>
      <c r="C64" s="125">
        <f t="shared" ref="C64:M64" si="67">C7-C26</f>
        <v>2353</v>
      </c>
      <c r="D64" s="46">
        <f t="shared" si="67"/>
        <v>449</v>
      </c>
      <c r="E64" s="46">
        <f t="shared" si="67"/>
        <v>2</v>
      </c>
      <c r="F64" s="46">
        <f t="shared" si="67"/>
        <v>-274</v>
      </c>
      <c r="G64" s="46">
        <f t="shared" si="67"/>
        <v>89</v>
      </c>
      <c r="H64" s="46">
        <f t="shared" si="67"/>
        <v>337</v>
      </c>
      <c r="I64" s="46">
        <f t="shared" si="67"/>
        <v>1119</v>
      </c>
      <c r="J64" s="46">
        <f t="shared" si="67"/>
        <v>333</v>
      </c>
      <c r="K64" s="46">
        <f t="shared" si="67"/>
        <v>-19</v>
      </c>
      <c r="L64" s="46">
        <f t="shared" si="67"/>
        <v>181</v>
      </c>
      <c r="M64" s="47">
        <f t="shared" si="67"/>
        <v>136</v>
      </c>
      <c r="O64" s="54" t="s">
        <v>2</v>
      </c>
      <c r="P64" s="48">
        <f t="shared" si="43"/>
        <v>0.36771370526644787</v>
      </c>
      <c r="Q64" s="49">
        <f t="shared" si="44"/>
        <v>0.52576112412177989</v>
      </c>
      <c r="R64" s="49">
        <f t="shared" si="45"/>
        <v>3.5778175313059034E-3</v>
      </c>
      <c r="S64" s="49">
        <f t="shared" si="46"/>
        <v>-0.27648839556004035</v>
      </c>
      <c r="T64" s="49">
        <f t="shared" si="47"/>
        <v>0.26409495548961426</v>
      </c>
      <c r="U64" s="49">
        <f t="shared" si="48"/>
        <v>1.7643979057591623</v>
      </c>
      <c r="V64" s="49">
        <f t="shared" si="49"/>
        <v>4.3038461538461537</v>
      </c>
      <c r="W64" s="49">
        <f t="shared" si="50"/>
        <v>0.1875</v>
      </c>
      <c r="X64" s="49">
        <f t="shared" si="51"/>
        <v>-6.5743944636678195E-2</v>
      </c>
      <c r="Y64" s="49">
        <f t="shared" si="52"/>
        <v>0.21445497630331753</v>
      </c>
      <c r="Z64" s="50">
        <f t="shared" si="53"/>
        <v>0.4563758389261745</v>
      </c>
      <c r="AB64" s="54" t="s">
        <v>2</v>
      </c>
      <c r="AC64" s="91">
        <f t="shared" si="54"/>
        <v>4927</v>
      </c>
      <c r="AD64" s="91">
        <f t="shared" si="55"/>
        <v>446</v>
      </c>
      <c r="AE64" s="91">
        <f t="shared" si="56"/>
        <v>292</v>
      </c>
      <c r="AF64" s="91">
        <f t="shared" si="57"/>
        <v>171</v>
      </c>
      <c r="AG64" s="91">
        <f t="shared" si="58"/>
        <v>137</v>
      </c>
      <c r="AH64" s="91">
        <f t="shared" si="59"/>
        <v>380</v>
      </c>
      <c r="AI64" s="91">
        <f t="shared" si="60"/>
        <v>1307</v>
      </c>
      <c r="AJ64" s="91">
        <f t="shared" si="61"/>
        <v>1727</v>
      </c>
      <c r="AK64" s="91">
        <f t="shared" si="62"/>
        <v>-40</v>
      </c>
      <c r="AL64" s="91">
        <f t="shared" si="63"/>
        <v>316</v>
      </c>
      <c r="AM64" s="91">
        <f t="shared" si="64"/>
        <v>191</v>
      </c>
    </row>
    <row r="65" spans="2:39">
      <c r="B65" s="54" t="s">
        <v>32</v>
      </c>
      <c r="C65" s="125">
        <f t="shared" ref="C65:M65" si="68">C8-C27</f>
        <v>572</v>
      </c>
      <c r="D65" s="46">
        <f t="shared" si="68"/>
        <v>58</v>
      </c>
      <c r="E65" s="46">
        <f t="shared" si="68"/>
        <v>-98</v>
      </c>
      <c r="F65" s="46">
        <f t="shared" si="68"/>
        <v>157</v>
      </c>
      <c r="G65" s="46">
        <f t="shared" si="68"/>
        <v>-18</v>
      </c>
      <c r="H65" s="46">
        <f t="shared" si="68"/>
        <v>35</v>
      </c>
      <c r="I65" s="46">
        <f t="shared" si="68"/>
        <v>447</v>
      </c>
      <c r="J65" s="46">
        <f t="shared" si="68"/>
        <v>23</v>
      </c>
      <c r="K65" s="46">
        <f t="shared" si="68"/>
        <v>-67</v>
      </c>
      <c r="L65" s="46">
        <f t="shared" si="68"/>
        <v>-51</v>
      </c>
      <c r="M65" s="47">
        <f t="shared" si="68"/>
        <v>86</v>
      </c>
      <c r="O65" s="54" t="s">
        <v>32</v>
      </c>
      <c r="P65" s="48">
        <f t="shared" si="43"/>
        <v>8.6930091185410341E-2</v>
      </c>
      <c r="Q65" s="49">
        <f t="shared" si="44"/>
        <v>4.44104134762634E-2</v>
      </c>
      <c r="R65" s="49">
        <f t="shared" si="45"/>
        <v>-0.16809605488850771</v>
      </c>
      <c r="S65" s="49">
        <f t="shared" si="46"/>
        <v>0.67094017094017089</v>
      </c>
      <c r="T65" s="49">
        <f t="shared" si="47"/>
        <v>-8.5308056872037921E-2</v>
      </c>
      <c r="U65" s="49">
        <f t="shared" si="48"/>
        <v>0.19662921348314608</v>
      </c>
      <c r="V65" s="49">
        <f t="shared" si="49"/>
        <v>0.14240203886588085</v>
      </c>
      <c r="W65" s="49">
        <f t="shared" si="50"/>
        <v>0.19827586206896552</v>
      </c>
      <c r="X65" s="49">
        <f t="shared" si="51"/>
        <v>-0.2113564668769716</v>
      </c>
      <c r="Y65" s="49">
        <f t="shared" si="52"/>
        <v>-0.15887850467289719</v>
      </c>
      <c r="Z65" s="50">
        <f t="shared" si="53"/>
        <v>0.49142857142857144</v>
      </c>
      <c r="AB65" s="54" t="s">
        <v>32</v>
      </c>
      <c r="AC65" s="91">
        <f t="shared" si="54"/>
        <v>2681</v>
      </c>
      <c r="AD65" s="91">
        <f t="shared" si="55"/>
        <v>324</v>
      </c>
      <c r="AE65" s="91">
        <f t="shared" si="56"/>
        <v>208</v>
      </c>
      <c r="AF65" s="91">
        <f t="shared" si="57"/>
        <v>203</v>
      </c>
      <c r="AG65" s="91">
        <f t="shared" si="58"/>
        <v>93</v>
      </c>
      <c r="AH65" s="91">
        <f t="shared" si="59"/>
        <v>181</v>
      </c>
      <c r="AI65" s="91">
        <f t="shared" si="60"/>
        <v>1349</v>
      </c>
      <c r="AJ65" s="91">
        <f t="shared" si="61"/>
        <v>114</v>
      </c>
      <c r="AK65" s="91">
        <f t="shared" si="62"/>
        <v>48</v>
      </c>
      <c r="AL65" s="91">
        <f t="shared" si="63"/>
        <v>26</v>
      </c>
      <c r="AM65" s="91">
        <f t="shared" si="64"/>
        <v>135</v>
      </c>
    </row>
    <row r="66" spans="2:39">
      <c r="B66" s="54" t="s">
        <v>30</v>
      </c>
      <c r="C66" s="125">
        <f t="shared" ref="C66:M66" si="69">C9-C28</f>
        <v>-3304</v>
      </c>
      <c r="D66" s="46">
        <f t="shared" si="69"/>
        <v>-214</v>
      </c>
      <c r="E66" s="46">
        <f t="shared" si="69"/>
        <v>-30</v>
      </c>
      <c r="F66" s="46">
        <f t="shared" si="69"/>
        <v>-196</v>
      </c>
      <c r="G66" s="46">
        <f t="shared" si="69"/>
        <v>-82</v>
      </c>
      <c r="H66" s="46">
        <f t="shared" si="69"/>
        <v>-1967</v>
      </c>
      <c r="I66" s="46">
        <f t="shared" si="69"/>
        <v>-148</v>
      </c>
      <c r="J66" s="46">
        <f t="shared" si="69"/>
        <v>-344</v>
      </c>
      <c r="K66" s="46">
        <f t="shared" si="69"/>
        <v>-36</v>
      </c>
      <c r="L66" s="46">
        <f t="shared" si="69"/>
        <v>-227</v>
      </c>
      <c r="M66" s="47">
        <f t="shared" si="69"/>
        <v>-60</v>
      </c>
      <c r="O66" s="54" t="s">
        <v>30</v>
      </c>
      <c r="P66" s="48">
        <f t="shared" si="43"/>
        <v>-0.36339639243290806</v>
      </c>
      <c r="Q66" s="49">
        <f t="shared" si="44"/>
        <v>-0.19107142857142856</v>
      </c>
      <c r="R66" s="49">
        <f t="shared" si="45"/>
        <v>-0.14925373134328357</v>
      </c>
      <c r="S66" s="49">
        <f t="shared" si="46"/>
        <v>-0.42888402625820571</v>
      </c>
      <c r="T66" s="49">
        <f t="shared" si="47"/>
        <v>-0.33744855967078191</v>
      </c>
      <c r="U66" s="49">
        <f t="shared" si="48"/>
        <v>-0.4533302604286702</v>
      </c>
      <c r="V66" s="49">
        <f t="shared" si="49"/>
        <v>-0.18901660280970625</v>
      </c>
      <c r="W66" s="49">
        <f t="shared" si="50"/>
        <v>-0.63468634686346859</v>
      </c>
      <c r="X66" s="49">
        <f t="shared" si="51"/>
        <v>-8.3720930232558138E-2</v>
      </c>
      <c r="Y66" s="49">
        <f t="shared" si="52"/>
        <v>-0.56892230576441105</v>
      </c>
      <c r="Z66" s="50">
        <f t="shared" si="53"/>
        <v>-0.10380622837370242</v>
      </c>
      <c r="AB66" s="54" t="s">
        <v>30</v>
      </c>
      <c r="AC66" s="91">
        <f t="shared" si="54"/>
        <v>-2715</v>
      </c>
      <c r="AD66" s="91">
        <f t="shared" si="55"/>
        <v>-307</v>
      </c>
      <c r="AE66" s="91">
        <f t="shared" si="56"/>
        <v>-71</v>
      </c>
      <c r="AF66" s="91">
        <f t="shared" si="57"/>
        <v>-307</v>
      </c>
      <c r="AG66" s="91">
        <f t="shared" si="58"/>
        <v>-74</v>
      </c>
      <c r="AH66" s="91">
        <f t="shared" si="59"/>
        <v>-1793</v>
      </c>
      <c r="AI66" s="91">
        <f t="shared" si="60"/>
        <v>41</v>
      </c>
      <c r="AJ66" s="91">
        <f t="shared" si="61"/>
        <v>-219</v>
      </c>
      <c r="AK66" s="91">
        <f t="shared" si="62"/>
        <v>170</v>
      </c>
      <c r="AL66" s="91">
        <f t="shared" si="63"/>
        <v>-70</v>
      </c>
      <c r="AM66" s="91">
        <f t="shared" si="64"/>
        <v>-85</v>
      </c>
    </row>
    <row r="67" spans="2:39">
      <c r="B67" s="54" t="s">
        <v>29</v>
      </c>
      <c r="C67" s="125">
        <f t="shared" ref="C67:M67" si="70">C10-C29</f>
        <v>-1219</v>
      </c>
      <c r="D67" s="46">
        <f t="shared" si="70"/>
        <v>-330</v>
      </c>
      <c r="E67" s="46">
        <f t="shared" si="70"/>
        <v>-5</v>
      </c>
      <c r="F67" s="46">
        <f t="shared" si="70"/>
        <v>29</v>
      </c>
      <c r="G67" s="46">
        <f t="shared" si="70"/>
        <v>47</v>
      </c>
      <c r="H67" s="46">
        <f t="shared" si="70"/>
        <v>-712</v>
      </c>
      <c r="I67" s="46">
        <f t="shared" si="70"/>
        <v>59</v>
      </c>
      <c r="J67" s="46">
        <f t="shared" si="70"/>
        <v>-27</v>
      </c>
      <c r="K67" s="46">
        <f t="shared" si="70"/>
        <v>-58</v>
      </c>
      <c r="L67" s="46">
        <f t="shared" si="70"/>
        <v>-65</v>
      </c>
      <c r="M67" s="47">
        <f t="shared" si="70"/>
        <v>-157</v>
      </c>
      <c r="O67" s="54" t="s">
        <v>29</v>
      </c>
      <c r="P67" s="48">
        <f t="shared" si="43"/>
        <v>-0.2334354653389506</v>
      </c>
      <c r="Q67" s="49">
        <f t="shared" si="44"/>
        <v>-0.26742301458670986</v>
      </c>
      <c r="R67" s="49">
        <f t="shared" si="45"/>
        <v>-1.1764705882352941E-2</v>
      </c>
      <c r="S67" s="49">
        <f t="shared" si="46"/>
        <v>0.34523809523809523</v>
      </c>
      <c r="T67" s="49">
        <f t="shared" si="47"/>
        <v>1.0217391304347827</v>
      </c>
      <c r="U67" s="49">
        <f t="shared" si="48"/>
        <v>-0.29108748977923138</v>
      </c>
      <c r="V67" s="49">
        <f t="shared" si="49"/>
        <v>0.25106382978723402</v>
      </c>
      <c r="W67" s="49">
        <f t="shared" si="50"/>
        <v>-9.7826086956521743E-2</v>
      </c>
      <c r="X67" s="49">
        <f t="shared" si="51"/>
        <v>-0.48333333333333334</v>
      </c>
      <c r="Y67" s="49">
        <f t="shared" si="52"/>
        <v>-0.52</v>
      </c>
      <c r="Z67" s="50">
        <f t="shared" si="53"/>
        <v>-0.67965367965367962</v>
      </c>
      <c r="AB67" s="54" t="s">
        <v>29</v>
      </c>
      <c r="AC67" s="91">
        <f t="shared" si="54"/>
        <v>-797</v>
      </c>
      <c r="AD67" s="91">
        <f t="shared" si="55"/>
        <v>-293</v>
      </c>
      <c r="AE67" s="91">
        <f t="shared" si="56"/>
        <v>28</v>
      </c>
      <c r="AF67" s="91">
        <f t="shared" si="57"/>
        <v>58</v>
      </c>
      <c r="AG67" s="91">
        <f t="shared" si="58"/>
        <v>33</v>
      </c>
      <c r="AH67" s="91">
        <f t="shared" si="59"/>
        <v>-682</v>
      </c>
      <c r="AI67" s="91">
        <f t="shared" si="60"/>
        <v>37</v>
      </c>
      <c r="AJ67" s="91">
        <f t="shared" si="61"/>
        <v>139</v>
      </c>
      <c r="AK67" s="91">
        <f t="shared" si="62"/>
        <v>-22</v>
      </c>
      <c r="AL67" s="91">
        <f t="shared" si="63"/>
        <v>-39</v>
      </c>
      <c r="AM67" s="91">
        <f t="shared" si="64"/>
        <v>-56</v>
      </c>
    </row>
    <row r="68" spans="2:39">
      <c r="B68" s="54" t="s">
        <v>20</v>
      </c>
      <c r="C68" s="125">
        <f t="shared" ref="C68:M68" si="71">C11-C30</f>
        <v>-505</v>
      </c>
      <c r="D68" s="46">
        <f t="shared" si="71"/>
        <v>-116</v>
      </c>
      <c r="E68" s="46">
        <f t="shared" si="71"/>
        <v>-93</v>
      </c>
      <c r="F68" s="46">
        <f t="shared" si="71"/>
        <v>-48</v>
      </c>
      <c r="G68" s="46">
        <f t="shared" si="71"/>
        <v>5</v>
      </c>
      <c r="H68" s="46">
        <f t="shared" si="71"/>
        <v>-151</v>
      </c>
      <c r="I68" s="46">
        <f t="shared" si="71"/>
        <v>13</v>
      </c>
      <c r="J68" s="46">
        <f t="shared" si="71"/>
        <v>63</v>
      </c>
      <c r="K68" s="46">
        <f t="shared" si="71"/>
        <v>0</v>
      </c>
      <c r="L68" s="46">
        <f t="shared" si="71"/>
        <v>-155</v>
      </c>
      <c r="M68" s="47">
        <f t="shared" si="71"/>
        <v>-23</v>
      </c>
      <c r="O68" s="54" t="s">
        <v>20</v>
      </c>
      <c r="P68" s="48">
        <f t="shared" si="43"/>
        <v>-0.40594855305466238</v>
      </c>
      <c r="Q68" s="49">
        <f t="shared" si="44"/>
        <v>-0.32768361581920902</v>
      </c>
      <c r="R68" s="49">
        <f t="shared" si="45"/>
        <v>-0.67883211678832112</v>
      </c>
      <c r="S68" s="49">
        <f t="shared" si="46"/>
        <v>-0.90566037735849059</v>
      </c>
      <c r="T68" s="49">
        <f t="shared" si="47"/>
        <v>0.5</v>
      </c>
      <c r="U68" s="49">
        <f t="shared" si="48"/>
        <v>-0.70232558139534884</v>
      </c>
      <c r="V68" s="49">
        <f t="shared" si="49"/>
        <v>0.43333333333333335</v>
      </c>
      <c r="W68" s="49">
        <f t="shared" si="50"/>
        <v>0.88732394366197187</v>
      </c>
      <c r="X68" s="49">
        <f t="shared" si="51"/>
        <v>0</v>
      </c>
      <c r="Y68" s="49">
        <f t="shared" si="52"/>
        <v>-0.50488599348534202</v>
      </c>
      <c r="Z68" s="50">
        <f t="shared" si="53"/>
        <v>-0.41818181818181815</v>
      </c>
      <c r="AB68" s="54" t="s">
        <v>20</v>
      </c>
      <c r="AC68" s="91">
        <f t="shared" si="54"/>
        <v>-329</v>
      </c>
      <c r="AD68" s="91">
        <f t="shared" si="55"/>
        <v>-136</v>
      </c>
      <c r="AE68" s="91">
        <f t="shared" si="56"/>
        <v>-71</v>
      </c>
      <c r="AF68" s="91">
        <f t="shared" si="57"/>
        <v>-37</v>
      </c>
      <c r="AG68" s="91">
        <f t="shared" si="58"/>
        <v>12</v>
      </c>
      <c r="AH68" s="91">
        <f t="shared" si="59"/>
        <v>-117</v>
      </c>
      <c r="AI68" s="91">
        <f t="shared" si="60"/>
        <v>22</v>
      </c>
      <c r="AJ68" s="91">
        <f t="shared" si="61"/>
        <v>118</v>
      </c>
      <c r="AK68" s="91">
        <f t="shared" si="62"/>
        <v>4</v>
      </c>
      <c r="AL68" s="91">
        <f t="shared" si="63"/>
        <v>-143</v>
      </c>
      <c r="AM68" s="91">
        <f t="shared" si="64"/>
        <v>19</v>
      </c>
    </row>
    <row r="69" spans="2:39">
      <c r="B69" s="54" t="s">
        <v>31</v>
      </c>
      <c r="C69" s="125">
        <f t="shared" ref="C69:M69" si="72">C12-C31</f>
        <v>-117</v>
      </c>
      <c r="D69" s="46">
        <f t="shared" si="72"/>
        <v>-45</v>
      </c>
      <c r="E69" s="46">
        <f t="shared" si="72"/>
        <v>21</v>
      </c>
      <c r="F69" s="46">
        <f t="shared" si="72"/>
        <v>-7</v>
      </c>
      <c r="G69" s="46">
        <f t="shared" si="72"/>
        <v>-1</v>
      </c>
      <c r="H69" s="46">
        <f t="shared" si="72"/>
        <v>0</v>
      </c>
      <c r="I69" s="46">
        <f t="shared" si="72"/>
        <v>-48</v>
      </c>
      <c r="J69" s="46">
        <f t="shared" si="72"/>
        <v>0</v>
      </c>
      <c r="K69" s="46">
        <f t="shared" si="72"/>
        <v>-43</v>
      </c>
      <c r="L69" s="46">
        <f t="shared" si="72"/>
        <v>0</v>
      </c>
      <c r="M69" s="47">
        <f t="shared" si="72"/>
        <v>6</v>
      </c>
      <c r="O69" s="54" t="s">
        <v>31</v>
      </c>
      <c r="P69" s="48">
        <f t="shared" si="43"/>
        <v>-0.16363636363636364</v>
      </c>
      <c r="Q69" s="49">
        <f t="shared" si="44"/>
        <v>-0.10416666666666667</v>
      </c>
      <c r="R69" s="49">
        <f t="shared" si="45"/>
        <v>0.18421052631578946</v>
      </c>
      <c r="S69" s="49">
        <f t="shared" si="46"/>
        <v>-0.53846153846153844</v>
      </c>
      <c r="T69" s="49">
        <f t="shared" si="47"/>
        <v>-0.5</v>
      </c>
      <c r="U69" s="64" t="s">
        <v>120</v>
      </c>
      <c r="V69" s="49">
        <f t="shared" si="49"/>
        <v>-0.57831325301204817</v>
      </c>
      <c r="W69" s="64" t="s">
        <v>120</v>
      </c>
      <c r="X69" s="49">
        <f t="shared" si="51"/>
        <v>-0.70491803278688525</v>
      </c>
      <c r="Y69" s="49">
        <f t="shared" si="52"/>
        <v>0</v>
      </c>
      <c r="Z69" s="50">
        <f t="shared" si="53"/>
        <v>1.2</v>
      </c>
      <c r="AB69" s="54" t="s">
        <v>31</v>
      </c>
      <c r="AC69" s="91">
        <f t="shared" si="54"/>
        <v>390</v>
      </c>
      <c r="AD69" s="91">
        <f t="shared" si="55"/>
        <v>231</v>
      </c>
      <c r="AE69" s="91">
        <f t="shared" si="56"/>
        <v>112</v>
      </c>
      <c r="AF69" s="91">
        <f t="shared" si="57"/>
        <v>6</v>
      </c>
      <c r="AG69" s="91">
        <f t="shared" si="58"/>
        <v>1</v>
      </c>
      <c r="AH69" s="91">
        <f t="shared" si="59"/>
        <v>0</v>
      </c>
      <c r="AI69" s="91">
        <f t="shared" si="60"/>
        <v>20</v>
      </c>
      <c r="AJ69" s="91">
        <f t="shared" si="61"/>
        <v>0</v>
      </c>
      <c r="AK69" s="91">
        <f t="shared" si="62"/>
        <v>12</v>
      </c>
      <c r="AL69" s="91">
        <f t="shared" si="63"/>
        <v>3</v>
      </c>
      <c r="AM69" s="91">
        <f t="shared" si="64"/>
        <v>5</v>
      </c>
    </row>
    <row r="70" spans="2:39">
      <c r="B70" s="54" t="s">
        <v>35</v>
      </c>
      <c r="C70" s="125">
        <f t="shared" ref="C70:M70" si="73">C13-C32</f>
        <v>-194</v>
      </c>
      <c r="D70" s="46">
        <f t="shared" si="73"/>
        <v>-44</v>
      </c>
      <c r="E70" s="46">
        <f t="shared" si="73"/>
        <v>69</v>
      </c>
      <c r="F70" s="46">
        <f t="shared" si="73"/>
        <v>-17</v>
      </c>
      <c r="G70" s="46">
        <f t="shared" si="73"/>
        <v>0</v>
      </c>
      <c r="H70" s="46">
        <f t="shared" si="73"/>
        <v>-23</v>
      </c>
      <c r="I70" s="46">
        <f t="shared" si="73"/>
        <v>-3</v>
      </c>
      <c r="J70" s="46">
        <f t="shared" si="73"/>
        <v>25</v>
      </c>
      <c r="K70" s="46">
        <f t="shared" si="73"/>
        <v>7</v>
      </c>
      <c r="L70" s="46">
        <f t="shared" si="73"/>
        <v>-3</v>
      </c>
      <c r="M70" s="47">
        <f t="shared" si="73"/>
        <v>-205</v>
      </c>
      <c r="O70" s="54" t="s">
        <v>35</v>
      </c>
      <c r="P70" s="48">
        <f t="shared" si="43"/>
        <v>-0.30990415335463256</v>
      </c>
      <c r="Q70" s="49">
        <f t="shared" si="44"/>
        <v>-0.34645669291338582</v>
      </c>
      <c r="R70" s="49">
        <f t="shared" si="45"/>
        <v>5.75</v>
      </c>
      <c r="S70" s="49">
        <f t="shared" si="46"/>
        <v>-0.65384615384615385</v>
      </c>
      <c r="T70" s="49">
        <f t="shared" si="47"/>
        <v>0</v>
      </c>
      <c r="U70" s="49">
        <f t="shared" si="48"/>
        <v>-0.10900473933649289</v>
      </c>
      <c r="V70" s="49">
        <f t="shared" si="49"/>
        <v>-0.6</v>
      </c>
      <c r="W70" s="49">
        <f t="shared" si="50"/>
        <v>8.3333333333333339</v>
      </c>
      <c r="X70" s="49">
        <f t="shared" si="51"/>
        <v>1.1666666666666667</v>
      </c>
      <c r="Y70" s="49">
        <f t="shared" si="52"/>
        <v>-1</v>
      </c>
      <c r="Z70" s="50">
        <f t="shared" si="53"/>
        <v>-0.88744588744588748</v>
      </c>
      <c r="AB70" s="54" t="s">
        <v>35</v>
      </c>
      <c r="AC70" s="91">
        <f t="shared" si="54"/>
        <v>134</v>
      </c>
      <c r="AD70" s="91">
        <f t="shared" si="55"/>
        <v>-65</v>
      </c>
      <c r="AE70" s="91">
        <f t="shared" si="56"/>
        <v>68</v>
      </c>
      <c r="AF70" s="91">
        <f t="shared" si="57"/>
        <v>3</v>
      </c>
      <c r="AG70" s="91">
        <f t="shared" si="58"/>
        <v>1</v>
      </c>
      <c r="AH70" s="91">
        <f t="shared" si="59"/>
        <v>135</v>
      </c>
      <c r="AI70" s="91">
        <f t="shared" si="60"/>
        <v>2</v>
      </c>
      <c r="AJ70" s="91">
        <f t="shared" si="61"/>
        <v>25</v>
      </c>
      <c r="AK70" s="91">
        <f t="shared" si="62"/>
        <v>7</v>
      </c>
      <c r="AL70" s="91">
        <f t="shared" si="63"/>
        <v>-7</v>
      </c>
      <c r="AM70" s="91">
        <f t="shared" si="64"/>
        <v>-35</v>
      </c>
    </row>
    <row r="71" spans="2:39">
      <c r="B71" s="54" t="s">
        <v>34</v>
      </c>
      <c r="C71" s="125">
        <f t="shared" ref="C71:M71" si="74">C14-C33</f>
        <v>30</v>
      </c>
      <c r="D71" s="46">
        <f t="shared" si="74"/>
        <v>-8</v>
      </c>
      <c r="E71" s="46">
        <f t="shared" si="74"/>
        <v>15</v>
      </c>
      <c r="F71" s="46">
        <f t="shared" si="74"/>
        <v>7</v>
      </c>
      <c r="G71" s="46">
        <f t="shared" si="74"/>
        <v>-1</v>
      </c>
      <c r="H71" s="46">
        <f t="shared" si="74"/>
        <v>45</v>
      </c>
      <c r="I71" s="46">
        <f t="shared" si="74"/>
        <v>-18</v>
      </c>
      <c r="J71" s="46">
        <f t="shared" si="74"/>
        <v>-7</v>
      </c>
      <c r="K71" s="46">
        <f t="shared" si="74"/>
        <v>0</v>
      </c>
      <c r="L71" s="46">
        <f t="shared" si="74"/>
        <v>4</v>
      </c>
      <c r="M71" s="47">
        <f t="shared" si="74"/>
        <v>-7</v>
      </c>
      <c r="O71" s="54" t="s">
        <v>34</v>
      </c>
      <c r="P71" s="48">
        <f t="shared" si="43"/>
        <v>0.16304347826086957</v>
      </c>
      <c r="Q71" s="49">
        <f t="shared" si="44"/>
        <v>-0.1702127659574468</v>
      </c>
      <c r="R71" s="49">
        <f t="shared" si="45"/>
        <v>0.41666666666666669</v>
      </c>
      <c r="S71" s="49">
        <f t="shared" si="46"/>
        <v>7</v>
      </c>
      <c r="T71" s="49">
        <f t="shared" si="47"/>
        <v>-0.14285714285714285</v>
      </c>
      <c r="U71" s="49">
        <f t="shared" si="48"/>
        <v>1.0975609756097562</v>
      </c>
      <c r="V71" s="49">
        <f t="shared" si="49"/>
        <v>-0.75</v>
      </c>
      <c r="W71" s="49">
        <f t="shared" si="50"/>
        <v>-0.7</v>
      </c>
      <c r="X71" s="64" t="s">
        <v>120</v>
      </c>
      <c r="Y71" s="49">
        <f t="shared" si="52"/>
        <v>0.44444444444444442</v>
      </c>
      <c r="Z71" s="50">
        <f t="shared" si="53"/>
        <v>-0.77777777777777779</v>
      </c>
      <c r="AB71" s="54" t="s">
        <v>34</v>
      </c>
      <c r="AC71" s="91">
        <f t="shared" si="54"/>
        <v>88</v>
      </c>
      <c r="AD71" s="91">
        <f t="shared" si="55"/>
        <v>14</v>
      </c>
      <c r="AE71" s="91">
        <f t="shared" si="56"/>
        <v>48</v>
      </c>
      <c r="AF71" s="91">
        <f t="shared" si="57"/>
        <v>7</v>
      </c>
      <c r="AG71" s="91">
        <f t="shared" si="58"/>
        <v>-4</v>
      </c>
      <c r="AH71" s="91">
        <f t="shared" si="59"/>
        <v>29</v>
      </c>
      <c r="AI71" s="91">
        <f t="shared" si="60"/>
        <v>6</v>
      </c>
      <c r="AJ71" s="91">
        <f t="shared" si="61"/>
        <v>3</v>
      </c>
      <c r="AK71" s="91">
        <f t="shared" si="62"/>
        <v>-18</v>
      </c>
      <c r="AL71" s="91">
        <f t="shared" si="63"/>
        <v>1</v>
      </c>
      <c r="AM71" s="91">
        <f t="shared" si="64"/>
        <v>2</v>
      </c>
    </row>
    <row r="72" spans="2:39">
      <c r="B72" s="54" t="s">
        <v>52</v>
      </c>
      <c r="C72" s="125">
        <f t="shared" ref="C72:M72" si="75">C15-C34</f>
        <v>-108</v>
      </c>
      <c r="D72" s="46">
        <f t="shared" si="75"/>
        <v>-4</v>
      </c>
      <c r="E72" s="46">
        <f t="shared" si="75"/>
        <v>-7</v>
      </c>
      <c r="F72" s="126">
        <f t="shared" si="75"/>
        <v>-92</v>
      </c>
      <c r="G72" s="126">
        <f t="shared" si="75"/>
        <v>6</v>
      </c>
      <c r="H72" s="126">
        <f t="shared" si="75"/>
        <v>-13</v>
      </c>
      <c r="I72" s="46">
        <f t="shared" si="75"/>
        <v>-6</v>
      </c>
      <c r="J72" s="46">
        <f t="shared" si="75"/>
        <v>42</v>
      </c>
      <c r="K72" s="46">
        <f t="shared" si="75"/>
        <v>5</v>
      </c>
      <c r="L72" s="126">
        <f t="shared" si="75"/>
        <v>26</v>
      </c>
      <c r="M72" s="127">
        <f t="shared" si="75"/>
        <v>-65</v>
      </c>
      <c r="O72" s="54" t="s">
        <v>52</v>
      </c>
      <c r="P72" s="48">
        <f t="shared" si="43"/>
        <v>-0.35526315789473684</v>
      </c>
      <c r="Q72" s="49">
        <f t="shared" si="44"/>
        <v>-7.6923076923076927E-2</v>
      </c>
      <c r="R72" s="49">
        <f t="shared" si="45"/>
        <v>-1</v>
      </c>
      <c r="S72" s="49">
        <f t="shared" si="46"/>
        <v>-0.88461538461538458</v>
      </c>
      <c r="T72" s="49">
        <f t="shared" si="47"/>
        <v>1</v>
      </c>
      <c r="U72" s="49">
        <f t="shared" si="48"/>
        <v>-0.40625</v>
      </c>
      <c r="V72" s="49">
        <f t="shared" si="49"/>
        <v>-1</v>
      </c>
      <c r="W72" s="49">
        <f t="shared" si="50"/>
        <v>7</v>
      </c>
      <c r="X72" s="64" t="s">
        <v>120</v>
      </c>
      <c r="Y72" s="49">
        <f t="shared" si="52"/>
        <v>1.625</v>
      </c>
      <c r="Z72" s="50">
        <f t="shared" si="53"/>
        <v>-0.8666666666666667</v>
      </c>
      <c r="AB72" s="54" t="s">
        <v>52</v>
      </c>
      <c r="AC72" s="91">
        <f t="shared" si="54"/>
        <v>125</v>
      </c>
      <c r="AD72" s="91">
        <f t="shared" si="55"/>
        <v>36</v>
      </c>
      <c r="AE72" s="91">
        <f t="shared" si="56"/>
        <v>0</v>
      </c>
      <c r="AF72" s="91">
        <f t="shared" si="57"/>
        <v>-24</v>
      </c>
      <c r="AG72" s="91">
        <f t="shared" si="58"/>
        <v>12</v>
      </c>
      <c r="AH72" s="91">
        <f t="shared" si="59"/>
        <v>19</v>
      </c>
      <c r="AI72" s="91">
        <f t="shared" si="60"/>
        <v>-4</v>
      </c>
      <c r="AJ72" s="91">
        <f t="shared" si="61"/>
        <v>48</v>
      </c>
      <c r="AK72" s="91">
        <f t="shared" si="62"/>
        <v>4</v>
      </c>
      <c r="AL72" s="91">
        <f t="shared" si="63"/>
        <v>32</v>
      </c>
      <c r="AM72" s="91">
        <f t="shared" si="64"/>
        <v>2</v>
      </c>
    </row>
    <row r="73" spans="2:39">
      <c r="B73" s="54" t="s">
        <v>36</v>
      </c>
      <c r="C73" s="125">
        <f t="shared" ref="C73:M73" si="76">C16-C35</f>
        <v>-1226</v>
      </c>
      <c r="D73" s="46">
        <f t="shared" si="76"/>
        <v>-540</v>
      </c>
      <c r="E73" s="46">
        <f t="shared" si="76"/>
        <v>-326</v>
      </c>
      <c r="F73" s="46">
        <f t="shared" si="76"/>
        <v>-12</v>
      </c>
      <c r="G73" s="46">
        <f t="shared" si="76"/>
        <v>-28</v>
      </c>
      <c r="H73" s="46">
        <f t="shared" si="76"/>
        <v>-88</v>
      </c>
      <c r="I73" s="46">
        <f t="shared" si="76"/>
        <v>-31</v>
      </c>
      <c r="J73" s="46">
        <f t="shared" si="76"/>
        <v>0</v>
      </c>
      <c r="K73" s="46">
        <f t="shared" si="76"/>
        <v>-24</v>
      </c>
      <c r="L73" s="46">
        <f t="shared" si="76"/>
        <v>-101</v>
      </c>
      <c r="M73" s="47">
        <f t="shared" si="76"/>
        <v>-76</v>
      </c>
      <c r="O73" s="54" t="s">
        <v>36</v>
      </c>
      <c r="P73" s="48">
        <f t="shared" si="43"/>
        <v>-0.89358600583090375</v>
      </c>
      <c r="Q73" s="49">
        <f t="shared" si="44"/>
        <v>-0.91216216216216217</v>
      </c>
      <c r="R73" s="49">
        <f t="shared" si="45"/>
        <v>-0.95321637426900585</v>
      </c>
      <c r="S73" s="49">
        <f t="shared" si="46"/>
        <v>-0.6</v>
      </c>
      <c r="T73" s="49">
        <f t="shared" si="47"/>
        <v>-0.77777777777777779</v>
      </c>
      <c r="U73" s="49">
        <f t="shared" si="48"/>
        <v>-0.90721649484536082</v>
      </c>
      <c r="V73" s="49">
        <f t="shared" si="49"/>
        <v>-0.93939393939393945</v>
      </c>
      <c r="W73" s="49">
        <f t="shared" si="50"/>
        <v>0</v>
      </c>
      <c r="X73" s="49">
        <f t="shared" si="51"/>
        <v>-0.92307692307692313</v>
      </c>
      <c r="Y73" s="49">
        <f t="shared" si="52"/>
        <v>-0.81451612903225812</v>
      </c>
      <c r="Z73" s="50">
        <f t="shared" si="53"/>
        <v>-0.87356321839080464</v>
      </c>
      <c r="AB73" s="54" t="s">
        <v>36</v>
      </c>
      <c r="AC73" s="91">
        <f t="shared" si="54"/>
        <v>140</v>
      </c>
      <c r="AD73" s="91">
        <f t="shared" si="55"/>
        <v>52</v>
      </c>
      <c r="AE73" s="91">
        <f t="shared" si="56"/>
        <v>16</v>
      </c>
      <c r="AF73" s="91">
        <f t="shared" si="57"/>
        <v>8</v>
      </c>
      <c r="AG73" s="91">
        <f t="shared" si="58"/>
        <v>8</v>
      </c>
      <c r="AH73" s="91">
        <f t="shared" si="59"/>
        <v>9</v>
      </c>
      <c r="AI73" s="91">
        <f t="shared" si="60"/>
        <v>2</v>
      </c>
      <c r="AJ73" s="91">
        <f t="shared" si="61"/>
        <v>15</v>
      </c>
      <c r="AK73" s="91">
        <f t="shared" si="62"/>
        <v>-4</v>
      </c>
      <c r="AL73" s="91">
        <f t="shared" si="63"/>
        <v>23</v>
      </c>
      <c r="AM73" s="91">
        <f t="shared" si="64"/>
        <v>11</v>
      </c>
    </row>
    <row r="74" spans="2:39">
      <c r="B74" s="109" t="s">
        <v>28</v>
      </c>
      <c r="C74" s="128">
        <f t="shared" ref="C74:M74" si="77">C17-C36</f>
        <v>-15</v>
      </c>
      <c r="D74" s="129">
        <f t="shared" si="77"/>
        <v>0</v>
      </c>
      <c r="E74" s="129">
        <f t="shared" si="77"/>
        <v>-11</v>
      </c>
      <c r="F74" s="129">
        <f t="shared" si="77"/>
        <v>0</v>
      </c>
      <c r="G74" s="129">
        <f t="shared" si="77"/>
        <v>0</v>
      </c>
      <c r="H74" s="129">
        <f t="shared" si="77"/>
        <v>0</v>
      </c>
      <c r="I74" s="129">
        <f t="shared" si="77"/>
        <v>0</v>
      </c>
      <c r="J74" s="129">
        <f t="shared" si="77"/>
        <v>0</v>
      </c>
      <c r="K74" s="129">
        <f t="shared" si="77"/>
        <v>-3</v>
      </c>
      <c r="L74" s="129">
        <f t="shared" si="77"/>
        <v>0</v>
      </c>
      <c r="M74" s="130">
        <f t="shared" si="77"/>
        <v>-1</v>
      </c>
      <c r="O74" s="109" t="s">
        <v>28</v>
      </c>
      <c r="P74" s="72">
        <f t="shared" si="43"/>
        <v>-1</v>
      </c>
      <c r="Q74" s="131" t="s">
        <v>120</v>
      </c>
      <c r="R74" s="73">
        <f t="shared" si="45"/>
        <v>-1</v>
      </c>
      <c r="S74" s="131" t="s">
        <v>120</v>
      </c>
      <c r="T74" s="131" t="s">
        <v>120</v>
      </c>
      <c r="U74" s="131" t="s">
        <v>120</v>
      </c>
      <c r="V74" s="131" t="s">
        <v>120</v>
      </c>
      <c r="W74" s="131" t="s">
        <v>120</v>
      </c>
      <c r="X74" s="73">
        <f t="shared" si="51"/>
        <v>-1</v>
      </c>
      <c r="Y74" s="131" t="s">
        <v>120</v>
      </c>
      <c r="Z74" s="74">
        <f t="shared" si="53"/>
        <v>-1</v>
      </c>
      <c r="AB74" s="109" t="s">
        <v>28</v>
      </c>
      <c r="AC74" s="91">
        <f t="shared" si="54"/>
        <v>0</v>
      </c>
      <c r="AD74" s="91">
        <f t="shared" si="55"/>
        <v>0</v>
      </c>
      <c r="AE74" s="91">
        <f t="shared" si="56"/>
        <v>0</v>
      </c>
      <c r="AF74" s="91">
        <f t="shared" si="57"/>
        <v>0</v>
      </c>
      <c r="AG74" s="91">
        <f t="shared" si="58"/>
        <v>0</v>
      </c>
      <c r="AH74" s="91">
        <f t="shared" si="59"/>
        <v>0</v>
      </c>
      <c r="AI74" s="91">
        <f t="shared" si="60"/>
        <v>0</v>
      </c>
      <c r="AJ74" s="91">
        <f t="shared" si="61"/>
        <v>0</v>
      </c>
      <c r="AK74" s="91">
        <f t="shared" si="62"/>
        <v>0</v>
      </c>
      <c r="AL74" s="91">
        <f t="shared" si="63"/>
        <v>0</v>
      </c>
      <c r="AM74" s="91">
        <f t="shared" si="64"/>
        <v>0</v>
      </c>
    </row>
    <row r="75" spans="2:39">
      <c r="B75" s="113" t="s">
        <v>21</v>
      </c>
      <c r="C75" s="133">
        <f t="shared" ref="C75:M75" si="78">SUM(C61:C74)</f>
        <v>66017</v>
      </c>
      <c r="D75" s="134">
        <f t="shared" si="78"/>
        <v>47131</v>
      </c>
      <c r="E75" s="134">
        <f t="shared" si="78"/>
        <v>6785</v>
      </c>
      <c r="F75" s="134">
        <f t="shared" si="78"/>
        <v>6600</v>
      </c>
      <c r="G75" s="416">
        <f t="shared" si="78"/>
        <v>-460</v>
      </c>
      <c r="H75" s="416">
        <f t="shared" si="78"/>
        <v>-2173</v>
      </c>
      <c r="I75" s="134">
        <f t="shared" si="78"/>
        <v>5972</v>
      </c>
      <c r="J75" s="416">
        <f t="shared" si="78"/>
        <v>-808</v>
      </c>
      <c r="K75" s="134">
        <f t="shared" si="78"/>
        <v>1283</v>
      </c>
      <c r="L75" s="416">
        <f t="shared" si="78"/>
        <v>-1132</v>
      </c>
      <c r="M75" s="135">
        <f t="shared" si="78"/>
        <v>2819</v>
      </c>
      <c r="O75" s="113" t="s">
        <v>21</v>
      </c>
      <c r="P75" s="118">
        <f t="shared" si="43"/>
        <v>0.15149540238061909</v>
      </c>
      <c r="Q75" s="119">
        <f t="shared" si="44"/>
        <v>0.2076539086835647</v>
      </c>
      <c r="R75" s="119">
        <f t="shared" si="45"/>
        <v>0.11467928674047156</v>
      </c>
      <c r="S75" s="119">
        <f t="shared" si="46"/>
        <v>0.28988053408292341</v>
      </c>
      <c r="T75" s="420">
        <f t="shared" si="47"/>
        <v>-4.5762037405491444E-2</v>
      </c>
      <c r="U75" s="420">
        <f t="shared" si="48"/>
        <v>-7.7748756663923571E-2</v>
      </c>
      <c r="V75" s="119">
        <f t="shared" si="49"/>
        <v>0.20586004825922097</v>
      </c>
      <c r="W75" s="420">
        <f t="shared" si="50"/>
        <v>-4.9549273318206903E-2</v>
      </c>
      <c r="X75" s="119">
        <f t="shared" si="51"/>
        <v>0.13489643570602461</v>
      </c>
      <c r="Y75" s="420">
        <f t="shared" si="52"/>
        <v>-6.485247780005729E-2</v>
      </c>
      <c r="Z75" s="120">
        <f t="shared" si="53"/>
        <v>0.1699933667008382</v>
      </c>
      <c r="AB75" s="113" t="s">
        <v>21</v>
      </c>
      <c r="AC75" s="136">
        <f t="shared" ref="AC75:AM75" si="79">SUM(AC61:AC74)</f>
        <v>116365</v>
      </c>
      <c r="AD75" s="137">
        <f t="shared" si="79"/>
        <v>58616</v>
      </c>
      <c r="AE75" s="137">
        <f t="shared" si="79"/>
        <v>17879</v>
      </c>
      <c r="AF75" s="137">
        <f t="shared" si="79"/>
        <v>10340</v>
      </c>
      <c r="AG75" s="137">
        <f t="shared" si="79"/>
        <v>2297</v>
      </c>
      <c r="AH75" s="137">
        <f t="shared" si="79"/>
        <v>733</v>
      </c>
      <c r="AI75" s="137">
        <f t="shared" si="79"/>
        <v>15118</v>
      </c>
      <c r="AJ75" s="416">
        <f t="shared" si="79"/>
        <v>2418</v>
      </c>
      <c r="AK75" s="137">
        <f t="shared" si="79"/>
        <v>1174</v>
      </c>
      <c r="AL75" s="137">
        <f t="shared" si="79"/>
        <v>1083</v>
      </c>
      <c r="AM75" s="138">
        <f t="shared" si="79"/>
        <v>6707</v>
      </c>
    </row>
    <row r="77" spans="2:39">
      <c r="M77" s="424" t="s">
        <v>324</v>
      </c>
      <c r="Z77" s="424" t="s">
        <v>324</v>
      </c>
      <c r="AM77" s="424" t="s">
        <v>324</v>
      </c>
    </row>
    <row r="78" spans="2:39" ht="15">
      <c r="B78" s="2" t="s">
        <v>148</v>
      </c>
      <c r="O78" s="5" t="s">
        <v>153</v>
      </c>
      <c r="AB78" s="5" t="s">
        <v>154</v>
      </c>
    </row>
    <row r="79" spans="2:39" s="18" customFormat="1" ht="57">
      <c r="B79" s="6" t="s">
        <v>145</v>
      </c>
      <c r="C79" s="30" t="s">
        <v>38</v>
      </c>
      <c r="D79" s="20" t="s">
        <v>45</v>
      </c>
      <c r="E79" s="21" t="s">
        <v>46</v>
      </c>
      <c r="F79" s="22" t="s">
        <v>47</v>
      </c>
      <c r="G79" s="23" t="s">
        <v>39</v>
      </c>
      <c r="H79" s="24" t="s">
        <v>48</v>
      </c>
      <c r="I79" s="25" t="s">
        <v>40</v>
      </c>
      <c r="J79" s="26" t="s">
        <v>41</v>
      </c>
      <c r="K79" s="27" t="s">
        <v>49</v>
      </c>
      <c r="L79" s="28" t="s">
        <v>42</v>
      </c>
      <c r="M79" s="29" t="s">
        <v>43</v>
      </c>
      <c r="O79" s="6" t="s">
        <v>145</v>
      </c>
      <c r="P79" s="30" t="s">
        <v>38</v>
      </c>
      <c r="Q79" s="20" t="s">
        <v>45</v>
      </c>
      <c r="R79" s="21" t="s">
        <v>46</v>
      </c>
      <c r="S79" s="22" t="s">
        <v>47</v>
      </c>
      <c r="T79" s="23" t="s">
        <v>39</v>
      </c>
      <c r="U79" s="24" t="s">
        <v>48</v>
      </c>
      <c r="V79" s="25" t="s">
        <v>40</v>
      </c>
      <c r="W79" s="26" t="s">
        <v>41</v>
      </c>
      <c r="X79" s="27" t="s">
        <v>49</v>
      </c>
      <c r="Y79" s="28" t="s">
        <v>42</v>
      </c>
      <c r="Z79" s="29" t="s">
        <v>43</v>
      </c>
      <c r="AB79" s="6" t="s">
        <v>145</v>
      </c>
      <c r="AC79" s="30" t="s">
        <v>38</v>
      </c>
      <c r="AD79" s="20" t="s">
        <v>45</v>
      </c>
      <c r="AE79" s="21" t="s">
        <v>46</v>
      </c>
      <c r="AF79" s="22" t="s">
        <v>47</v>
      </c>
      <c r="AG79" s="23" t="s">
        <v>39</v>
      </c>
      <c r="AH79" s="24" t="s">
        <v>48</v>
      </c>
      <c r="AI79" s="25" t="s">
        <v>40</v>
      </c>
      <c r="AJ79" s="26" t="s">
        <v>41</v>
      </c>
      <c r="AK79" s="27" t="s">
        <v>49</v>
      </c>
      <c r="AL79" s="28" t="s">
        <v>42</v>
      </c>
      <c r="AM79" s="29" t="s">
        <v>43</v>
      </c>
    </row>
    <row r="80" spans="2:39">
      <c r="B80" s="31" t="s">
        <v>26</v>
      </c>
      <c r="C80" s="91">
        <f t="shared" ref="C80:M80" si="80">C23-C42</f>
        <v>32056</v>
      </c>
      <c r="D80" s="139">
        <f t="shared" si="80"/>
        <v>8847</v>
      </c>
      <c r="E80" s="139">
        <f t="shared" si="80"/>
        <v>7180</v>
      </c>
      <c r="F80" s="139">
        <f t="shared" si="80"/>
        <v>2343</v>
      </c>
      <c r="G80" s="139">
        <f t="shared" si="80"/>
        <v>2265</v>
      </c>
      <c r="H80" s="139">
        <f t="shared" si="80"/>
        <v>1327</v>
      </c>
      <c r="I80" s="139">
        <f t="shared" si="80"/>
        <v>5877</v>
      </c>
      <c r="J80" s="139">
        <f t="shared" si="80"/>
        <v>1073</v>
      </c>
      <c r="K80" s="139">
        <f t="shared" si="80"/>
        <v>-972</v>
      </c>
      <c r="L80" s="139">
        <f t="shared" si="80"/>
        <v>985</v>
      </c>
      <c r="M80" s="140">
        <f t="shared" si="80"/>
        <v>3131</v>
      </c>
      <c r="O80" s="31" t="s">
        <v>26</v>
      </c>
      <c r="P80" s="101">
        <f t="shared" ref="P80:P94" si="81">C80/C42</f>
        <v>0.1005612179276032</v>
      </c>
      <c r="Q80" s="102">
        <f t="shared" ref="Q80:Q94" si="82">D80/D42</f>
        <v>4.6328831541518949E-2</v>
      </c>
      <c r="R80" s="102">
        <f t="shared" ref="R80:R94" si="83">E80/E42</f>
        <v>0.18493238892466193</v>
      </c>
      <c r="S80" s="102">
        <f t="shared" ref="S80:S94" si="84">F80/F42</f>
        <v>0.15819323475795016</v>
      </c>
      <c r="T80" s="102">
        <f t="shared" ref="T80:T94" si="85">G80/G42</f>
        <v>0.54789550072568938</v>
      </c>
      <c r="U80" s="102">
        <f t="shared" ref="U80:U94" si="86">H80/H42</f>
        <v>8.0747231349640985E-2</v>
      </c>
      <c r="V80" s="102">
        <f t="shared" ref="V80:V94" si="87">I80/I42</f>
        <v>0.37579129100326109</v>
      </c>
      <c r="W80" s="102">
        <f t="shared" ref="W80:W94" si="88">J80/J42</f>
        <v>0.10430640614367649</v>
      </c>
      <c r="X80" s="102">
        <f t="shared" ref="X80:X94" si="89">K80/K42</f>
        <v>-0.14716124148372445</v>
      </c>
      <c r="Y80" s="102">
        <f t="shared" ref="Y80:Y94" si="90">L80/L42</f>
        <v>9.0800147492625369E-2</v>
      </c>
      <c r="Z80" s="103">
        <f t="shared" ref="Z80:Z94" si="91">M80/M42</f>
        <v>0.30615038623252178</v>
      </c>
      <c r="AB80" s="31" t="s">
        <v>26</v>
      </c>
      <c r="AC80" s="101">
        <f t="shared" ref="AC80:AC94" si="92">AC61/C42</f>
        <v>0.33430895533157029</v>
      </c>
      <c r="AD80" s="102">
        <f t="shared" ref="AD80:AD94" si="93">AD61/D42</f>
        <v>0.31186472630537126</v>
      </c>
      <c r="AE80" s="102">
        <f t="shared" ref="AE80:AE94" si="94">AE61/E42</f>
        <v>0.43258209916291052</v>
      </c>
      <c r="AF80" s="102">
        <f t="shared" ref="AF80:AF94" si="95">AF61/F42</f>
        <v>0.59476065086759844</v>
      </c>
      <c r="AG80" s="102">
        <f t="shared" ref="AG80:AG94" si="96">AG61/G42</f>
        <v>0.53942912433478474</v>
      </c>
      <c r="AH80" s="102">
        <f t="shared" ref="AH80:AH94" si="97">AH61/H42</f>
        <v>7.2593403918705127E-2</v>
      </c>
      <c r="AI80" s="102">
        <f t="shared" ref="AI80:AI94" si="98">AI61/I42</f>
        <v>0.65662766161519281</v>
      </c>
      <c r="AJ80" s="102">
        <f t="shared" ref="AJ80:AJ94" si="99">AJ61/J42</f>
        <v>1.3512199863905901E-2</v>
      </c>
      <c r="AK80" s="102">
        <f t="shared" ref="AK80:AK94" si="100">AK61/K42</f>
        <v>0.12732778198334596</v>
      </c>
      <c r="AL80" s="102">
        <f t="shared" ref="AL80:AL94" si="101">AL61/L42</f>
        <v>9.9188790560471973E-2</v>
      </c>
      <c r="AM80" s="103">
        <f t="shared" ref="AM80:AM94" si="102">AM61/M42</f>
        <v>0.55363254131221273</v>
      </c>
    </row>
    <row r="81" spans="2:39">
      <c r="B81" s="54" t="s">
        <v>33</v>
      </c>
      <c r="C81" s="141">
        <f t="shared" ref="C81:M81" si="103">C24-C43</f>
        <v>6815</v>
      </c>
      <c r="D81" s="80">
        <f t="shared" si="103"/>
        <v>1524</v>
      </c>
      <c r="E81" s="80">
        <f t="shared" si="103"/>
        <v>1580</v>
      </c>
      <c r="F81" s="80">
        <f t="shared" si="103"/>
        <v>490</v>
      </c>
      <c r="G81" s="80">
        <f t="shared" si="103"/>
        <v>248</v>
      </c>
      <c r="H81" s="80">
        <f t="shared" si="103"/>
        <v>298</v>
      </c>
      <c r="I81" s="80">
        <f t="shared" si="103"/>
        <v>1432</v>
      </c>
      <c r="J81" s="80">
        <f t="shared" si="103"/>
        <v>189</v>
      </c>
      <c r="K81" s="80">
        <f t="shared" si="103"/>
        <v>342</v>
      </c>
      <c r="L81" s="80">
        <f t="shared" si="103"/>
        <v>542</v>
      </c>
      <c r="M81" s="81">
        <f t="shared" si="103"/>
        <v>170</v>
      </c>
      <c r="O81" s="54" t="s">
        <v>33</v>
      </c>
      <c r="P81" s="48">
        <f t="shared" si="81"/>
        <v>0.30424107142857143</v>
      </c>
      <c r="Q81" s="49">
        <f t="shared" si="82"/>
        <v>0.15244573372011602</v>
      </c>
      <c r="R81" s="49">
        <f t="shared" si="83"/>
        <v>0.4106029106029106</v>
      </c>
      <c r="S81" s="49">
        <f t="shared" si="84"/>
        <v>0.34950071326676174</v>
      </c>
      <c r="T81" s="49">
        <f t="shared" si="85"/>
        <v>0.24313725490196078</v>
      </c>
      <c r="U81" s="49">
        <f t="shared" si="86"/>
        <v>0.56439393939393945</v>
      </c>
      <c r="V81" s="49">
        <f t="shared" si="87"/>
        <v>2.3552631578947367</v>
      </c>
      <c r="W81" s="49">
        <f t="shared" si="88"/>
        <v>0.17244525547445255</v>
      </c>
      <c r="X81" s="49">
        <f t="shared" si="89"/>
        <v>0.22574257425742575</v>
      </c>
      <c r="Y81" s="49">
        <f t="shared" si="90"/>
        <v>0.33518862090290663</v>
      </c>
      <c r="Z81" s="50">
        <f t="shared" si="91"/>
        <v>0.22106631989596878</v>
      </c>
      <c r="AB81" s="54" t="s">
        <v>33</v>
      </c>
      <c r="AC81" s="48">
        <f t="shared" si="92"/>
        <v>0.29004464285714288</v>
      </c>
      <c r="AD81" s="49">
        <f t="shared" si="93"/>
        <v>8.502550765229569E-2</v>
      </c>
      <c r="AE81" s="49">
        <f t="shared" si="94"/>
        <v>0.22583160083160084</v>
      </c>
      <c r="AF81" s="49">
        <f t="shared" si="95"/>
        <v>0.80456490727532093</v>
      </c>
      <c r="AG81" s="49">
        <f t="shared" si="96"/>
        <v>0.18431372549019609</v>
      </c>
      <c r="AH81" s="49">
        <f t="shared" si="97"/>
        <v>1.1988636363636365</v>
      </c>
      <c r="AI81" s="49">
        <f t="shared" si="98"/>
        <v>2.6710526315789473</v>
      </c>
      <c r="AJ81" s="49">
        <f t="shared" si="99"/>
        <v>0.32116788321167883</v>
      </c>
      <c r="AK81" s="49">
        <f t="shared" si="100"/>
        <v>5.8085808580858087E-2</v>
      </c>
      <c r="AL81" s="49">
        <f t="shared" si="101"/>
        <v>9.152752009894867E-2</v>
      </c>
      <c r="AM81" s="50">
        <f t="shared" si="102"/>
        <v>0.80234070221066323</v>
      </c>
    </row>
    <row r="82" spans="2:39">
      <c r="B82" s="54" t="s">
        <v>27</v>
      </c>
      <c r="C82" s="141">
        <f t="shared" ref="C82:M82" si="104">C25-C44</f>
        <v>3100</v>
      </c>
      <c r="D82" s="80">
        <f t="shared" si="104"/>
        <v>18</v>
      </c>
      <c r="E82" s="80">
        <f t="shared" si="104"/>
        <v>1241</v>
      </c>
      <c r="F82" s="80">
        <f t="shared" si="104"/>
        <v>366</v>
      </c>
      <c r="G82" s="80">
        <f t="shared" si="104"/>
        <v>42</v>
      </c>
      <c r="H82" s="80">
        <f t="shared" si="104"/>
        <v>583</v>
      </c>
      <c r="I82" s="80">
        <f t="shared" si="104"/>
        <v>439</v>
      </c>
      <c r="J82" s="80">
        <f t="shared" si="104"/>
        <v>102</v>
      </c>
      <c r="K82" s="80">
        <f t="shared" si="104"/>
        <v>122</v>
      </c>
      <c r="L82" s="80">
        <f t="shared" si="104"/>
        <v>155</v>
      </c>
      <c r="M82" s="81">
        <f t="shared" si="104"/>
        <v>32</v>
      </c>
      <c r="O82" s="54" t="s">
        <v>27</v>
      </c>
      <c r="P82" s="48">
        <f t="shared" si="81"/>
        <v>0.14851010826865957</v>
      </c>
      <c r="Q82" s="49">
        <f t="shared" si="82"/>
        <v>1.893939393939394E-3</v>
      </c>
      <c r="R82" s="49">
        <f t="shared" si="83"/>
        <v>0.30536417322834647</v>
      </c>
      <c r="S82" s="49">
        <f t="shared" si="84"/>
        <v>0.26656955571740715</v>
      </c>
      <c r="T82" s="49">
        <f t="shared" si="85"/>
        <v>2.9106029106029108E-2</v>
      </c>
      <c r="U82" s="49">
        <f t="shared" si="86"/>
        <v>0.5665694849368319</v>
      </c>
      <c r="V82" s="49">
        <f t="shared" si="87"/>
        <v>1.0527577937649879</v>
      </c>
      <c r="W82" s="49">
        <f t="shared" si="88"/>
        <v>0.13691275167785236</v>
      </c>
      <c r="X82" s="49">
        <f t="shared" si="89"/>
        <v>0.1921259842519685</v>
      </c>
      <c r="Y82" s="49">
        <f t="shared" si="90"/>
        <v>0.13419913419913421</v>
      </c>
      <c r="Z82" s="50">
        <f t="shared" si="91"/>
        <v>6.2868369351669937E-2</v>
      </c>
      <c r="AB82" s="54" t="s">
        <v>27</v>
      </c>
      <c r="AC82" s="48">
        <f t="shared" si="92"/>
        <v>-6.4386317907444673E-2</v>
      </c>
      <c r="AD82" s="49">
        <f t="shared" si="93"/>
        <v>-0.21990740740740741</v>
      </c>
      <c r="AE82" s="49">
        <f t="shared" si="94"/>
        <v>-0.10211614173228346</v>
      </c>
      <c r="AF82" s="49">
        <f t="shared" si="95"/>
        <v>0.22942461762563729</v>
      </c>
      <c r="AG82" s="49">
        <f t="shared" si="96"/>
        <v>-0.23562023562023562</v>
      </c>
      <c r="AH82" s="49">
        <f t="shared" si="97"/>
        <v>0.72497570456754135</v>
      </c>
      <c r="AI82" s="49">
        <f t="shared" si="98"/>
        <v>1.0623501199040768</v>
      </c>
      <c r="AJ82" s="49">
        <f t="shared" si="99"/>
        <v>-5.771812080536913E-2</v>
      </c>
      <c r="AK82" s="49">
        <f t="shared" si="100"/>
        <v>0.13228346456692913</v>
      </c>
      <c r="AL82" s="49">
        <f t="shared" si="101"/>
        <v>-0.24502164502164503</v>
      </c>
      <c r="AM82" s="50">
        <f t="shared" si="102"/>
        <v>0.46954813359528486</v>
      </c>
    </row>
    <row r="83" spans="2:39">
      <c r="B83" s="54" t="s">
        <v>2</v>
      </c>
      <c r="C83" s="141">
        <f t="shared" ref="C83:M83" si="105">C26-C45</f>
        <v>2574</v>
      </c>
      <c r="D83" s="80">
        <f t="shared" si="105"/>
        <v>-3</v>
      </c>
      <c r="E83" s="80">
        <f t="shared" si="105"/>
        <v>290</v>
      </c>
      <c r="F83" s="80">
        <f t="shared" si="105"/>
        <v>445</v>
      </c>
      <c r="G83" s="80">
        <f t="shared" si="105"/>
        <v>48</v>
      </c>
      <c r="H83" s="80">
        <f t="shared" si="105"/>
        <v>43</v>
      </c>
      <c r="I83" s="80">
        <f t="shared" si="105"/>
        <v>188</v>
      </c>
      <c r="J83" s="80">
        <f t="shared" si="105"/>
        <v>1394</v>
      </c>
      <c r="K83" s="80">
        <f t="shared" si="105"/>
        <v>-21</v>
      </c>
      <c r="L83" s="80">
        <f t="shared" si="105"/>
        <v>135</v>
      </c>
      <c r="M83" s="81">
        <f t="shared" si="105"/>
        <v>55</v>
      </c>
      <c r="O83" s="54" t="s">
        <v>2</v>
      </c>
      <c r="P83" s="48">
        <f t="shared" si="81"/>
        <v>0.67294117647058826</v>
      </c>
      <c r="Q83" s="49">
        <f t="shared" si="82"/>
        <v>-3.5005834305717621E-3</v>
      </c>
      <c r="R83" s="49">
        <f t="shared" si="83"/>
        <v>1.0780669144981412</v>
      </c>
      <c r="S83" s="49">
        <f t="shared" si="84"/>
        <v>0.81501831501831501</v>
      </c>
      <c r="T83" s="49">
        <f t="shared" si="85"/>
        <v>0.16608996539792387</v>
      </c>
      <c r="U83" s="49">
        <f t="shared" si="86"/>
        <v>0.29054054054054052</v>
      </c>
      <c r="V83" s="49">
        <f t="shared" si="87"/>
        <v>2.6111111111111112</v>
      </c>
      <c r="W83" s="49">
        <f t="shared" si="88"/>
        <v>3.6492146596858639</v>
      </c>
      <c r="X83" s="49">
        <f t="shared" si="89"/>
        <v>-6.7741935483870974E-2</v>
      </c>
      <c r="Y83" s="49">
        <f t="shared" si="90"/>
        <v>0.19040902679830748</v>
      </c>
      <c r="Z83" s="50">
        <f t="shared" si="91"/>
        <v>0.22633744855967078</v>
      </c>
      <c r="AB83" s="54" t="s">
        <v>2</v>
      </c>
      <c r="AC83" s="48">
        <f t="shared" si="92"/>
        <v>1.2881045751633986</v>
      </c>
      <c r="AD83" s="49">
        <f t="shared" si="93"/>
        <v>0.52042007001166857</v>
      </c>
      <c r="AE83" s="49">
        <f t="shared" si="94"/>
        <v>1.0855018587360594</v>
      </c>
      <c r="AF83" s="49">
        <f t="shared" si="95"/>
        <v>0.31318681318681318</v>
      </c>
      <c r="AG83" s="49">
        <f t="shared" si="96"/>
        <v>0.47404844290657439</v>
      </c>
      <c r="AH83" s="49">
        <f t="shared" si="97"/>
        <v>2.5675675675675675</v>
      </c>
      <c r="AI83" s="49">
        <f t="shared" si="98"/>
        <v>18.152777777777779</v>
      </c>
      <c r="AJ83" s="49">
        <f t="shared" si="99"/>
        <v>4.5209424083769632</v>
      </c>
      <c r="AK83" s="49">
        <f t="shared" si="100"/>
        <v>-0.12903225806451613</v>
      </c>
      <c r="AL83" s="49">
        <f t="shared" si="101"/>
        <v>0.44569816643159377</v>
      </c>
      <c r="AM83" s="50">
        <f t="shared" si="102"/>
        <v>0.78600823045267487</v>
      </c>
    </row>
    <row r="84" spans="2:39">
      <c r="B84" s="54" t="s">
        <v>32</v>
      </c>
      <c r="C84" s="141">
        <f t="shared" ref="C84:M84" si="106">C27-C46</f>
        <v>2109</v>
      </c>
      <c r="D84" s="80">
        <f t="shared" si="106"/>
        <v>266</v>
      </c>
      <c r="E84" s="80">
        <f t="shared" si="106"/>
        <v>306</v>
      </c>
      <c r="F84" s="80">
        <f t="shared" si="106"/>
        <v>46</v>
      </c>
      <c r="G84" s="80">
        <f t="shared" si="106"/>
        <v>111</v>
      </c>
      <c r="H84" s="80">
        <f t="shared" si="106"/>
        <v>146</v>
      </c>
      <c r="I84" s="80">
        <f t="shared" si="106"/>
        <v>902</v>
      </c>
      <c r="J84" s="80">
        <f t="shared" si="106"/>
        <v>91</v>
      </c>
      <c r="K84" s="80">
        <f t="shared" si="106"/>
        <v>115</v>
      </c>
      <c r="L84" s="80">
        <f t="shared" si="106"/>
        <v>77</v>
      </c>
      <c r="M84" s="81">
        <f t="shared" si="106"/>
        <v>49</v>
      </c>
      <c r="O84" s="54" t="s">
        <v>32</v>
      </c>
      <c r="P84" s="48">
        <f t="shared" si="81"/>
        <v>0.47170655334377098</v>
      </c>
      <c r="Q84" s="49">
        <f t="shared" si="82"/>
        <v>0.25576923076923075</v>
      </c>
      <c r="R84" s="49">
        <f t="shared" si="83"/>
        <v>1.1046931407942238</v>
      </c>
      <c r="S84" s="49">
        <f t="shared" si="84"/>
        <v>0.24468085106382978</v>
      </c>
      <c r="T84" s="49">
        <f t="shared" si="85"/>
        <v>1.1100000000000001</v>
      </c>
      <c r="U84" s="49">
        <f t="shared" si="86"/>
        <v>4.5625</v>
      </c>
      <c r="V84" s="49">
        <f t="shared" si="87"/>
        <v>0.4032185963343764</v>
      </c>
      <c r="W84" s="49">
        <f t="shared" si="88"/>
        <v>3.64</v>
      </c>
      <c r="X84" s="49">
        <f t="shared" si="89"/>
        <v>0.56930693069306926</v>
      </c>
      <c r="Y84" s="49">
        <f t="shared" si="90"/>
        <v>0.3155737704918033</v>
      </c>
      <c r="Z84" s="50">
        <f t="shared" si="91"/>
        <v>0.3888888888888889</v>
      </c>
      <c r="AB84" s="54" t="s">
        <v>32</v>
      </c>
      <c r="AC84" s="48">
        <f t="shared" si="92"/>
        <v>0.59964213822411094</v>
      </c>
      <c r="AD84" s="49">
        <f t="shared" si="93"/>
        <v>0.31153846153846154</v>
      </c>
      <c r="AE84" s="49">
        <f t="shared" si="94"/>
        <v>0.75090252707581229</v>
      </c>
      <c r="AF84" s="49">
        <f t="shared" si="95"/>
        <v>1.0797872340425532</v>
      </c>
      <c r="AG84" s="49">
        <f t="shared" si="96"/>
        <v>0.93</v>
      </c>
      <c r="AH84" s="49">
        <f t="shared" si="97"/>
        <v>5.65625</v>
      </c>
      <c r="AI84" s="49">
        <f t="shared" si="98"/>
        <v>0.60303978542691106</v>
      </c>
      <c r="AJ84" s="49">
        <f t="shared" si="99"/>
        <v>4.5599999999999996</v>
      </c>
      <c r="AK84" s="49">
        <f t="shared" si="100"/>
        <v>0.23762376237623761</v>
      </c>
      <c r="AL84" s="49">
        <f t="shared" si="101"/>
        <v>0.10655737704918032</v>
      </c>
      <c r="AM84" s="50">
        <f t="shared" si="102"/>
        <v>1.0714285714285714</v>
      </c>
    </row>
    <row r="85" spans="2:39">
      <c r="B85" s="54" t="s">
        <v>30</v>
      </c>
      <c r="C85" s="141">
        <f t="shared" ref="C85:M85" si="107">C28-C47</f>
        <v>589</v>
      </c>
      <c r="D85" s="80">
        <f t="shared" si="107"/>
        <v>-93</v>
      </c>
      <c r="E85" s="80">
        <f t="shared" si="107"/>
        <v>-41</v>
      </c>
      <c r="F85" s="80">
        <f t="shared" si="107"/>
        <v>-111</v>
      </c>
      <c r="G85" s="80">
        <f t="shared" si="107"/>
        <v>8</v>
      </c>
      <c r="H85" s="80">
        <f t="shared" si="107"/>
        <v>174</v>
      </c>
      <c r="I85" s="80">
        <f t="shared" si="107"/>
        <v>189</v>
      </c>
      <c r="J85" s="80">
        <f t="shared" si="107"/>
        <v>125</v>
      </c>
      <c r="K85" s="80">
        <f t="shared" si="107"/>
        <v>206</v>
      </c>
      <c r="L85" s="80">
        <f t="shared" si="107"/>
        <v>157</v>
      </c>
      <c r="M85" s="81">
        <f t="shared" si="107"/>
        <v>-25</v>
      </c>
      <c r="O85" s="54" t="s">
        <v>30</v>
      </c>
      <c r="P85" s="48">
        <f t="shared" si="81"/>
        <v>6.9269669528401745E-2</v>
      </c>
      <c r="Q85" s="49">
        <f t="shared" si="82"/>
        <v>-7.6669414674361086E-2</v>
      </c>
      <c r="R85" s="49">
        <f t="shared" si="83"/>
        <v>-0.16942148760330578</v>
      </c>
      <c r="S85" s="49">
        <f t="shared" si="84"/>
        <v>-0.1954225352112676</v>
      </c>
      <c r="T85" s="49">
        <f t="shared" si="85"/>
        <v>3.4042553191489362E-2</v>
      </c>
      <c r="U85" s="49">
        <f t="shared" si="86"/>
        <v>4.1776710684273709E-2</v>
      </c>
      <c r="V85" s="49">
        <f t="shared" si="87"/>
        <v>0.31818181818181818</v>
      </c>
      <c r="W85" s="49">
        <f t="shared" si="88"/>
        <v>0.29976019184652281</v>
      </c>
      <c r="X85" s="49">
        <f t="shared" si="89"/>
        <v>0.9196428571428571</v>
      </c>
      <c r="Y85" s="49">
        <f t="shared" si="90"/>
        <v>0.64876033057851235</v>
      </c>
      <c r="Z85" s="50">
        <f t="shared" si="91"/>
        <v>-4.1459369817578771E-2</v>
      </c>
      <c r="AB85" s="54" t="s">
        <v>30</v>
      </c>
      <c r="AC85" s="48">
        <f t="shared" si="92"/>
        <v>-0.31929907091614723</v>
      </c>
      <c r="AD85" s="49">
        <f t="shared" si="93"/>
        <v>-0.25309150865622426</v>
      </c>
      <c r="AE85" s="49">
        <f t="shared" si="94"/>
        <v>-0.29338842975206614</v>
      </c>
      <c r="AF85" s="49">
        <f t="shared" si="95"/>
        <v>-0.54049295774647887</v>
      </c>
      <c r="AG85" s="49">
        <f t="shared" si="96"/>
        <v>-0.31489361702127661</v>
      </c>
      <c r="AH85" s="49">
        <f t="shared" si="97"/>
        <v>-0.43049219687875151</v>
      </c>
      <c r="AI85" s="49">
        <f t="shared" si="98"/>
        <v>6.9023569023569029E-2</v>
      </c>
      <c r="AJ85" s="49">
        <f t="shared" si="99"/>
        <v>-0.52517985611510787</v>
      </c>
      <c r="AK85" s="49">
        <f t="shared" si="100"/>
        <v>0.7589285714285714</v>
      </c>
      <c r="AL85" s="49">
        <f t="shared" si="101"/>
        <v>-0.28925619834710742</v>
      </c>
      <c r="AM85" s="50">
        <f t="shared" si="102"/>
        <v>-0.14096185737976782</v>
      </c>
    </row>
    <row r="86" spans="2:39">
      <c r="B86" s="54" t="s">
        <v>29</v>
      </c>
      <c r="C86" s="141">
        <f t="shared" ref="C86:M86" si="108">C29-C48</f>
        <v>422</v>
      </c>
      <c r="D86" s="80">
        <f t="shared" si="108"/>
        <v>37</v>
      </c>
      <c r="E86" s="80">
        <f t="shared" si="108"/>
        <v>33</v>
      </c>
      <c r="F86" s="80">
        <f t="shared" si="108"/>
        <v>29</v>
      </c>
      <c r="G86" s="80">
        <f t="shared" si="108"/>
        <v>-14</v>
      </c>
      <c r="H86" s="80">
        <f t="shared" si="108"/>
        <v>30</v>
      </c>
      <c r="I86" s="80">
        <f t="shared" si="108"/>
        <v>-22</v>
      </c>
      <c r="J86" s="80">
        <f t="shared" si="108"/>
        <v>166</v>
      </c>
      <c r="K86" s="80">
        <f t="shared" si="108"/>
        <v>36</v>
      </c>
      <c r="L86" s="80">
        <f t="shared" si="108"/>
        <v>26</v>
      </c>
      <c r="M86" s="81">
        <f t="shared" si="108"/>
        <v>101</v>
      </c>
      <c r="O86" s="54" t="s">
        <v>29</v>
      </c>
      <c r="P86" s="48">
        <f t="shared" si="81"/>
        <v>8.7916666666666671E-2</v>
      </c>
      <c r="Q86" s="49">
        <f t="shared" si="82"/>
        <v>3.0910609857978277E-2</v>
      </c>
      <c r="R86" s="49">
        <f t="shared" si="83"/>
        <v>8.4183673469387751E-2</v>
      </c>
      <c r="S86" s="49">
        <f t="shared" si="84"/>
        <v>0.52727272727272723</v>
      </c>
      <c r="T86" s="49">
        <f t="shared" si="85"/>
        <v>-0.23333333333333334</v>
      </c>
      <c r="U86" s="49">
        <f t="shared" si="86"/>
        <v>1.2417218543046357E-2</v>
      </c>
      <c r="V86" s="49">
        <f t="shared" si="87"/>
        <v>-8.5603112840466927E-2</v>
      </c>
      <c r="W86" s="49">
        <f t="shared" si="88"/>
        <v>1.509090909090909</v>
      </c>
      <c r="X86" s="49">
        <f t="shared" si="89"/>
        <v>0.42857142857142855</v>
      </c>
      <c r="Y86" s="49">
        <f t="shared" si="90"/>
        <v>0.26262626262626265</v>
      </c>
      <c r="Z86" s="50">
        <f t="shared" si="91"/>
        <v>0.77692307692307694</v>
      </c>
      <c r="AB86" s="54" t="s">
        <v>29</v>
      </c>
      <c r="AC86" s="48">
        <f t="shared" si="92"/>
        <v>-0.16604166666666667</v>
      </c>
      <c r="AD86" s="49">
        <f t="shared" si="93"/>
        <v>-0.24477861319966582</v>
      </c>
      <c r="AE86" s="49">
        <f t="shared" si="94"/>
        <v>7.1428571428571425E-2</v>
      </c>
      <c r="AF86" s="49">
        <f t="shared" si="95"/>
        <v>1.0545454545454545</v>
      </c>
      <c r="AG86" s="49">
        <f t="shared" si="96"/>
        <v>0.55000000000000004</v>
      </c>
      <c r="AH86" s="49">
        <f t="shared" si="97"/>
        <v>-0.28228476821192056</v>
      </c>
      <c r="AI86" s="49">
        <f t="shared" si="98"/>
        <v>0.14396887159533073</v>
      </c>
      <c r="AJ86" s="49">
        <f t="shared" si="99"/>
        <v>1.2636363636363637</v>
      </c>
      <c r="AK86" s="49">
        <f t="shared" si="100"/>
        <v>-0.26190476190476192</v>
      </c>
      <c r="AL86" s="49">
        <f t="shared" si="101"/>
        <v>-0.39393939393939392</v>
      </c>
      <c r="AM86" s="50">
        <f t="shared" si="102"/>
        <v>-0.43076923076923079</v>
      </c>
    </row>
    <row r="87" spans="2:39">
      <c r="B87" s="54" t="s">
        <v>20</v>
      </c>
      <c r="C87" s="141">
        <f t="shared" ref="C87:M87" si="109">C30-C49</f>
        <v>176</v>
      </c>
      <c r="D87" s="80">
        <f t="shared" si="109"/>
        <v>-20</v>
      </c>
      <c r="E87" s="80">
        <f t="shared" si="109"/>
        <v>22</v>
      </c>
      <c r="F87" s="80">
        <f t="shared" si="109"/>
        <v>11</v>
      </c>
      <c r="G87" s="80">
        <f t="shared" si="109"/>
        <v>7</v>
      </c>
      <c r="H87" s="80">
        <f t="shared" si="109"/>
        <v>34</v>
      </c>
      <c r="I87" s="80">
        <f t="shared" si="109"/>
        <v>9</v>
      </c>
      <c r="J87" s="80">
        <f t="shared" si="109"/>
        <v>55</v>
      </c>
      <c r="K87" s="80">
        <f t="shared" si="109"/>
        <v>4</v>
      </c>
      <c r="L87" s="80">
        <f t="shared" si="109"/>
        <v>12</v>
      </c>
      <c r="M87" s="81">
        <f t="shared" si="109"/>
        <v>42</v>
      </c>
      <c r="O87" s="54" t="s">
        <v>20</v>
      </c>
      <c r="P87" s="48">
        <f t="shared" si="81"/>
        <v>0.16479400749063669</v>
      </c>
      <c r="Q87" s="49">
        <f t="shared" si="82"/>
        <v>-5.3475935828877004E-2</v>
      </c>
      <c r="R87" s="49">
        <f t="shared" si="83"/>
        <v>0.19130434782608696</v>
      </c>
      <c r="S87" s="49">
        <f t="shared" si="84"/>
        <v>0.26190476190476192</v>
      </c>
      <c r="T87" s="49">
        <f t="shared" si="85"/>
        <v>2.3333333333333335</v>
      </c>
      <c r="U87" s="49">
        <f t="shared" si="86"/>
        <v>0.18784530386740331</v>
      </c>
      <c r="V87" s="49">
        <f t="shared" si="87"/>
        <v>0.42857142857142855</v>
      </c>
      <c r="W87" s="49">
        <f t="shared" si="88"/>
        <v>3.4375</v>
      </c>
      <c r="X87" s="49">
        <f t="shared" si="89"/>
        <v>0.5</v>
      </c>
      <c r="Y87" s="49">
        <f t="shared" si="90"/>
        <v>4.0677966101694912E-2</v>
      </c>
      <c r="Z87" s="50">
        <f t="shared" si="91"/>
        <v>3.2307692307692308</v>
      </c>
      <c r="AB87" s="54" t="s">
        <v>20</v>
      </c>
      <c r="AC87" s="48">
        <f t="shared" si="92"/>
        <v>-0.30805243445692881</v>
      </c>
      <c r="AD87" s="49">
        <f t="shared" si="93"/>
        <v>-0.36363636363636365</v>
      </c>
      <c r="AE87" s="49">
        <f t="shared" si="94"/>
        <v>-0.61739130434782608</v>
      </c>
      <c r="AF87" s="49">
        <f t="shared" si="95"/>
        <v>-0.88095238095238093</v>
      </c>
      <c r="AG87" s="49">
        <f t="shared" si="96"/>
        <v>4</v>
      </c>
      <c r="AH87" s="49">
        <f t="shared" si="97"/>
        <v>-0.64640883977900554</v>
      </c>
      <c r="AI87" s="49">
        <f t="shared" si="98"/>
        <v>1.0476190476190477</v>
      </c>
      <c r="AJ87" s="49">
        <f t="shared" si="99"/>
        <v>7.375</v>
      </c>
      <c r="AK87" s="49">
        <f t="shared" si="100"/>
        <v>0.5</v>
      </c>
      <c r="AL87" s="49">
        <f t="shared" si="101"/>
        <v>-0.48474576271186443</v>
      </c>
      <c r="AM87" s="50">
        <f t="shared" si="102"/>
        <v>1.4615384615384615</v>
      </c>
    </row>
    <row r="88" spans="2:39">
      <c r="B88" s="54" t="s">
        <v>31</v>
      </c>
      <c r="C88" s="141">
        <f t="shared" ref="C88:M88" si="110">C31-C50</f>
        <v>507</v>
      </c>
      <c r="D88" s="80">
        <f t="shared" si="110"/>
        <v>276</v>
      </c>
      <c r="E88" s="80">
        <f t="shared" si="110"/>
        <v>91</v>
      </c>
      <c r="F88" s="80">
        <f t="shared" si="110"/>
        <v>13</v>
      </c>
      <c r="G88" s="80">
        <f t="shared" si="110"/>
        <v>2</v>
      </c>
      <c r="H88" s="80">
        <f t="shared" si="110"/>
        <v>0</v>
      </c>
      <c r="I88" s="80">
        <f t="shared" si="110"/>
        <v>68</v>
      </c>
      <c r="J88" s="80">
        <f t="shared" si="110"/>
        <v>0</v>
      </c>
      <c r="K88" s="80">
        <f t="shared" si="110"/>
        <v>55</v>
      </c>
      <c r="L88" s="80">
        <f t="shared" si="110"/>
        <v>3</v>
      </c>
      <c r="M88" s="81">
        <f t="shared" si="110"/>
        <v>-1</v>
      </c>
      <c r="O88" s="54" t="s">
        <v>31</v>
      </c>
      <c r="P88" s="48">
        <f t="shared" si="81"/>
        <v>2.4375</v>
      </c>
      <c r="Q88" s="49">
        <f t="shared" si="82"/>
        <v>1.7692307692307692</v>
      </c>
      <c r="R88" s="49">
        <f t="shared" si="83"/>
        <v>3.9565217391304346</v>
      </c>
      <c r="S88" s="64" t="s">
        <v>120</v>
      </c>
      <c r="T88" s="64" t="s">
        <v>120</v>
      </c>
      <c r="U88" s="64" t="s">
        <v>120</v>
      </c>
      <c r="V88" s="49">
        <f t="shared" si="87"/>
        <v>4.5333333333333332</v>
      </c>
      <c r="W88" s="64" t="s">
        <v>120</v>
      </c>
      <c r="X88" s="49">
        <f t="shared" si="89"/>
        <v>9.1666666666666661</v>
      </c>
      <c r="Y88" s="49">
        <f t="shared" si="90"/>
        <v>1.5</v>
      </c>
      <c r="Z88" s="50">
        <f t="shared" si="91"/>
        <v>-0.16666666666666666</v>
      </c>
      <c r="AB88" s="54" t="s">
        <v>31</v>
      </c>
      <c r="AC88" s="48">
        <f t="shared" si="92"/>
        <v>1.875</v>
      </c>
      <c r="AD88" s="49">
        <f t="shared" si="93"/>
        <v>1.4807692307692308</v>
      </c>
      <c r="AE88" s="49">
        <f t="shared" si="94"/>
        <v>4.8695652173913047</v>
      </c>
      <c r="AF88" s="64" t="s">
        <v>120</v>
      </c>
      <c r="AG88" s="64" t="s">
        <v>120</v>
      </c>
      <c r="AH88" s="64" t="s">
        <v>120</v>
      </c>
      <c r="AI88" s="49">
        <f t="shared" si="98"/>
        <v>1.3333333333333333</v>
      </c>
      <c r="AJ88" s="64" t="s">
        <v>120</v>
      </c>
      <c r="AK88" s="49">
        <f t="shared" si="100"/>
        <v>2</v>
      </c>
      <c r="AL88" s="49">
        <f t="shared" si="101"/>
        <v>1.5</v>
      </c>
      <c r="AM88" s="50">
        <f t="shared" si="102"/>
        <v>0.83333333333333337</v>
      </c>
    </row>
    <row r="89" spans="2:39">
      <c r="B89" s="54" t="s">
        <v>35</v>
      </c>
      <c r="C89" s="141">
        <f t="shared" ref="C89:M89" si="111">C32-C51</f>
        <v>328</v>
      </c>
      <c r="D89" s="80">
        <f t="shared" si="111"/>
        <v>-21</v>
      </c>
      <c r="E89" s="80">
        <f t="shared" si="111"/>
        <v>-1</v>
      </c>
      <c r="F89" s="80">
        <f t="shared" si="111"/>
        <v>20</v>
      </c>
      <c r="G89" s="80">
        <f t="shared" si="111"/>
        <v>1</v>
      </c>
      <c r="H89" s="80">
        <f t="shared" si="111"/>
        <v>158</v>
      </c>
      <c r="I89" s="80">
        <f t="shared" si="111"/>
        <v>5</v>
      </c>
      <c r="J89" s="80">
        <f t="shared" si="111"/>
        <v>0</v>
      </c>
      <c r="K89" s="80">
        <f t="shared" si="111"/>
        <v>0</v>
      </c>
      <c r="L89" s="80">
        <f t="shared" si="111"/>
        <v>-4</v>
      </c>
      <c r="M89" s="81">
        <f t="shared" si="111"/>
        <v>170</v>
      </c>
      <c r="O89" s="54" t="s">
        <v>35</v>
      </c>
      <c r="P89" s="48">
        <f t="shared" si="81"/>
        <v>1.1006711409395973</v>
      </c>
      <c r="Q89" s="49">
        <f t="shared" si="82"/>
        <v>-0.14189189189189189</v>
      </c>
      <c r="R89" s="49">
        <f t="shared" si="83"/>
        <v>-7.6923076923076927E-2</v>
      </c>
      <c r="S89" s="49">
        <f t="shared" si="84"/>
        <v>3.3333333333333335</v>
      </c>
      <c r="T89" s="49">
        <f t="shared" si="85"/>
        <v>1</v>
      </c>
      <c r="U89" s="49">
        <f t="shared" si="86"/>
        <v>2.9811320754716979</v>
      </c>
      <c r="V89" s="64" t="s">
        <v>120</v>
      </c>
      <c r="W89" s="49">
        <f t="shared" si="88"/>
        <v>0</v>
      </c>
      <c r="X89" s="49">
        <f t="shared" si="89"/>
        <v>0</v>
      </c>
      <c r="Y89" s="49">
        <f t="shared" si="90"/>
        <v>-0.5714285714285714</v>
      </c>
      <c r="Z89" s="50">
        <f t="shared" si="91"/>
        <v>2.7868852459016393</v>
      </c>
      <c r="AB89" s="54" t="s">
        <v>35</v>
      </c>
      <c r="AC89" s="48">
        <f t="shared" si="92"/>
        <v>0.44966442953020136</v>
      </c>
      <c r="AD89" s="49">
        <f t="shared" si="93"/>
        <v>-0.4391891891891892</v>
      </c>
      <c r="AE89" s="49">
        <f t="shared" si="94"/>
        <v>5.2307692307692308</v>
      </c>
      <c r="AF89" s="49">
        <f t="shared" si="95"/>
        <v>0.5</v>
      </c>
      <c r="AG89" s="49">
        <f t="shared" si="96"/>
        <v>1</v>
      </c>
      <c r="AH89" s="49">
        <f t="shared" si="97"/>
        <v>2.5471698113207548</v>
      </c>
      <c r="AI89" s="64" t="s">
        <v>120</v>
      </c>
      <c r="AJ89" s="49">
        <f t="shared" si="99"/>
        <v>8.3333333333333339</v>
      </c>
      <c r="AK89" s="49">
        <f t="shared" si="100"/>
        <v>1.1666666666666667</v>
      </c>
      <c r="AL89" s="49">
        <f t="shared" si="101"/>
        <v>-1</v>
      </c>
      <c r="AM89" s="50">
        <f t="shared" si="102"/>
        <v>-0.57377049180327866</v>
      </c>
    </row>
    <row r="90" spans="2:39">
      <c r="B90" s="54" t="s">
        <v>34</v>
      </c>
      <c r="C90" s="141">
        <f t="shared" ref="C90:M90" si="112">C33-C52</f>
        <v>58</v>
      </c>
      <c r="D90" s="80">
        <f t="shared" si="112"/>
        <v>22</v>
      </c>
      <c r="E90" s="80">
        <f t="shared" si="112"/>
        <v>33</v>
      </c>
      <c r="F90" s="80">
        <f t="shared" si="112"/>
        <v>0</v>
      </c>
      <c r="G90" s="80">
        <f t="shared" si="112"/>
        <v>-3</v>
      </c>
      <c r="H90" s="80">
        <f t="shared" si="112"/>
        <v>-16</v>
      </c>
      <c r="I90" s="80">
        <f t="shared" si="112"/>
        <v>24</v>
      </c>
      <c r="J90" s="80">
        <f t="shared" si="112"/>
        <v>10</v>
      </c>
      <c r="K90" s="80">
        <f t="shared" si="112"/>
        <v>-18</v>
      </c>
      <c r="L90" s="80">
        <f t="shared" si="112"/>
        <v>-3</v>
      </c>
      <c r="M90" s="81">
        <f t="shared" si="112"/>
        <v>9</v>
      </c>
      <c r="O90" s="54" t="s">
        <v>34</v>
      </c>
      <c r="P90" s="48">
        <f t="shared" si="81"/>
        <v>0.46031746031746029</v>
      </c>
      <c r="Q90" s="49">
        <f t="shared" si="82"/>
        <v>0.88</v>
      </c>
      <c r="R90" s="49">
        <f t="shared" si="83"/>
        <v>11</v>
      </c>
      <c r="S90" s="49">
        <f t="shared" si="84"/>
        <v>0</v>
      </c>
      <c r="T90" s="49">
        <f t="shared" si="85"/>
        <v>-0.3</v>
      </c>
      <c r="U90" s="49">
        <f t="shared" si="86"/>
        <v>-0.2807017543859649</v>
      </c>
      <c r="V90" s="64" t="s">
        <v>120</v>
      </c>
      <c r="W90" s="64" t="s">
        <v>120</v>
      </c>
      <c r="X90" s="49">
        <f t="shared" si="89"/>
        <v>-1</v>
      </c>
      <c r="Y90" s="49">
        <f t="shared" si="90"/>
        <v>-0.25</v>
      </c>
      <c r="Z90" s="108" t="s">
        <v>120</v>
      </c>
      <c r="AB90" s="54" t="s">
        <v>34</v>
      </c>
      <c r="AC90" s="48">
        <f t="shared" si="92"/>
        <v>0.69841269841269837</v>
      </c>
      <c r="AD90" s="49">
        <f t="shared" si="93"/>
        <v>0.56000000000000005</v>
      </c>
      <c r="AE90" s="49">
        <f t="shared" si="94"/>
        <v>16</v>
      </c>
      <c r="AF90" s="49">
        <f t="shared" si="95"/>
        <v>7</v>
      </c>
      <c r="AG90" s="49">
        <f t="shared" si="96"/>
        <v>-0.4</v>
      </c>
      <c r="AH90" s="49">
        <f t="shared" si="97"/>
        <v>0.50877192982456143</v>
      </c>
      <c r="AI90" s="64" t="s">
        <v>120</v>
      </c>
      <c r="AJ90" s="64" t="s">
        <v>120</v>
      </c>
      <c r="AK90" s="49">
        <f t="shared" si="100"/>
        <v>-1</v>
      </c>
      <c r="AL90" s="49">
        <f t="shared" si="101"/>
        <v>8.3333333333333329E-2</v>
      </c>
      <c r="AM90" s="108" t="s">
        <v>120</v>
      </c>
    </row>
    <row r="91" spans="2:39">
      <c r="B91" s="54" t="s">
        <v>52</v>
      </c>
      <c r="C91" s="141">
        <f t="shared" ref="C91:M91" si="113">C34-C53</f>
        <v>233</v>
      </c>
      <c r="D91" s="80">
        <f t="shared" si="113"/>
        <v>40</v>
      </c>
      <c r="E91" s="80">
        <f t="shared" si="113"/>
        <v>7</v>
      </c>
      <c r="F91" s="80">
        <f t="shared" si="113"/>
        <v>68</v>
      </c>
      <c r="G91" s="80">
        <f t="shared" si="113"/>
        <v>6</v>
      </c>
      <c r="H91" s="80">
        <f t="shared" si="113"/>
        <v>32</v>
      </c>
      <c r="I91" s="80">
        <f t="shared" si="113"/>
        <v>2</v>
      </c>
      <c r="J91" s="80">
        <f t="shared" si="113"/>
        <v>6</v>
      </c>
      <c r="K91" s="80">
        <f t="shared" si="113"/>
        <v>-1</v>
      </c>
      <c r="L91" s="80">
        <f t="shared" si="113"/>
        <v>6</v>
      </c>
      <c r="M91" s="81">
        <f t="shared" si="113"/>
        <v>67</v>
      </c>
      <c r="O91" s="54" t="s">
        <v>52</v>
      </c>
      <c r="P91" s="48">
        <f t="shared" si="81"/>
        <v>3.2816901408450705</v>
      </c>
      <c r="Q91" s="49">
        <f t="shared" si="82"/>
        <v>3.3333333333333335</v>
      </c>
      <c r="R91" s="64" t="s">
        <v>120</v>
      </c>
      <c r="S91" s="49">
        <f t="shared" si="84"/>
        <v>1.8888888888888888</v>
      </c>
      <c r="T91" s="64" t="s">
        <v>120</v>
      </c>
      <c r="U91" s="64" t="s">
        <v>120</v>
      </c>
      <c r="V91" s="49">
        <f t="shared" si="87"/>
        <v>0.5</v>
      </c>
      <c r="W91" s="64" t="s">
        <v>120</v>
      </c>
      <c r="X91" s="49">
        <f t="shared" si="89"/>
        <v>-1</v>
      </c>
      <c r="Y91" s="49">
        <f t="shared" si="90"/>
        <v>0.6</v>
      </c>
      <c r="Z91" s="50">
        <f t="shared" si="91"/>
        <v>8.375</v>
      </c>
      <c r="AB91" s="54" t="s">
        <v>52</v>
      </c>
      <c r="AC91" s="48">
        <f t="shared" si="92"/>
        <v>1.7605633802816902</v>
      </c>
      <c r="AD91" s="49">
        <f t="shared" si="93"/>
        <v>3</v>
      </c>
      <c r="AE91" s="64" t="s">
        <v>120</v>
      </c>
      <c r="AF91" s="49">
        <f t="shared" si="95"/>
        <v>-0.66666666666666663</v>
      </c>
      <c r="AG91" s="64" t="s">
        <v>120</v>
      </c>
      <c r="AH91" s="64" t="s">
        <v>120</v>
      </c>
      <c r="AI91" s="49">
        <f t="shared" si="98"/>
        <v>-1</v>
      </c>
      <c r="AJ91" s="64" t="s">
        <v>120</v>
      </c>
      <c r="AK91" s="49">
        <f t="shared" si="100"/>
        <v>4</v>
      </c>
      <c r="AL91" s="49">
        <f t="shared" si="101"/>
        <v>3.2</v>
      </c>
      <c r="AM91" s="50">
        <f t="shared" si="102"/>
        <v>0.25</v>
      </c>
    </row>
    <row r="92" spans="2:39">
      <c r="B92" s="54" t="s">
        <v>36</v>
      </c>
      <c r="C92" s="141">
        <f t="shared" ref="C92:M92" si="114">C35-C54</f>
        <v>1366</v>
      </c>
      <c r="D92" s="80">
        <f t="shared" si="114"/>
        <v>592</v>
      </c>
      <c r="E92" s="80">
        <f t="shared" si="114"/>
        <v>342</v>
      </c>
      <c r="F92" s="80">
        <f t="shared" si="114"/>
        <v>20</v>
      </c>
      <c r="G92" s="80">
        <f t="shared" si="114"/>
        <v>36</v>
      </c>
      <c r="H92" s="80">
        <f t="shared" si="114"/>
        <v>97</v>
      </c>
      <c r="I92" s="80">
        <f t="shared" si="114"/>
        <v>33</v>
      </c>
      <c r="J92" s="80">
        <f t="shared" si="114"/>
        <v>15</v>
      </c>
      <c r="K92" s="80">
        <f t="shared" si="114"/>
        <v>20</v>
      </c>
      <c r="L92" s="80">
        <f t="shared" si="114"/>
        <v>124</v>
      </c>
      <c r="M92" s="81">
        <f t="shared" si="114"/>
        <v>87</v>
      </c>
      <c r="O92" s="54" t="s">
        <v>36</v>
      </c>
      <c r="P92" s="48">
        <f t="shared" si="81"/>
        <v>227.66666666666666</v>
      </c>
      <c r="Q92" s="64" t="s">
        <v>120</v>
      </c>
      <c r="R92" s="64" t="s">
        <v>120</v>
      </c>
      <c r="S92" s="64" t="s">
        <v>120</v>
      </c>
      <c r="T92" s="64" t="s">
        <v>120</v>
      </c>
      <c r="U92" s="64" t="s">
        <v>120</v>
      </c>
      <c r="V92" s="64" t="s">
        <v>120</v>
      </c>
      <c r="W92" s="64" t="s">
        <v>120</v>
      </c>
      <c r="X92" s="49">
        <f t="shared" si="89"/>
        <v>3.3333333333333335</v>
      </c>
      <c r="Y92" s="64" t="s">
        <v>120</v>
      </c>
      <c r="Z92" s="108" t="s">
        <v>120</v>
      </c>
      <c r="AB92" s="54" t="s">
        <v>36</v>
      </c>
      <c r="AC92" s="48">
        <f t="shared" si="92"/>
        <v>23.333333333333332</v>
      </c>
      <c r="AD92" s="64" t="s">
        <v>120</v>
      </c>
      <c r="AE92" s="64" t="s">
        <v>120</v>
      </c>
      <c r="AF92" s="64" t="s">
        <v>120</v>
      </c>
      <c r="AG92" s="64" t="s">
        <v>120</v>
      </c>
      <c r="AH92" s="64" t="s">
        <v>120</v>
      </c>
      <c r="AI92" s="64" t="s">
        <v>120</v>
      </c>
      <c r="AJ92" s="64" t="s">
        <v>120</v>
      </c>
      <c r="AK92" s="49">
        <f t="shared" si="100"/>
        <v>-0.66666666666666663</v>
      </c>
      <c r="AL92" s="64" t="s">
        <v>120</v>
      </c>
      <c r="AM92" s="108" t="s">
        <v>120</v>
      </c>
    </row>
    <row r="93" spans="2:39">
      <c r="B93" s="109" t="s">
        <v>28</v>
      </c>
      <c r="C93" s="145">
        <f t="shared" ref="C93:M93" si="115">C36-C55</f>
        <v>15</v>
      </c>
      <c r="D93" s="146">
        <f t="shared" si="115"/>
        <v>0</v>
      </c>
      <c r="E93" s="146">
        <f t="shared" si="115"/>
        <v>11</v>
      </c>
      <c r="F93" s="146">
        <f t="shared" si="115"/>
        <v>0</v>
      </c>
      <c r="G93" s="146">
        <f t="shared" si="115"/>
        <v>0</v>
      </c>
      <c r="H93" s="146">
        <f t="shared" si="115"/>
        <v>0</v>
      </c>
      <c r="I93" s="146">
        <f t="shared" si="115"/>
        <v>0</v>
      </c>
      <c r="J93" s="146">
        <f t="shared" si="115"/>
        <v>0</v>
      </c>
      <c r="K93" s="146">
        <f t="shared" si="115"/>
        <v>3</v>
      </c>
      <c r="L93" s="146">
        <f t="shared" si="115"/>
        <v>0</v>
      </c>
      <c r="M93" s="147">
        <f t="shared" si="115"/>
        <v>1</v>
      </c>
      <c r="O93" s="109" t="s">
        <v>28</v>
      </c>
      <c r="P93" s="359" t="s">
        <v>120</v>
      </c>
      <c r="Q93" s="131" t="s">
        <v>120</v>
      </c>
      <c r="R93" s="131" t="s">
        <v>120</v>
      </c>
      <c r="S93" s="131" t="s">
        <v>120</v>
      </c>
      <c r="T93" s="131" t="s">
        <v>120</v>
      </c>
      <c r="U93" s="131" t="s">
        <v>120</v>
      </c>
      <c r="V93" s="131" t="s">
        <v>120</v>
      </c>
      <c r="W93" s="131" t="s">
        <v>120</v>
      </c>
      <c r="X93" s="131" t="s">
        <v>120</v>
      </c>
      <c r="Y93" s="131" t="s">
        <v>120</v>
      </c>
      <c r="Z93" s="132" t="s">
        <v>120</v>
      </c>
      <c r="AB93" s="109" t="s">
        <v>28</v>
      </c>
      <c r="AC93" s="359" t="s">
        <v>120</v>
      </c>
      <c r="AD93" s="131" t="s">
        <v>120</v>
      </c>
      <c r="AE93" s="131" t="s">
        <v>120</v>
      </c>
      <c r="AF93" s="131" t="s">
        <v>120</v>
      </c>
      <c r="AG93" s="131" t="s">
        <v>120</v>
      </c>
      <c r="AH93" s="131" t="s">
        <v>120</v>
      </c>
      <c r="AI93" s="131" t="s">
        <v>120</v>
      </c>
      <c r="AJ93" s="131" t="s">
        <v>120</v>
      </c>
      <c r="AK93" s="131" t="s">
        <v>120</v>
      </c>
      <c r="AL93" s="131" t="s">
        <v>120</v>
      </c>
      <c r="AM93" s="132" t="s">
        <v>120</v>
      </c>
    </row>
    <row r="94" spans="2:39">
      <c r="B94" s="113" t="s">
        <v>21</v>
      </c>
      <c r="C94" s="136">
        <f t="shared" ref="C94:M94" si="116">SUM(C80:C93)</f>
        <v>50348</v>
      </c>
      <c r="D94" s="137">
        <f t="shared" si="116"/>
        <v>11485</v>
      </c>
      <c r="E94" s="137">
        <f t="shared" si="116"/>
        <v>11094</v>
      </c>
      <c r="F94" s="137">
        <f t="shared" si="116"/>
        <v>3740</v>
      </c>
      <c r="G94" s="137">
        <f t="shared" si="116"/>
        <v>2757</v>
      </c>
      <c r="H94" s="137">
        <f t="shared" si="116"/>
        <v>2906</v>
      </c>
      <c r="I94" s="137">
        <f t="shared" si="116"/>
        <v>9146</v>
      </c>
      <c r="J94" s="137">
        <f t="shared" si="116"/>
        <v>3226</v>
      </c>
      <c r="K94" s="416">
        <f t="shared" si="116"/>
        <v>-109</v>
      </c>
      <c r="L94" s="137">
        <f t="shared" si="116"/>
        <v>2215</v>
      </c>
      <c r="M94" s="138">
        <f t="shared" si="116"/>
        <v>3888</v>
      </c>
      <c r="O94" s="113" t="s">
        <v>21</v>
      </c>
      <c r="P94" s="118">
        <f t="shared" si="81"/>
        <v>0.13063117993051754</v>
      </c>
      <c r="Q94" s="119">
        <f t="shared" si="82"/>
        <v>5.3298620779268994E-2</v>
      </c>
      <c r="R94" s="119">
        <f t="shared" si="83"/>
        <v>0.23078363254352935</v>
      </c>
      <c r="S94" s="119">
        <f t="shared" si="84"/>
        <v>0.19655244902249316</v>
      </c>
      <c r="T94" s="119">
        <f t="shared" si="85"/>
        <v>0.37793008910212472</v>
      </c>
      <c r="U94" s="119">
        <f t="shared" si="86"/>
        <v>0.1160404104939504</v>
      </c>
      <c r="V94" s="119">
        <f t="shared" si="87"/>
        <v>0.46043093032621829</v>
      </c>
      <c r="W94" s="119">
        <f t="shared" si="88"/>
        <v>0.24661723109853986</v>
      </c>
      <c r="X94" s="420">
        <f t="shared" si="89"/>
        <v>-1.1330561330561331E-2</v>
      </c>
      <c r="Y94" s="119">
        <f t="shared" si="90"/>
        <v>0.14534120734908137</v>
      </c>
      <c r="Z94" s="120">
        <f t="shared" si="91"/>
        <v>0.30626230799527371</v>
      </c>
      <c r="AB94" s="113" t="s">
        <v>21</v>
      </c>
      <c r="AC94" s="148">
        <f t="shared" si="92"/>
        <v>0.30191660547816546</v>
      </c>
      <c r="AD94" s="149">
        <f t="shared" si="93"/>
        <v>0.27202019639509201</v>
      </c>
      <c r="AE94" s="149">
        <f t="shared" si="94"/>
        <v>0.37192902165546793</v>
      </c>
      <c r="AF94" s="149">
        <f t="shared" si="95"/>
        <v>0.54340971200336341</v>
      </c>
      <c r="AG94" s="149">
        <f t="shared" si="96"/>
        <v>0.31487320082248116</v>
      </c>
      <c r="AH94" s="149">
        <f t="shared" si="97"/>
        <v>2.9269656191350878E-2</v>
      </c>
      <c r="AI94" s="149">
        <f t="shared" si="98"/>
        <v>0.76107531212243251</v>
      </c>
      <c r="AJ94" s="420">
        <f t="shared" si="99"/>
        <v>0.18484825319165202</v>
      </c>
      <c r="AK94" s="149">
        <f t="shared" si="100"/>
        <v>0.12203742203742204</v>
      </c>
      <c r="AL94" s="149">
        <f t="shared" si="101"/>
        <v>7.1062992125984256E-2</v>
      </c>
      <c r="AM94" s="150">
        <f t="shared" si="102"/>
        <v>0.5283182355257976</v>
      </c>
    </row>
    <row r="96" spans="2:39">
      <c r="M96" s="424" t="s">
        <v>324</v>
      </c>
      <c r="Z96" s="424" t="s">
        <v>324</v>
      </c>
      <c r="AM96" s="424" t="s">
        <v>324</v>
      </c>
    </row>
    <row r="101" spans="2:36" s="4" customFormat="1">
      <c r="B101" s="96"/>
      <c r="C101" s="3"/>
      <c r="D101" s="3"/>
      <c r="E101" s="3"/>
      <c r="F101" s="3"/>
      <c r="G101" s="3"/>
      <c r="H101" s="3"/>
      <c r="I101" s="3"/>
      <c r="J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2:36" s="4" customFormat="1">
      <c r="B102" s="96"/>
      <c r="C102" s="3"/>
      <c r="D102" s="3"/>
      <c r="E102" s="3"/>
      <c r="F102" s="3"/>
      <c r="G102" s="3"/>
      <c r="H102" s="3"/>
      <c r="I102" s="3"/>
      <c r="J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2:36" s="4" customFormat="1">
      <c r="B103" s="96"/>
      <c r="C103" s="3"/>
      <c r="D103" s="3"/>
      <c r="E103" s="3"/>
      <c r="F103" s="3"/>
      <c r="G103" s="3"/>
      <c r="H103" s="3"/>
      <c r="I103" s="3"/>
      <c r="J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2:36" s="4" customFormat="1">
      <c r="B104" s="96"/>
      <c r="C104" s="3"/>
      <c r="D104" s="3"/>
      <c r="E104" s="3"/>
      <c r="F104" s="3"/>
      <c r="G104" s="3"/>
      <c r="H104" s="3"/>
      <c r="I104" s="3"/>
      <c r="J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2:36" s="3" customFormat="1">
      <c r="B105" s="96"/>
      <c r="K105" s="4"/>
      <c r="L105" s="4"/>
      <c r="X105" s="4"/>
      <c r="Y105" s="4"/>
    </row>
    <row r="106" spans="2:36" s="3" customFormat="1">
      <c r="B106" s="96"/>
      <c r="K106" s="4"/>
      <c r="L106" s="4"/>
      <c r="X106" s="4"/>
      <c r="Y106" s="4"/>
    </row>
    <row r="107" spans="2:36" s="3" customFormat="1">
      <c r="B107" s="96"/>
      <c r="K107" s="4"/>
      <c r="L107" s="4"/>
      <c r="X107" s="4"/>
      <c r="Y107" s="4"/>
    </row>
    <row r="108" spans="2:36" s="3" customFormat="1">
      <c r="B108" s="96"/>
      <c r="K108" s="4"/>
      <c r="L108" s="4"/>
      <c r="X108" s="4"/>
      <c r="Y108" s="4"/>
    </row>
    <row r="109" spans="2:36" s="3" customFormat="1">
      <c r="B109" s="96"/>
      <c r="K109" s="4"/>
      <c r="L109" s="4"/>
      <c r="X109" s="4"/>
      <c r="Y109" s="4"/>
    </row>
    <row r="110" spans="2:36" s="3" customFormat="1">
      <c r="B110" s="96"/>
      <c r="K110" s="4"/>
      <c r="L110" s="4"/>
      <c r="X110" s="4"/>
      <c r="Y110" s="4"/>
    </row>
    <row r="111" spans="2:36" s="3" customFormat="1">
      <c r="B111" s="96"/>
      <c r="K111" s="4"/>
      <c r="L111" s="4"/>
      <c r="X111" s="4"/>
      <c r="Y111" s="4"/>
    </row>
    <row r="112" spans="2:36" s="4" customFormat="1">
      <c r="B112" s="96"/>
      <c r="C112" s="3"/>
      <c r="D112" s="3"/>
      <c r="E112" s="3"/>
      <c r="F112" s="3"/>
      <c r="G112" s="3"/>
      <c r="H112" s="3"/>
      <c r="I112" s="3"/>
      <c r="J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2:36" s="4" customFormat="1">
      <c r="B113" s="96"/>
      <c r="C113" s="3"/>
      <c r="D113" s="3"/>
      <c r="E113" s="3"/>
      <c r="F113" s="3"/>
      <c r="G113" s="3"/>
      <c r="H113" s="3"/>
      <c r="I113" s="3"/>
      <c r="J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</sheetData>
  <hyperlinks>
    <hyperlink ref="B1" location="'List of tables'!A1" display="Return to List of tables"/>
    <hyperlink ref="M20" location="'List of tables'!A1" display="Return to List of tables"/>
    <hyperlink ref="Z20" location="'List of tables'!A1" display="Return to List of tables"/>
    <hyperlink ref="AM20" location="'List of tables'!A1" display="Return to List of tables"/>
    <hyperlink ref="AM39" location="'List of tables'!A1" display="Return to List of tables"/>
    <hyperlink ref="Z39" location="'List of tables'!A1" display="Return to List of tables"/>
    <hyperlink ref="M39" location="'List of tables'!A1" display="Return to List of tables"/>
    <hyperlink ref="M58" location="'List of tables'!A1" display="Return to List of tables"/>
    <hyperlink ref="Z58" location="'List of tables'!A1" display="Return to List of tables"/>
    <hyperlink ref="AM58" location="'List of tables'!A1" display="Return to List of tables"/>
    <hyperlink ref="AM77" location="'List of tables'!A1" display="Return to List of tables"/>
    <hyperlink ref="Z77" location="'List of tables'!A1" display="Return to List of tables"/>
    <hyperlink ref="M77" location="'List of tables'!A1" display="Return to List of tables"/>
    <hyperlink ref="M96" location="'List of tables'!A1" display="Return to List of tables"/>
    <hyperlink ref="Z96" location="'List of tables'!A1" display="Return to List of tables"/>
    <hyperlink ref="AM96" location="'List of tables'!A1" display="Return to List of tables"/>
  </hyperlinks>
  <printOptions horizontalCentered="1"/>
  <pageMargins left="0.51181102362204722" right="0.51181102362204722" top="0.94488188976377963" bottom="0.55118110236220474" header="0.31496062992125984" footer="0.31496062992125984"/>
  <pageSetup paperSize="9" scale="80" orientation="landscape" r:id="rId1"/>
  <headerFooter>
    <oddFooter>&amp;L&amp;D&amp;CPage &amp;P of &amp;N&amp;R&amp;F</oddFooter>
  </headerFooter>
  <rowBreaks count="4" manualBreakCount="4">
    <brk id="20" min="1" max="38" man="1"/>
    <brk id="39" min="1" max="38" man="1"/>
    <brk id="58" min="1" max="38" man="1"/>
    <brk id="77" min="1" max="38" man="1"/>
  </rowBreaks>
  <colBreaks count="2" manualBreakCount="2">
    <brk id="14" max="1048575" man="1"/>
    <brk id="2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M114"/>
  <sheetViews>
    <sheetView zoomScale="80" zoomScaleNormal="80" workbookViewId="0">
      <selection activeCell="F10" sqref="F10"/>
    </sheetView>
  </sheetViews>
  <sheetFormatPr defaultColWidth="9.140625" defaultRowHeight="14.25"/>
  <cols>
    <col min="1" max="1" width="3.7109375" style="4" customWidth="1"/>
    <col min="2" max="2" width="38.7109375" style="96" customWidth="1"/>
    <col min="3" max="3" width="13.42578125" style="3" bestFit="1" customWidth="1"/>
    <col min="4" max="4" width="12.28515625" style="3" bestFit="1" customWidth="1"/>
    <col min="5" max="13" width="11.42578125" style="3" customWidth="1"/>
    <col min="14" max="14" width="2.28515625" style="4" customWidth="1"/>
    <col min="15" max="15" width="38.7109375" style="4" customWidth="1"/>
    <col min="16" max="26" width="11.42578125" style="3" customWidth="1"/>
    <col min="27" max="27" width="2.28515625" style="4" customWidth="1"/>
    <col min="28" max="28" width="40" style="4" customWidth="1"/>
    <col min="29" max="39" width="11.42578125" style="3" customWidth="1"/>
    <col min="40" max="16384" width="9.140625" style="4"/>
  </cols>
  <sheetData>
    <row r="1" spans="2:39">
      <c r="B1" s="417" t="s">
        <v>324</v>
      </c>
    </row>
    <row r="2" spans="2:39" ht="15">
      <c r="B2" s="2" t="s">
        <v>206</v>
      </c>
      <c r="O2" s="5" t="s">
        <v>159</v>
      </c>
      <c r="AB2" s="5" t="s">
        <v>164</v>
      </c>
    </row>
    <row r="3" spans="2:39" s="18" customFormat="1" ht="57">
      <c r="B3" s="6" t="s">
        <v>145</v>
      </c>
      <c r="C3" s="19" t="s">
        <v>38</v>
      </c>
      <c r="D3" s="20" t="s">
        <v>45</v>
      </c>
      <c r="E3" s="21" t="s">
        <v>46</v>
      </c>
      <c r="F3" s="22" t="s">
        <v>47</v>
      </c>
      <c r="G3" s="23" t="s">
        <v>39</v>
      </c>
      <c r="H3" s="24" t="s">
        <v>48</v>
      </c>
      <c r="I3" s="25" t="s">
        <v>40</v>
      </c>
      <c r="J3" s="26" t="s">
        <v>41</v>
      </c>
      <c r="K3" s="27" t="s">
        <v>49</v>
      </c>
      <c r="L3" s="28" t="s">
        <v>42</v>
      </c>
      <c r="M3" s="29" t="s">
        <v>43</v>
      </c>
      <c r="O3" s="6" t="s">
        <v>145</v>
      </c>
      <c r="P3" s="30" t="s">
        <v>38</v>
      </c>
      <c r="Q3" s="20" t="s">
        <v>45</v>
      </c>
      <c r="R3" s="21" t="s">
        <v>46</v>
      </c>
      <c r="S3" s="22" t="s">
        <v>47</v>
      </c>
      <c r="T3" s="23" t="s">
        <v>39</v>
      </c>
      <c r="U3" s="24" t="s">
        <v>48</v>
      </c>
      <c r="V3" s="25" t="s">
        <v>40</v>
      </c>
      <c r="W3" s="26" t="s">
        <v>41</v>
      </c>
      <c r="X3" s="27" t="s">
        <v>49</v>
      </c>
      <c r="Y3" s="28" t="s">
        <v>42</v>
      </c>
      <c r="Z3" s="29" t="s">
        <v>43</v>
      </c>
      <c r="AB3" s="6" t="s">
        <v>145</v>
      </c>
      <c r="AC3" s="30" t="s">
        <v>38</v>
      </c>
      <c r="AD3" s="20" t="s">
        <v>45</v>
      </c>
      <c r="AE3" s="21" t="s">
        <v>46</v>
      </c>
      <c r="AF3" s="22" t="s">
        <v>47</v>
      </c>
      <c r="AG3" s="23" t="s">
        <v>39</v>
      </c>
      <c r="AH3" s="24" t="s">
        <v>48</v>
      </c>
      <c r="AI3" s="25" t="s">
        <v>40</v>
      </c>
      <c r="AJ3" s="26" t="s">
        <v>41</v>
      </c>
      <c r="AK3" s="27" t="s">
        <v>49</v>
      </c>
      <c r="AL3" s="28" t="s">
        <v>42</v>
      </c>
      <c r="AM3" s="29" t="s">
        <v>43</v>
      </c>
    </row>
    <row r="4" spans="2:39">
      <c r="B4" s="31" t="s">
        <v>26</v>
      </c>
      <c r="C4" s="43">
        <v>6885302.5010513552</v>
      </c>
      <c r="D4" s="99">
        <v>3566760.2295347168</v>
      </c>
      <c r="E4" s="99">
        <v>800052.8264705363</v>
      </c>
      <c r="F4" s="99">
        <v>366046.6085277102</v>
      </c>
      <c r="G4" s="99">
        <v>128441.83252461461</v>
      </c>
      <c r="H4" s="99">
        <v>608488.49318754952</v>
      </c>
      <c r="I4" s="99">
        <v>413625.6131395991</v>
      </c>
      <c r="J4" s="99">
        <v>246801.47161925913</v>
      </c>
      <c r="K4" s="99">
        <v>182591.07335649407</v>
      </c>
      <c r="L4" s="99">
        <v>266050.37661791767</v>
      </c>
      <c r="M4" s="100">
        <v>306443.9760729582</v>
      </c>
      <c r="O4" s="31" t="s">
        <v>26</v>
      </c>
      <c r="P4" s="101">
        <f t="shared" ref="P4:P18" si="0">C4/C$18</f>
        <v>0.18145534495267254</v>
      </c>
      <c r="Q4" s="102">
        <f t="shared" ref="Q4:Q18" si="1">D4/D$18</f>
        <v>0.34536961337847966</v>
      </c>
      <c r="R4" s="102">
        <f t="shared" ref="R4:R18" si="2">E4/E$18</f>
        <v>0.18758541517945485</v>
      </c>
      <c r="S4" s="102">
        <f t="shared" ref="S4:S18" si="3">F4/F$18</f>
        <v>0.13979662627907555</v>
      </c>
      <c r="T4" s="102">
        <f t="shared" ref="T4:T18" si="4">G4/G$18</f>
        <v>5.5426434101144319E-2</v>
      </c>
      <c r="U4" s="102">
        <f t="shared" ref="U4:U18" si="5">H4/H$18</f>
        <v>0.11654827672380652</v>
      </c>
      <c r="V4" s="102">
        <f t="shared" ref="V4:V18" si="6">I4/I$18</f>
        <v>0.13254909337812404</v>
      </c>
      <c r="W4" s="102">
        <f t="shared" ref="W4:W18" si="7">J4/J$18</f>
        <v>0.1058468984582781</v>
      </c>
      <c r="X4" s="102">
        <f t="shared" ref="X4:X18" si="8">K4/K$18</f>
        <v>8.0361653573952627E-2</v>
      </c>
      <c r="Y4" s="102">
        <f t="shared" ref="Y4:Y18" si="9">L4/L$18</f>
        <v>0.1038912752757138</v>
      </c>
      <c r="Z4" s="103">
        <f t="shared" ref="Z4:Z18" si="10">M4/M$18</f>
        <v>0.10528426773433601</v>
      </c>
      <c r="AB4" s="31" t="s">
        <v>26</v>
      </c>
      <c r="AC4" s="101">
        <f>C4/$C4</f>
        <v>1</v>
      </c>
      <c r="AD4" s="102">
        <f>D4/$C4</f>
        <v>0.51802520353900039</v>
      </c>
      <c r="AE4" s="102">
        <f t="shared" ref="AE4:AM16" si="11">E4/$C4</f>
        <v>0.11619719342009618</v>
      </c>
      <c r="AF4" s="102">
        <f t="shared" si="11"/>
        <v>5.3163475166387607E-2</v>
      </c>
      <c r="AG4" s="102">
        <f t="shared" si="11"/>
        <v>1.8654493757536739E-2</v>
      </c>
      <c r="AH4" s="102">
        <f t="shared" si="11"/>
        <v>8.8374983247959837E-2</v>
      </c>
      <c r="AI4" s="102">
        <f t="shared" si="11"/>
        <v>6.007370236477487E-2</v>
      </c>
      <c r="AJ4" s="102">
        <f t="shared" si="11"/>
        <v>3.5844680982654524E-2</v>
      </c>
      <c r="AK4" s="102">
        <f t="shared" si="11"/>
        <v>2.6518961705547902E-2</v>
      </c>
      <c r="AL4" s="102">
        <f t="shared" si="11"/>
        <v>3.8640332298732406E-2</v>
      </c>
      <c r="AM4" s="103">
        <f t="shared" si="11"/>
        <v>4.4506973517309596E-2</v>
      </c>
    </row>
    <row r="5" spans="2:39">
      <c r="B5" s="54" t="s">
        <v>33</v>
      </c>
      <c r="C5" s="104">
        <v>872068.24196031247</v>
      </c>
      <c r="D5" s="52">
        <v>334835.59449420578</v>
      </c>
      <c r="E5" s="52">
        <v>138128.45082740378</v>
      </c>
      <c r="F5" s="52">
        <v>58162.86051280523</v>
      </c>
      <c r="G5" s="52">
        <v>36242.478173350719</v>
      </c>
      <c r="H5" s="52">
        <v>52206.417942441229</v>
      </c>
      <c r="I5" s="52">
        <v>54491.885370732052</v>
      </c>
      <c r="J5" s="52">
        <v>43531.379774486493</v>
      </c>
      <c r="K5" s="52">
        <v>41206.520196647114</v>
      </c>
      <c r="L5" s="52">
        <v>66412.773197760122</v>
      </c>
      <c r="M5" s="53">
        <v>46849.881470480046</v>
      </c>
      <c r="O5" s="54" t="s">
        <v>33</v>
      </c>
      <c r="P5" s="48">
        <f t="shared" si="0"/>
        <v>2.2982496940841226E-2</v>
      </c>
      <c r="Q5" s="49">
        <f t="shared" si="1"/>
        <v>3.2422151300846684E-2</v>
      </c>
      <c r="R5" s="49">
        <f t="shared" si="2"/>
        <v>3.2386464917398397E-2</v>
      </c>
      <c r="S5" s="49">
        <f t="shared" si="3"/>
        <v>2.2212940879672453E-2</v>
      </c>
      <c r="T5" s="49">
        <f t="shared" si="4"/>
        <v>1.5639696885766715E-2</v>
      </c>
      <c r="U5" s="49">
        <f t="shared" si="5"/>
        <v>9.9994792230835832E-3</v>
      </c>
      <c r="V5" s="49">
        <f t="shared" si="6"/>
        <v>1.7462289019121922E-2</v>
      </c>
      <c r="W5" s="49">
        <f t="shared" si="7"/>
        <v>1.866950591707596E-2</v>
      </c>
      <c r="X5" s="49">
        <f t="shared" si="8"/>
        <v>1.8135739278807756E-2</v>
      </c>
      <c r="Y5" s="49">
        <f t="shared" si="9"/>
        <v>2.5933839259400508E-2</v>
      </c>
      <c r="Z5" s="50">
        <f t="shared" si="10"/>
        <v>1.6096108421741615E-2</v>
      </c>
      <c r="AB5" s="54" t="s">
        <v>33</v>
      </c>
      <c r="AC5" s="48">
        <f t="shared" ref="AC5:AM18" si="12">C5/$C5</f>
        <v>1</v>
      </c>
      <c r="AD5" s="49">
        <f t="shared" si="12"/>
        <v>0.38395572546195766</v>
      </c>
      <c r="AE5" s="49">
        <f t="shared" si="11"/>
        <v>0.15839179112509175</v>
      </c>
      <c r="AF5" s="49">
        <f t="shared" si="11"/>
        <v>6.6695308594269628E-2</v>
      </c>
      <c r="AG5" s="49">
        <f t="shared" si="11"/>
        <v>4.1559222580886165E-2</v>
      </c>
      <c r="AH5" s="49">
        <f t="shared" si="11"/>
        <v>5.9865060359367069E-2</v>
      </c>
      <c r="AI5" s="49">
        <f t="shared" si="11"/>
        <v>6.2485804147895986E-2</v>
      </c>
      <c r="AJ5" s="49">
        <f t="shared" si="11"/>
        <v>4.9917400588551181E-2</v>
      </c>
      <c r="AK5" s="49">
        <f t="shared" si="11"/>
        <v>4.7251485851634085E-2</v>
      </c>
      <c r="AL5" s="49">
        <f t="shared" si="11"/>
        <v>7.6155477292088505E-2</v>
      </c>
      <c r="AM5" s="50">
        <f t="shared" si="11"/>
        <v>5.3722723998258115E-2</v>
      </c>
    </row>
    <row r="6" spans="2:39">
      <c r="B6" s="54" t="s">
        <v>27</v>
      </c>
      <c r="C6" s="104">
        <v>972010.30773227825</v>
      </c>
      <c r="D6" s="52">
        <v>255099.11418995197</v>
      </c>
      <c r="E6" s="52">
        <v>86807.891063814895</v>
      </c>
      <c r="F6" s="52">
        <v>87439.863476683386</v>
      </c>
      <c r="G6" s="52">
        <v>70110.923040735317</v>
      </c>
      <c r="H6" s="52">
        <v>274180.36459500424</v>
      </c>
      <c r="I6" s="52">
        <v>33033.208288100352</v>
      </c>
      <c r="J6" s="52">
        <v>31722.475269539591</v>
      </c>
      <c r="K6" s="52">
        <v>27630.452646132093</v>
      </c>
      <c r="L6" s="52">
        <v>52765.004315063641</v>
      </c>
      <c r="M6" s="53">
        <v>53221.010847252772</v>
      </c>
      <c r="O6" s="54" t="s">
        <v>27</v>
      </c>
      <c r="P6" s="48">
        <f t="shared" si="0"/>
        <v>2.5616371344640565E-2</v>
      </c>
      <c r="Q6" s="49">
        <f t="shared" si="1"/>
        <v>2.4701262986906589E-2</v>
      </c>
      <c r="R6" s="49">
        <f t="shared" si="2"/>
        <v>2.0353523851538189E-2</v>
      </c>
      <c r="S6" s="49">
        <f t="shared" si="3"/>
        <v>3.3394102367206982E-2</v>
      </c>
      <c r="T6" s="49">
        <f t="shared" si="4"/>
        <v>3.0254928470776866E-2</v>
      </c>
      <c r="U6" s="49">
        <f t="shared" si="5"/>
        <v>5.251578191340326E-2</v>
      </c>
      <c r="V6" s="49">
        <f t="shared" si="6"/>
        <v>1.0585712467667418E-2</v>
      </c>
      <c r="W6" s="49">
        <f t="shared" si="7"/>
        <v>1.3604965953688323E-2</v>
      </c>
      <c r="X6" s="49">
        <f t="shared" si="8"/>
        <v>1.2160664937353016E-2</v>
      </c>
      <c r="Y6" s="49">
        <f t="shared" si="9"/>
        <v>2.0604457162987228E-2</v>
      </c>
      <c r="Z6" s="50">
        <f t="shared" si="10"/>
        <v>1.8285023014451812E-2</v>
      </c>
      <c r="AB6" s="54" t="s">
        <v>27</v>
      </c>
      <c r="AC6" s="48">
        <f t="shared" si="12"/>
        <v>1</v>
      </c>
      <c r="AD6" s="49">
        <f t="shared" si="12"/>
        <v>0.26244486520426302</v>
      </c>
      <c r="AE6" s="49">
        <f t="shared" si="11"/>
        <v>8.9307582824239423E-2</v>
      </c>
      <c r="AF6" s="49">
        <f t="shared" si="11"/>
        <v>8.995775330889498E-2</v>
      </c>
      <c r="AG6" s="49">
        <f t="shared" si="11"/>
        <v>7.2129814347654059E-2</v>
      </c>
      <c r="AH6" s="49">
        <f t="shared" si="11"/>
        <v>0.28207557308180525</v>
      </c>
      <c r="AI6" s="49">
        <f t="shared" si="11"/>
        <v>3.3984421796068774E-2</v>
      </c>
      <c r="AJ6" s="49">
        <f t="shared" si="11"/>
        <v>3.2635945336370799E-2</v>
      </c>
      <c r="AK6" s="49">
        <f t="shared" si="11"/>
        <v>2.8426090162145045E-2</v>
      </c>
      <c r="AL6" s="49">
        <f t="shared" si="11"/>
        <v>5.4284408195387941E-2</v>
      </c>
      <c r="AM6" s="50">
        <f t="shared" si="11"/>
        <v>5.4753545743170748E-2</v>
      </c>
    </row>
    <row r="7" spans="2:39">
      <c r="B7" s="54" t="s">
        <v>2</v>
      </c>
      <c r="C7" s="104">
        <v>740833.37499155721</v>
      </c>
      <c r="D7" s="52">
        <v>123442.88573204668</v>
      </c>
      <c r="E7" s="52">
        <v>77157.030586561741</v>
      </c>
      <c r="F7" s="52">
        <v>41545.212897118974</v>
      </c>
      <c r="G7" s="52">
        <v>40684.935988211793</v>
      </c>
      <c r="H7" s="52">
        <v>30352.599516477814</v>
      </c>
      <c r="I7" s="52">
        <v>95776.294233884182</v>
      </c>
      <c r="J7" s="52">
        <v>157059.339651185</v>
      </c>
      <c r="K7" s="52">
        <v>16549.893060712409</v>
      </c>
      <c r="L7" s="52">
        <v>82286.505906042381</v>
      </c>
      <c r="M7" s="53">
        <v>75978.677419316213</v>
      </c>
      <c r="O7" s="54" t="s">
        <v>2</v>
      </c>
      <c r="P7" s="48">
        <f t="shared" si="0"/>
        <v>1.9523931677804866E-2</v>
      </c>
      <c r="Q7" s="49">
        <f t="shared" si="1"/>
        <v>1.1952982251672781E-2</v>
      </c>
      <c r="R7" s="49">
        <f t="shared" si="2"/>
        <v>1.809072243447302E-2</v>
      </c>
      <c r="S7" s="49">
        <f t="shared" si="3"/>
        <v>1.5866505701072509E-2</v>
      </c>
      <c r="T7" s="49">
        <f t="shared" si="4"/>
        <v>1.7556748289368599E-2</v>
      </c>
      <c r="U7" s="49">
        <f t="shared" si="5"/>
        <v>5.813656638274314E-3</v>
      </c>
      <c r="V7" s="49">
        <f t="shared" si="6"/>
        <v>3.069215388151797E-2</v>
      </c>
      <c r="W7" s="49">
        <f t="shared" si="7"/>
        <v>6.7358771675516696E-2</v>
      </c>
      <c r="X7" s="49">
        <f t="shared" si="8"/>
        <v>7.2839090563549223E-3</v>
      </c>
      <c r="Y7" s="49">
        <f t="shared" si="9"/>
        <v>3.2132448543151435E-2</v>
      </c>
      <c r="Z7" s="50">
        <f t="shared" si="10"/>
        <v>2.6103823341632762E-2</v>
      </c>
      <c r="AB7" s="54" t="s">
        <v>2</v>
      </c>
      <c r="AC7" s="48">
        <f t="shared" si="12"/>
        <v>1</v>
      </c>
      <c r="AD7" s="49">
        <f t="shared" si="12"/>
        <v>0.16662705798514205</v>
      </c>
      <c r="AE7" s="49">
        <f t="shared" si="11"/>
        <v>0.1041489668138143</v>
      </c>
      <c r="AF7" s="49">
        <f t="shared" si="11"/>
        <v>5.6079024379257263E-2</v>
      </c>
      <c r="AG7" s="49">
        <f t="shared" si="11"/>
        <v>5.4917795771114462E-2</v>
      </c>
      <c r="AH7" s="49">
        <f t="shared" si="11"/>
        <v>4.0970885682389407E-2</v>
      </c>
      <c r="AI7" s="49">
        <f t="shared" si="11"/>
        <v>0.1292818297163997</v>
      </c>
      <c r="AJ7" s="49">
        <f t="shared" si="11"/>
        <v>0.21200359615679423</v>
      </c>
      <c r="AK7" s="49">
        <f t="shared" si="11"/>
        <v>2.2339561930374719E-2</v>
      </c>
      <c r="AL7" s="49">
        <f t="shared" si="11"/>
        <v>0.11107289261499612</v>
      </c>
      <c r="AM7" s="50">
        <f t="shared" si="11"/>
        <v>0.10255838894971774</v>
      </c>
    </row>
    <row r="8" spans="2:39">
      <c r="B8" s="54" t="s">
        <v>32</v>
      </c>
      <c r="C8" s="104">
        <v>934177.10416713543</v>
      </c>
      <c r="D8" s="52">
        <v>246890.20386184513</v>
      </c>
      <c r="E8" s="52">
        <v>168215.91555945642</v>
      </c>
      <c r="F8" s="52">
        <v>48147.301046758861</v>
      </c>
      <c r="G8" s="52">
        <v>32179.098552667023</v>
      </c>
      <c r="H8" s="52">
        <v>66832.143971763217</v>
      </c>
      <c r="I8" s="52">
        <v>103483.90355910439</v>
      </c>
      <c r="J8" s="52">
        <v>37349.103958894179</v>
      </c>
      <c r="K8" s="52">
        <v>36045.241598977263</v>
      </c>
      <c r="L8" s="52">
        <v>128998.31710591326</v>
      </c>
      <c r="M8" s="53">
        <v>66035.874951755613</v>
      </c>
      <c r="O8" s="54" t="s">
        <v>32</v>
      </c>
      <c r="P8" s="48">
        <f t="shared" si="0"/>
        <v>2.4619314642697634E-2</v>
      </c>
      <c r="Q8" s="49">
        <f t="shared" si="1"/>
        <v>2.3906393692693699E-2</v>
      </c>
      <c r="R8" s="49">
        <f t="shared" si="2"/>
        <v>3.9440961041557955E-2</v>
      </c>
      <c r="S8" s="49">
        <f t="shared" si="3"/>
        <v>1.8387904966124989E-2</v>
      </c>
      <c r="T8" s="49">
        <f t="shared" si="4"/>
        <v>1.3886228889032886E-2</v>
      </c>
      <c r="U8" s="49">
        <f t="shared" si="5"/>
        <v>1.2800852106278932E-2</v>
      </c>
      <c r="V8" s="49">
        <f t="shared" si="6"/>
        <v>3.3162108825594193E-2</v>
      </c>
      <c r="W8" s="49">
        <f t="shared" si="7"/>
        <v>1.6018084447824866E-2</v>
      </c>
      <c r="X8" s="49">
        <f t="shared" si="8"/>
        <v>1.5864166660058764E-2</v>
      </c>
      <c r="Y8" s="49">
        <f t="shared" si="9"/>
        <v>5.0373165574581956E-2</v>
      </c>
      <c r="Z8" s="50">
        <f t="shared" si="10"/>
        <v>2.2687797057027188E-2</v>
      </c>
      <c r="AB8" s="54" t="s">
        <v>32</v>
      </c>
      <c r="AC8" s="48">
        <f t="shared" si="12"/>
        <v>1</v>
      </c>
      <c r="AD8" s="49">
        <f t="shared" si="12"/>
        <v>0.2642862929957589</v>
      </c>
      <c r="AE8" s="49">
        <f t="shared" si="11"/>
        <v>0.18006854889622792</v>
      </c>
      <c r="AF8" s="49">
        <f t="shared" si="11"/>
        <v>5.1539799928713236E-2</v>
      </c>
      <c r="AG8" s="49">
        <f t="shared" si="11"/>
        <v>3.4446464604114081E-2</v>
      </c>
      <c r="AH8" s="49">
        <f t="shared" si="11"/>
        <v>7.1541192428760433E-2</v>
      </c>
      <c r="AI8" s="49">
        <f t="shared" si="11"/>
        <v>0.11077546548452967</v>
      </c>
      <c r="AJ8" s="49">
        <f t="shared" si="11"/>
        <v>3.9980752891811376E-2</v>
      </c>
      <c r="AK8" s="49">
        <f t="shared" si="11"/>
        <v>3.8585019305427487E-2</v>
      </c>
      <c r="AL8" s="49">
        <f t="shared" si="11"/>
        <v>0.1380876458334114</v>
      </c>
      <c r="AM8" s="50">
        <f t="shared" si="11"/>
        <v>7.0688817631245446E-2</v>
      </c>
    </row>
    <row r="9" spans="2:39">
      <c r="B9" s="54" t="s">
        <v>30</v>
      </c>
      <c r="C9" s="104">
        <v>544597.63936753862</v>
      </c>
      <c r="D9" s="52">
        <v>31387.855605841869</v>
      </c>
      <c r="E9" s="52">
        <v>7374.1435958038801</v>
      </c>
      <c r="F9" s="52">
        <v>16456.446026265388</v>
      </c>
      <c r="G9" s="52">
        <v>11277.904982275091</v>
      </c>
      <c r="H9" s="52">
        <v>301995.53732113901</v>
      </c>
      <c r="I9" s="52">
        <v>28137.827616658604</v>
      </c>
      <c r="J9" s="52">
        <v>31808.329097148209</v>
      </c>
      <c r="K9" s="52">
        <v>48368.346838965233</v>
      </c>
      <c r="L9" s="52">
        <v>24991.356202189465</v>
      </c>
      <c r="M9" s="53">
        <v>42799.892081251914</v>
      </c>
      <c r="O9" s="54" t="s">
        <v>30</v>
      </c>
      <c r="P9" s="48">
        <f t="shared" si="0"/>
        <v>1.4352332740174957E-2</v>
      </c>
      <c r="Q9" s="49">
        <f t="shared" si="1"/>
        <v>3.0392879974394248E-3</v>
      </c>
      <c r="R9" s="49">
        <f t="shared" si="2"/>
        <v>1.7289880645934212E-3</v>
      </c>
      <c r="S9" s="49">
        <f t="shared" si="3"/>
        <v>6.28487078262725E-3</v>
      </c>
      <c r="T9" s="49">
        <f t="shared" si="4"/>
        <v>4.8667482004295165E-3</v>
      </c>
      <c r="U9" s="49">
        <f t="shared" si="5"/>
        <v>5.7843426534953786E-2</v>
      </c>
      <c r="V9" s="49">
        <f t="shared" si="6"/>
        <v>9.0169549992526205E-3</v>
      </c>
      <c r="W9" s="49">
        <f t="shared" si="7"/>
        <v>1.3641786485241567E-2</v>
      </c>
      <c r="X9" s="49">
        <f t="shared" si="8"/>
        <v>2.1287789491377489E-2</v>
      </c>
      <c r="Y9" s="49">
        <f t="shared" si="9"/>
        <v>9.7589933896008799E-3</v>
      </c>
      <c r="Z9" s="50">
        <f t="shared" si="10"/>
        <v>1.4704662674819192E-2</v>
      </c>
      <c r="AB9" s="54" t="s">
        <v>30</v>
      </c>
      <c r="AC9" s="48">
        <f t="shared" si="12"/>
        <v>1</v>
      </c>
      <c r="AD9" s="49">
        <f t="shared" si="12"/>
        <v>5.763494612700442E-2</v>
      </c>
      <c r="AE9" s="49">
        <f t="shared" si="11"/>
        <v>1.3540535365463107E-2</v>
      </c>
      <c r="AF9" s="49">
        <f t="shared" si="11"/>
        <v>3.0217622767107231E-2</v>
      </c>
      <c r="AG9" s="49">
        <f t="shared" si="11"/>
        <v>2.0708692375847496E-2</v>
      </c>
      <c r="AH9" s="49">
        <f t="shared" si="11"/>
        <v>0.55452964811205863</v>
      </c>
      <c r="AI9" s="49">
        <f t="shared" si="11"/>
        <v>5.1667186162128988E-2</v>
      </c>
      <c r="AJ9" s="49">
        <f t="shared" si="11"/>
        <v>5.8407027129402177E-2</v>
      </c>
      <c r="AK9" s="49">
        <f t="shared" si="11"/>
        <v>8.8814830147147139E-2</v>
      </c>
      <c r="AL9" s="49">
        <f t="shared" si="11"/>
        <v>4.5889578646012591E-2</v>
      </c>
      <c r="AM9" s="50">
        <f t="shared" si="11"/>
        <v>7.8589933167828294E-2</v>
      </c>
    </row>
    <row r="10" spans="2:39">
      <c r="B10" s="54" t="s">
        <v>29</v>
      </c>
      <c r="C10" s="104">
        <v>1853465.891924547</v>
      </c>
      <c r="D10" s="52">
        <v>365226.93512884772</v>
      </c>
      <c r="E10" s="52">
        <v>149112.03834760466</v>
      </c>
      <c r="F10" s="52">
        <v>75300.689871027978</v>
      </c>
      <c r="G10" s="52">
        <v>60689.201144340979</v>
      </c>
      <c r="H10" s="52">
        <v>728683.67784477747</v>
      </c>
      <c r="I10" s="52">
        <v>173471.2541943384</v>
      </c>
      <c r="J10" s="52">
        <v>103539.48823853629</v>
      </c>
      <c r="K10" s="52">
        <v>48566.463009102583</v>
      </c>
      <c r="L10" s="52">
        <v>74942.80697058115</v>
      </c>
      <c r="M10" s="53">
        <v>73933.337175389839</v>
      </c>
      <c r="O10" s="54" t="s">
        <v>29</v>
      </c>
      <c r="P10" s="48">
        <f t="shared" si="0"/>
        <v>4.8846262415605822E-2</v>
      </c>
      <c r="Q10" s="49">
        <f t="shared" si="1"/>
        <v>3.5364946692060632E-2</v>
      </c>
      <c r="R10" s="49">
        <f t="shared" si="2"/>
        <v>3.4961745895063484E-2</v>
      </c>
      <c r="S10" s="49">
        <f t="shared" si="3"/>
        <v>2.8758038335054751E-2</v>
      </c>
      <c r="T10" s="49">
        <f t="shared" si="4"/>
        <v>2.6189177947404878E-2</v>
      </c>
      <c r="U10" s="49">
        <f t="shared" si="5"/>
        <v>0.13957014451446315</v>
      </c>
      <c r="V10" s="49">
        <f t="shared" si="6"/>
        <v>5.5590023296901908E-2</v>
      </c>
      <c r="W10" s="49">
        <f t="shared" si="7"/>
        <v>4.4405463330921324E-2</v>
      </c>
      <c r="X10" s="49">
        <f t="shared" si="8"/>
        <v>2.137498402251917E-2</v>
      </c>
      <c r="Y10" s="49">
        <f t="shared" si="9"/>
        <v>2.9264772664076632E-2</v>
      </c>
      <c r="Z10" s="50">
        <f t="shared" si="10"/>
        <v>2.5401110393546981E-2</v>
      </c>
      <c r="AB10" s="54" t="s">
        <v>29</v>
      </c>
      <c r="AC10" s="48">
        <f t="shared" si="12"/>
        <v>1</v>
      </c>
      <c r="AD10" s="49">
        <f t="shared" si="12"/>
        <v>0.19705079911107196</v>
      </c>
      <c r="AE10" s="49">
        <f t="shared" si="11"/>
        <v>8.045038163220479E-2</v>
      </c>
      <c r="AF10" s="49">
        <f t="shared" si="11"/>
        <v>4.0626962815506401E-2</v>
      </c>
      <c r="AG10" s="49">
        <f t="shared" si="11"/>
        <v>3.2743629871345686E-2</v>
      </c>
      <c r="AH10" s="49">
        <f t="shared" si="11"/>
        <v>0.39314652674193451</v>
      </c>
      <c r="AI10" s="49">
        <f t="shared" si="11"/>
        <v>9.3592903408767053E-2</v>
      </c>
      <c r="AJ10" s="49">
        <f t="shared" si="11"/>
        <v>5.5862634801995749E-2</v>
      </c>
      <c r="AK10" s="49">
        <f t="shared" si="11"/>
        <v>2.6203051925964269E-2</v>
      </c>
      <c r="AL10" s="49">
        <f t="shared" si="11"/>
        <v>4.0433874341633695E-2</v>
      </c>
      <c r="AM10" s="50">
        <f t="shared" si="11"/>
        <v>3.9889235349575884E-2</v>
      </c>
    </row>
    <row r="11" spans="2:39">
      <c r="B11" s="54" t="s">
        <v>20</v>
      </c>
      <c r="C11" s="104">
        <v>1784648.5287341941</v>
      </c>
      <c r="D11" s="52">
        <v>820704.57655331679</v>
      </c>
      <c r="E11" s="52">
        <v>287584.12761703576</v>
      </c>
      <c r="F11" s="52">
        <v>73336.463812488539</v>
      </c>
      <c r="G11" s="52">
        <v>44423.721236454927</v>
      </c>
      <c r="H11" s="52">
        <v>118553.25049131387</v>
      </c>
      <c r="I11" s="52">
        <v>161752.83760085271</v>
      </c>
      <c r="J11" s="52">
        <v>58711.139988156654</v>
      </c>
      <c r="K11" s="52">
        <v>56960.763814563114</v>
      </c>
      <c r="L11" s="52">
        <v>77561.86501274482</v>
      </c>
      <c r="M11" s="53">
        <v>85059.782607266665</v>
      </c>
      <c r="O11" s="54" t="s">
        <v>20</v>
      </c>
      <c r="P11" s="48">
        <f t="shared" si="0"/>
        <v>4.7032648798116673E-2</v>
      </c>
      <c r="Q11" s="49">
        <f t="shared" si="1"/>
        <v>7.946887485036902E-2</v>
      </c>
      <c r="R11" s="49">
        <f t="shared" si="2"/>
        <v>6.7428782441842514E-2</v>
      </c>
      <c r="S11" s="49">
        <f t="shared" si="3"/>
        <v>2.800788201660747E-2</v>
      </c>
      <c r="T11" s="49">
        <f t="shared" si="4"/>
        <v>1.9170144253182534E-2</v>
      </c>
      <c r="U11" s="49">
        <f t="shared" si="5"/>
        <v>2.2707376062918651E-2</v>
      </c>
      <c r="V11" s="49">
        <f t="shared" si="6"/>
        <v>5.1834778346030203E-2</v>
      </c>
      <c r="W11" s="49">
        <f t="shared" si="7"/>
        <v>2.5179720493251827E-2</v>
      </c>
      <c r="X11" s="49">
        <f t="shared" si="8"/>
        <v>2.5069468538785247E-2</v>
      </c>
      <c r="Y11" s="49">
        <f t="shared" si="9"/>
        <v>3.0287501079200297E-2</v>
      </c>
      <c r="Z11" s="50">
        <f t="shared" si="10"/>
        <v>2.922379822965019E-2</v>
      </c>
      <c r="AB11" s="54" t="s">
        <v>20</v>
      </c>
      <c r="AC11" s="48">
        <f t="shared" si="12"/>
        <v>1</v>
      </c>
      <c r="AD11" s="49">
        <f t="shared" si="12"/>
        <v>0.45986902369814053</v>
      </c>
      <c r="AE11" s="49">
        <f t="shared" si="11"/>
        <v>0.16114328563115554</v>
      </c>
      <c r="AF11" s="49">
        <f t="shared" si="11"/>
        <v>4.1092944987046964E-2</v>
      </c>
      <c r="AG11" s="49">
        <f t="shared" si="11"/>
        <v>2.489214011677893E-2</v>
      </c>
      <c r="AH11" s="49">
        <f t="shared" si="11"/>
        <v>6.6429466969275278E-2</v>
      </c>
      <c r="AI11" s="49">
        <f t="shared" si="11"/>
        <v>9.0635682598847564E-2</v>
      </c>
      <c r="AJ11" s="49">
        <f t="shared" si="11"/>
        <v>3.2897872630303839E-2</v>
      </c>
      <c r="AK11" s="49">
        <f t="shared" si="11"/>
        <v>3.1917076610577175E-2</v>
      </c>
      <c r="AL11" s="49">
        <f t="shared" si="11"/>
        <v>4.3460582721998195E-2</v>
      </c>
      <c r="AM11" s="50">
        <f t="shared" si="11"/>
        <v>4.7661924035875797E-2</v>
      </c>
    </row>
    <row r="12" spans="2:39">
      <c r="B12" s="54" t="s">
        <v>31</v>
      </c>
      <c r="C12" s="104">
        <v>1306816.5264688889</v>
      </c>
      <c r="D12" s="52">
        <v>543263.05442289205</v>
      </c>
      <c r="E12" s="52">
        <v>342389.03220659675</v>
      </c>
      <c r="F12" s="52">
        <v>46829.516179091188</v>
      </c>
      <c r="G12" s="52">
        <v>25262.929932023861</v>
      </c>
      <c r="H12" s="52">
        <v>45943.351828907369</v>
      </c>
      <c r="I12" s="52">
        <v>106994.74529514166</v>
      </c>
      <c r="J12" s="52">
        <v>9360.5425063534949</v>
      </c>
      <c r="K12" s="52">
        <v>109543.08446942565</v>
      </c>
      <c r="L12" s="52">
        <v>40542.491992139803</v>
      </c>
      <c r="M12" s="53">
        <v>36687.777636317107</v>
      </c>
      <c r="O12" s="54" t="s">
        <v>31</v>
      </c>
      <c r="P12" s="48">
        <f t="shared" si="0"/>
        <v>3.4439858461419386E-2</v>
      </c>
      <c r="Q12" s="49">
        <f t="shared" si="1"/>
        <v>5.2604195122283856E-2</v>
      </c>
      <c r="R12" s="49">
        <f t="shared" si="2"/>
        <v>8.0278684899729544E-2</v>
      </c>
      <c r="S12" s="49">
        <f t="shared" si="3"/>
        <v>1.7884630589666415E-2</v>
      </c>
      <c r="T12" s="49">
        <f t="shared" si="4"/>
        <v>1.0901698407415714E-2</v>
      </c>
      <c r="U12" s="49">
        <f t="shared" si="5"/>
        <v>8.7998681035440507E-3</v>
      </c>
      <c r="V12" s="49">
        <f t="shared" si="6"/>
        <v>3.428718153464029E-2</v>
      </c>
      <c r="W12" s="49">
        <f t="shared" si="7"/>
        <v>4.0144995314812327E-3</v>
      </c>
      <c r="X12" s="49">
        <f t="shared" si="8"/>
        <v>4.8211904578527538E-2</v>
      </c>
      <c r="Y12" s="49">
        <f t="shared" si="9"/>
        <v>1.5831630270412303E-2</v>
      </c>
      <c r="Z12" s="50">
        <f t="shared" si="10"/>
        <v>1.2604737259772979E-2</v>
      </c>
      <c r="AB12" s="54" t="s">
        <v>31</v>
      </c>
      <c r="AC12" s="48">
        <f t="shared" si="12"/>
        <v>1</v>
      </c>
      <c r="AD12" s="49">
        <f t="shared" si="12"/>
        <v>0.41571486388439505</v>
      </c>
      <c r="AE12" s="49">
        <f t="shared" si="11"/>
        <v>0.26200237391530107</v>
      </c>
      <c r="AF12" s="49">
        <f t="shared" si="11"/>
        <v>3.5834805598631253E-2</v>
      </c>
      <c r="AG12" s="49">
        <f t="shared" si="11"/>
        <v>1.9331657826738763E-2</v>
      </c>
      <c r="AH12" s="49">
        <f t="shared" si="11"/>
        <v>3.5156696367354315E-2</v>
      </c>
      <c r="AI12" s="49">
        <f t="shared" si="11"/>
        <v>8.1874343588421758E-2</v>
      </c>
      <c r="AJ12" s="49">
        <f t="shared" si="11"/>
        <v>7.1628589911135777E-3</v>
      </c>
      <c r="AK12" s="49">
        <f t="shared" si="11"/>
        <v>8.3824379513640565E-2</v>
      </c>
      <c r="AL12" s="49">
        <f t="shared" si="11"/>
        <v>3.1023859257189298E-2</v>
      </c>
      <c r="AM12" s="50">
        <f t="shared" si="11"/>
        <v>2.8074161057214428E-2</v>
      </c>
    </row>
    <row r="13" spans="2:39">
      <c r="B13" s="54" t="s">
        <v>35</v>
      </c>
      <c r="C13" s="104">
        <v>277527.61245426338</v>
      </c>
      <c r="D13" s="52">
        <v>70995.878447837997</v>
      </c>
      <c r="E13" s="52">
        <v>54139.455535354355</v>
      </c>
      <c r="F13" s="52">
        <v>6413.6834860341996</v>
      </c>
      <c r="G13" s="52">
        <v>9100.7359977476317</v>
      </c>
      <c r="H13" s="52">
        <v>58088.369494370199</v>
      </c>
      <c r="I13" s="52">
        <v>14535.412119512264</v>
      </c>
      <c r="J13" s="52">
        <v>7759.9687342635143</v>
      </c>
      <c r="K13" s="52">
        <v>4087.0870953108147</v>
      </c>
      <c r="L13" s="52">
        <v>3808.2890197266165</v>
      </c>
      <c r="M13" s="53">
        <v>48598.732524105813</v>
      </c>
      <c r="O13" s="54" t="s">
        <v>35</v>
      </c>
      <c r="P13" s="48">
        <f t="shared" si="0"/>
        <v>7.3139660376708802E-3</v>
      </c>
      <c r="Q13" s="49">
        <f t="shared" si="1"/>
        <v>6.8745352961934172E-3</v>
      </c>
      <c r="R13" s="49">
        <f t="shared" si="2"/>
        <v>1.2693877089331288E-2</v>
      </c>
      <c r="S13" s="49">
        <f t="shared" si="3"/>
        <v>2.4494457604065656E-3</v>
      </c>
      <c r="T13" s="49">
        <f t="shared" si="4"/>
        <v>3.9272356531849049E-3</v>
      </c>
      <c r="U13" s="49">
        <f t="shared" si="5"/>
        <v>1.1126092667421872E-2</v>
      </c>
      <c r="V13" s="49">
        <f t="shared" si="6"/>
        <v>4.6579700026180403E-3</v>
      </c>
      <c r="W13" s="49">
        <f t="shared" si="7"/>
        <v>3.3280539911938987E-3</v>
      </c>
      <c r="X13" s="49">
        <f t="shared" si="8"/>
        <v>1.7988013939689042E-3</v>
      </c>
      <c r="Y13" s="49">
        <f t="shared" si="9"/>
        <v>1.4871168682692648E-3</v>
      </c>
      <c r="Z13" s="50">
        <f t="shared" si="10"/>
        <v>1.6696957245454745E-2</v>
      </c>
      <c r="AB13" s="54" t="s">
        <v>35</v>
      </c>
      <c r="AC13" s="48">
        <f t="shared" si="12"/>
        <v>1</v>
      </c>
      <c r="AD13" s="49">
        <f t="shared" si="12"/>
        <v>0.2558155486583813</v>
      </c>
      <c r="AE13" s="49">
        <f t="shared" si="11"/>
        <v>0.19507772598402817</v>
      </c>
      <c r="AF13" s="49">
        <f t="shared" si="11"/>
        <v>2.311007337005494E-2</v>
      </c>
      <c r="AG13" s="49">
        <f t="shared" si="11"/>
        <v>3.2792182072504353E-2</v>
      </c>
      <c r="AH13" s="49">
        <f t="shared" si="11"/>
        <v>0.20930663071928807</v>
      </c>
      <c r="AI13" s="49">
        <f t="shared" si="11"/>
        <v>5.2374651988575383E-2</v>
      </c>
      <c r="AJ13" s="49">
        <f t="shared" si="11"/>
        <v>2.7961069046930815E-2</v>
      </c>
      <c r="AK13" s="49">
        <f t="shared" si="11"/>
        <v>1.4726776406741754E-2</v>
      </c>
      <c r="AL13" s="49">
        <f t="shared" si="11"/>
        <v>1.3722198616738446E-2</v>
      </c>
      <c r="AM13" s="50">
        <f t="shared" si="11"/>
        <v>0.17511314313675688</v>
      </c>
    </row>
    <row r="14" spans="2:39">
      <c r="B14" s="54" t="s">
        <v>34</v>
      </c>
      <c r="C14" s="104">
        <v>5118076.2970089596</v>
      </c>
      <c r="D14" s="52">
        <v>1167523.5623166859</v>
      </c>
      <c r="E14" s="52">
        <v>717919.8944163617</v>
      </c>
      <c r="F14" s="52">
        <v>298083.7064632292</v>
      </c>
      <c r="G14" s="52">
        <v>346533.23103650654</v>
      </c>
      <c r="H14" s="52">
        <v>807813.64892830478</v>
      </c>
      <c r="I14" s="52">
        <v>578241.18578478554</v>
      </c>
      <c r="J14" s="52">
        <v>242938.26635926764</v>
      </c>
      <c r="K14" s="52">
        <v>298615.88993308792</v>
      </c>
      <c r="L14" s="52">
        <v>322942.59143518197</v>
      </c>
      <c r="M14" s="53">
        <v>337464.32033554866</v>
      </c>
      <c r="O14" s="54" t="s">
        <v>34</v>
      </c>
      <c r="P14" s="48">
        <f t="shared" si="0"/>
        <v>0.13488184430909883</v>
      </c>
      <c r="Q14" s="49">
        <f t="shared" si="1"/>
        <v>0.11305137866813661</v>
      </c>
      <c r="R14" s="49">
        <f t="shared" si="2"/>
        <v>0.16832801160617256</v>
      </c>
      <c r="S14" s="49">
        <f t="shared" si="3"/>
        <v>0.1138409577947699</v>
      </c>
      <c r="T14" s="49">
        <f t="shared" si="4"/>
        <v>0.14953929663235455</v>
      </c>
      <c r="U14" s="49">
        <f t="shared" si="5"/>
        <v>0.15472648990183135</v>
      </c>
      <c r="V14" s="49">
        <f t="shared" si="6"/>
        <v>0.18530125431037273</v>
      </c>
      <c r="W14" s="49">
        <f t="shared" si="7"/>
        <v>0.10419006759663467</v>
      </c>
      <c r="X14" s="49">
        <f t="shared" si="8"/>
        <v>0.13142628638601453</v>
      </c>
      <c r="Y14" s="49">
        <f t="shared" si="9"/>
        <v>0.12610738647150374</v>
      </c>
      <c r="Z14" s="50">
        <f t="shared" si="10"/>
        <v>0.11594185765470791</v>
      </c>
      <c r="AB14" s="54" t="s">
        <v>34</v>
      </c>
      <c r="AC14" s="48">
        <f t="shared" si="12"/>
        <v>1</v>
      </c>
      <c r="AD14" s="49">
        <f t="shared" si="12"/>
        <v>0.22811765486946631</v>
      </c>
      <c r="AE14" s="49">
        <f t="shared" si="11"/>
        <v>0.14027143261539873</v>
      </c>
      <c r="AF14" s="49">
        <f t="shared" si="11"/>
        <v>5.8241356549809831E-2</v>
      </c>
      <c r="AG14" s="49">
        <f t="shared" si="11"/>
        <v>6.7707711047415034E-2</v>
      </c>
      <c r="AH14" s="49">
        <f t="shared" si="11"/>
        <v>0.15783540573640858</v>
      </c>
      <c r="AI14" s="49">
        <f t="shared" si="11"/>
        <v>0.11298018087825573</v>
      </c>
      <c r="AJ14" s="49">
        <f t="shared" si="11"/>
        <v>4.7466714496077853E-2</v>
      </c>
      <c r="AK14" s="49">
        <f t="shared" si="11"/>
        <v>5.834533770190202E-2</v>
      </c>
      <c r="AL14" s="49">
        <f t="shared" si="11"/>
        <v>6.3098432437185811E-2</v>
      </c>
      <c r="AM14" s="50">
        <f t="shared" si="11"/>
        <v>6.5935773668080178E-2</v>
      </c>
    </row>
    <row r="15" spans="2:39">
      <c r="B15" s="54" t="s">
        <v>52</v>
      </c>
      <c r="C15" s="104">
        <v>774028.86314453965</v>
      </c>
      <c r="D15" s="52">
        <v>276849.12507225247</v>
      </c>
      <c r="E15" s="52">
        <v>66937.336988199066</v>
      </c>
      <c r="F15" s="105">
        <v>55993.105652079517</v>
      </c>
      <c r="G15" s="105">
        <v>37736.011546665402</v>
      </c>
      <c r="H15" s="105">
        <v>93038.715631338244</v>
      </c>
      <c r="I15" s="52">
        <v>50942.492512928577</v>
      </c>
      <c r="J15" s="52">
        <v>32542.890872944608</v>
      </c>
      <c r="K15" s="52">
        <v>40257.032662320868</v>
      </c>
      <c r="L15" s="105">
        <v>63510.693132755972</v>
      </c>
      <c r="M15" s="106">
        <v>56221.459073055019</v>
      </c>
      <c r="O15" s="54" t="s">
        <v>52</v>
      </c>
      <c r="P15" s="48">
        <f t="shared" si="0"/>
        <v>2.0398765971977421E-2</v>
      </c>
      <c r="Q15" s="49">
        <f t="shared" si="1"/>
        <v>2.6807317884344359E-2</v>
      </c>
      <c r="R15" s="49">
        <f t="shared" si="2"/>
        <v>1.5694548827896455E-2</v>
      </c>
      <c r="S15" s="49">
        <f t="shared" si="3"/>
        <v>2.1384291187760016E-2</v>
      </c>
      <c r="T15" s="49">
        <f t="shared" si="4"/>
        <v>1.628420052968679E-2</v>
      </c>
      <c r="U15" s="49">
        <f t="shared" si="5"/>
        <v>1.7820389533786216E-2</v>
      </c>
      <c r="V15" s="49">
        <f t="shared" si="6"/>
        <v>1.6324862345339378E-2</v>
      </c>
      <c r="W15" s="49">
        <f t="shared" si="7"/>
        <v>1.395682142074633E-2</v>
      </c>
      <c r="X15" s="49">
        <f t="shared" si="8"/>
        <v>1.7717852539310155E-2</v>
      </c>
      <c r="Y15" s="49">
        <f t="shared" si="9"/>
        <v>2.4800592230254215E-2</v>
      </c>
      <c r="Z15" s="50">
        <f t="shared" si="10"/>
        <v>1.9315880264043066E-2</v>
      </c>
      <c r="AB15" s="54" t="s">
        <v>52</v>
      </c>
      <c r="AC15" s="48">
        <f t="shared" si="12"/>
        <v>1</v>
      </c>
      <c r="AD15" s="49">
        <f t="shared" si="12"/>
        <v>0.3576728701660245</v>
      </c>
      <c r="AE15" s="49">
        <f t="shared" si="11"/>
        <v>8.6479122647005746E-2</v>
      </c>
      <c r="AF15" s="49">
        <f t="shared" si="11"/>
        <v>7.2339816146653885E-2</v>
      </c>
      <c r="AG15" s="49">
        <f t="shared" si="11"/>
        <v>4.8752718849992938E-2</v>
      </c>
      <c r="AH15" s="49">
        <f t="shared" si="11"/>
        <v>0.12020057656940952</v>
      </c>
      <c r="AI15" s="49">
        <f t="shared" si="11"/>
        <v>6.5814719500215516E-2</v>
      </c>
      <c r="AJ15" s="49">
        <f t="shared" si="11"/>
        <v>4.2043510807513201E-2</v>
      </c>
      <c r="AK15" s="49">
        <f t="shared" si="11"/>
        <v>5.2009730617504635E-2</v>
      </c>
      <c r="AL15" s="49">
        <f t="shared" si="11"/>
        <v>8.2052099290897101E-2</v>
      </c>
      <c r="AM15" s="50">
        <f t="shared" si="11"/>
        <v>7.2634835404783091E-2</v>
      </c>
    </row>
    <row r="16" spans="2:39">
      <c r="B16" s="54" t="s">
        <v>36</v>
      </c>
      <c r="C16" s="104">
        <v>5186696.3099799184</v>
      </c>
      <c r="D16" s="52">
        <v>1989838.6846432169</v>
      </c>
      <c r="E16" s="52">
        <v>716728.16174828622</v>
      </c>
      <c r="F16" s="52">
        <v>303107.35708089801</v>
      </c>
      <c r="G16" s="52">
        <v>173121.67393861024</v>
      </c>
      <c r="H16" s="52">
        <v>480357.75546757254</v>
      </c>
      <c r="I16" s="52">
        <v>407297.08486319851</v>
      </c>
      <c r="J16" s="52">
        <v>291324.97370885551</v>
      </c>
      <c r="K16" s="52">
        <v>196514.04397053106</v>
      </c>
      <c r="L16" s="52">
        <v>307847.53756616754</v>
      </c>
      <c r="M16" s="53">
        <v>320559.03699258278</v>
      </c>
      <c r="O16" s="54" t="s">
        <v>36</v>
      </c>
      <c r="P16" s="48">
        <f t="shared" si="0"/>
        <v>0.13669025695653167</v>
      </c>
      <c r="Q16" s="49">
        <f t="shared" si="1"/>
        <v>0.19267620276522465</v>
      </c>
      <c r="R16" s="49">
        <f t="shared" si="2"/>
        <v>0.16804859047305803</v>
      </c>
      <c r="S16" s="49">
        <f t="shared" si="3"/>
        <v>0.11575953699095368</v>
      </c>
      <c r="T16" s="49">
        <f t="shared" si="4"/>
        <v>7.4707101755180014E-2</v>
      </c>
      <c r="U16" s="49">
        <f t="shared" si="5"/>
        <v>9.200645408656144E-2</v>
      </c>
      <c r="V16" s="49">
        <f t="shared" si="6"/>
        <v>0.13052107417716702</v>
      </c>
      <c r="W16" s="49">
        <f t="shared" si="7"/>
        <v>0.12494190050087001</v>
      </c>
      <c r="X16" s="49">
        <f t="shared" si="8"/>
        <v>8.6489406265460464E-2</v>
      </c>
      <c r="Y16" s="49">
        <f t="shared" si="9"/>
        <v>0.1202128471863378</v>
      </c>
      <c r="Z16" s="50">
        <f t="shared" si="10"/>
        <v>0.11013374747282631</v>
      </c>
      <c r="AB16" s="54" t="s">
        <v>36</v>
      </c>
      <c r="AC16" s="48">
        <f t="shared" si="12"/>
        <v>1</v>
      </c>
      <c r="AD16" s="49">
        <f t="shared" si="12"/>
        <v>0.38364279798192408</v>
      </c>
      <c r="AE16" s="49">
        <f t="shared" si="11"/>
        <v>0.13818587380356209</v>
      </c>
      <c r="AF16" s="49">
        <f t="shared" si="11"/>
        <v>5.843938780407823E-2</v>
      </c>
      <c r="AG16" s="49">
        <f t="shared" si="11"/>
        <v>3.3378024004509441E-2</v>
      </c>
      <c r="AH16" s="49">
        <f t="shared" si="11"/>
        <v>9.2613433823626426E-2</v>
      </c>
      <c r="AI16" s="49">
        <f t="shared" si="11"/>
        <v>7.8527266784350333E-2</v>
      </c>
      <c r="AJ16" s="49">
        <f t="shared" si="11"/>
        <v>5.6167733041995557E-2</v>
      </c>
      <c r="AK16" s="49">
        <f t="shared" si="11"/>
        <v>3.7888095277992459E-2</v>
      </c>
      <c r="AL16" s="49">
        <f t="shared" si="11"/>
        <v>5.9353299126811504E-2</v>
      </c>
      <c r="AM16" s="50">
        <f t="shared" si="11"/>
        <v>6.180408835115004E-2</v>
      </c>
    </row>
    <row r="17" spans="2:39">
      <c r="B17" s="109" t="s">
        <v>28</v>
      </c>
      <c r="C17" s="110">
        <v>10694637.477387646</v>
      </c>
      <c r="D17" s="111">
        <v>534553.58968191326</v>
      </c>
      <c r="E17" s="111">
        <v>652459.18976140337</v>
      </c>
      <c r="F17" s="111">
        <v>1141559.519402208</v>
      </c>
      <c r="G17" s="111">
        <v>1301534.2344223212</v>
      </c>
      <c r="H17" s="111">
        <v>1554379.3611562625</v>
      </c>
      <c r="I17" s="111">
        <v>898762.78348865826</v>
      </c>
      <c r="J17" s="111">
        <v>1037234.1770615624</v>
      </c>
      <c r="K17" s="111">
        <v>1165181.0342159043</v>
      </c>
      <c r="L17" s="111">
        <v>1048193.2833647107</v>
      </c>
      <c r="M17" s="112">
        <v>1360780.3048327006</v>
      </c>
      <c r="O17" s="109" t="s">
        <v>28</v>
      </c>
      <c r="P17" s="72">
        <f t="shared" si="0"/>
        <v>0.28184660475074758</v>
      </c>
      <c r="Q17" s="73">
        <f t="shared" si="1"/>
        <v>5.1760857113348574E-2</v>
      </c>
      <c r="R17" s="73">
        <f t="shared" si="2"/>
        <v>0.15297968327789027</v>
      </c>
      <c r="S17" s="73">
        <f t="shared" si="3"/>
        <v>0.4359722663490016</v>
      </c>
      <c r="T17" s="73">
        <f t="shared" si="4"/>
        <v>0.56165035998507185</v>
      </c>
      <c r="U17" s="73">
        <f t="shared" si="5"/>
        <v>0.2977217119896729</v>
      </c>
      <c r="V17" s="73">
        <f t="shared" si="6"/>
        <v>0.28801454341565219</v>
      </c>
      <c r="W17" s="73">
        <f t="shared" si="7"/>
        <v>0.44484346019727522</v>
      </c>
      <c r="X17" s="73">
        <f t="shared" si="8"/>
        <v>0.51281737327750954</v>
      </c>
      <c r="Y17" s="73">
        <f t="shared" si="9"/>
        <v>0.40931397402450997</v>
      </c>
      <c r="Z17" s="74">
        <f t="shared" si="10"/>
        <v>0.46752022923598924</v>
      </c>
      <c r="AB17" s="109" t="s">
        <v>28</v>
      </c>
      <c r="AC17" s="72">
        <f t="shared" si="12"/>
        <v>1</v>
      </c>
      <c r="AD17" s="73">
        <f t="shared" si="12"/>
        <v>4.9983329571680571E-2</v>
      </c>
      <c r="AE17" s="73">
        <f t="shared" si="12"/>
        <v>6.1008069805165384E-2</v>
      </c>
      <c r="AF17" s="73">
        <f t="shared" si="12"/>
        <v>0.10674130112552951</v>
      </c>
      <c r="AG17" s="73">
        <f t="shared" si="12"/>
        <v>0.12169970578004519</v>
      </c>
      <c r="AH17" s="73">
        <f t="shared" si="12"/>
        <v>0.14534194024274183</v>
      </c>
      <c r="AI17" s="73">
        <f t="shared" si="12"/>
        <v>8.4038639494697198E-2</v>
      </c>
      <c r="AJ17" s="73">
        <f t="shared" si="12"/>
        <v>9.6986380254090218E-2</v>
      </c>
      <c r="AK17" s="73">
        <f t="shared" si="12"/>
        <v>0.10895002627994832</v>
      </c>
      <c r="AL17" s="73">
        <f t="shared" si="12"/>
        <v>9.801110936027263E-2</v>
      </c>
      <c r="AM17" s="74">
        <f t="shared" si="12"/>
        <v>0.12723949808582902</v>
      </c>
    </row>
    <row r="18" spans="2:39">
      <c r="B18" s="113" t="s">
        <v>21</v>
      </c>
      <c r="C18" s="114">
        <f t="shared" ref="C18:M18" si="13">SUM(C4:C17)</f>
        <v>37944886.676373132</v>
      </c>
      <c r="D18" s="115">
        <f t="shared" si="13"/>
        <v>10327371.289685572</v>
      </c>
      <c r="E18" s="115">
        <f t="shared" si="13"/>
        <v>4265005.494724419</v>
      </c>
      <c r="F18" s="115">
        <f t="shared" si="13"/>
        <v>2618422.3344343984</v>
      </c>
      <c r="G18" s="115">
        <f t="shared" si="13"/>
        <v>2317338.912516525</v>
      </c>
      <c r="H18" s="115">
        <f t="shared" si="13"/>
        <v>5220913.6873772219</v>
      </c>
      <c r="I18" s="115">
        <f t="shared" si="13"/>
        <v>3120546.5280674947</v>
      </c>
      <c r="J18" s="115">
        <f t="shared" si="13"/>
        <v>2331683.5468404526</v>
      </c>
      <c r="K18" s="115">
        <f t="shared" si="13"/>
        <v>2272116.9268681742</v>
      </c>
      <c r="L18" s="115">
        <f t="shared" si="13"/>
        <v>2560853.8918388952</v>
      </c>
      <c r="M18" s="116">
        <f t="shared" si="13"/>
        <v>2910634.0640199813</v>
      </c>
      <c r="O18" s="113" t="s">
        <v>21</v>
      </c>
      <c r="P18" s="118">
        <f t="shared" si="0"/>
        <v>1</v>
      </c>
      <c r="Q18" s="119">
        <f t="shared" si="1"/>
        <v>1</v>
      </c>
      <c r="R18" s="119">
        <f t="shared" si="2"/>
        <v>1</v>
      </c>
      <c r="S18" s="119">
        <f t="shared" si="3"/>
        <v>1</v>
      </c>
      <c r="T18" s="119">
        <f t="shared" si="4"/>
        <v>1</v>
      </c>
      <c r="U18" s="119">
        <f t="shared" si="5"/>
        <v>1</v>
      </c>
      <c r="V18" s="119">
        <f t="shared" si="6"/>
        <v>1</v>
      </c>
      <c r="W18" s="119">
        <f t="shared" si="7"/>
        <v>1</v>
      </c>
      <c r="X18" s="119">
        <f t="shared" si="8"/>
        <v>1</v>
      </c>
      <c r="Y18" s="119">
        <f t="shared" si="9"/>
        <v>1</v>
      </c>
      <c r="Z18" s="120">
        <f t="shared" si="10"/>
        <v>1</v>
      </c>
      <c r="AB18" s="113" t="s">
        <v>21</v>
      </c>
      <c r="AC18" s="118">
        <f t="shared" si="12"/>
        <v>1</v>
      </c>
      <c r="AD18" s="119">
        <f t="shared" si="12"/>
        <v>0.27216766722131341</v>
      </c>
      <c r="AE18" s="119">
        <f t="shared" si="12"/>
        <v>0.11240000612203907</v>
      </c>
      <c r="AF18" s="119">
        <f t="shared" si="12"/>
        <v>6.9005933705022574E-2</v>
      </c>
      <c r="AG18" s="119">
        <f t="shared" si="12"/>
        <v>6.1071177581337878E-2</v>
      </c>
      <c r="AH18" s="119">
        <f t="shared" si="12"/>
        <v>0.13759202213214383</v>
      </c>
      <c r="AI18" s="119">
        <f t="shared" si="12"/>
        <v>8.2238920745296179E-2</v>
      </c>
      <c r="AJ18" s="119">
        <f t="shared" si="12"/>
        <v>6.1449216246896983E-2</v>
      </c>
      <c r="AK18" s="119">
        <f t="shared" si="12"/>
        <v>5.987939682747654E-2</v>
      </c>
      <c r="AL18" s="119">
        <f t="shared" si="12"/>
        <v>6.7488774276230568E-2</v>
      </c>
      <c r="AM18" s="120">
        <f t="shared" si="12"/>
        <v>7.6706885142243025E-2</v>
      </c>
    </row>
    <row r="20" spans="2:39">
      <c r="M20" s="424" t="s">
        <v>324</v>
      </c>
      <c r="Z20" s="424" t="s">
        <v>324</v>
      </c>
      <c r="AM20" s="424" t="s">
        <v>324</v>
      </c>
    </row>
    <row r="21" spans="2:39" ht="15">
      <c r="B21" s="2" t="s">
        <v>207</v>
      </c>
      <c r="O21" s="5" t="s">
        <v>160</v>
      </c>
      <c r="AB21" s="5" t="s">
        <v>165</v>
      </c>
    </row>
    <row r="22" spans="2:39" s="18" customFormat="1" ht="57">
      <c r="B22" s="6" t="s">
        <v>145</v>
      </c>
      <c r="C22" s="19" t="s">
        <v>38</v>
      </c>
      <c r="D22" s="20" t="s">
        <v>45</v>
      </c>
      <c r="E22" s="21" t="s">
        <v>46</v>
      </c>
      <c r="F22" s="22" t="s">
        <v>47</v>
      </c>
      <c r="G22" s="23" t="s">
        <v>39</v>
      </c>
      <c r="H22" s="24" t="s">
        <v>48</v>
      </c>
      <c r="I22" s="25" t="s">
        <v>40</v>
      </c>
      <c r="J22" s="26" t="s">
        <v>41</v>
      </c>
      <c r="K22" s="27" t="s">
        <v>49</v>
      </c>
      <c r="L22" s="28" t="s">
        <v>42</v>
      </c>
      <c r="M22" s="29" t="s">
        <v>43</v>
      </c>
      <c r="O22" s="6" t="s">
        <v>145</v>
      </c>
      <c r="P22" s="30" t="s">
        <v>38</v>
      </c>
      <c r="Q22" s="20" t="s">
        <v>45</v>
      </c>
      <c r="R22" s="21" t="s">
        <v>46</v>
      </c>
      <c r="S22" s="22" t="s">
        <v>47</v>
      </c>
      <c r="T22" s="23" t="s">
        <v>39</v>
      </c>
      <c r="U22" s="24" t="s">
        <v>48</v>
      </c>
      <c r="V22" s="25" t="s">
        <v>40</v>
      </c>
      <c r="W22" s="26" t="s">
        <v>41</v>
      </c>
      <c r="X22" s="27" t="s">
        <v>49</v>
      </c>
      <c r="Y22" s="28" t="s">
        <v>42</v>
      </c>
      <c r="Z22" s="29" t="s">
        <v>43</v>
      </c>
      <c r="AB22" s="6" t="s">
        <v>145</v>
      </c>
      <c r="AC22" s="30" t="s">
        <v>38</v>
      </c>
      <c r="AD22" s="20" t="s">
        <v>45</v>
      </c>
      <c r="AE22" s="21" t="s">
        <v>46</v>
      </c>
      <c r="AF22" s="22" t="s">
        <v>47</v>
      </c>
      <c r="AG22" s="23" t="s">
        <v>39</v>
      </c>
      <c r="AH22" s="24" t="s">
        <v>48</v>
      </c>
      <c r="AI22" s="25" t="s">
        <v>40</v>
      </c>
      <c r="AJ22" s="26" t="s">
        <v>41</v>
      </c>
      <c r="AK22" s="27" t="s">
        <v>49</v>
      </c>
      <c r="AL22" s="28" t="s">
        <v>42</v>
      </c>
      <c r="AM22" s="29" t="s">
        <v>43</v>
      </c>
    </row>
    <row r="23" spans="2:39">
      <c r="B23" s="31" t="s">
        <v>26</v>
      </c>
      <c r="C23" s="43">
        <v>6916829.2180711403</v>
      </c>
      <c r="D23" s="99">
        <v>3478029.8792166067</v>
      </c>
      <c r="E23" s="99">
        <v>858479.00668981962</v>
      </c>
      <c r="F23" s="99">
        <v>374045.65486481017</v>
      </c>
      <c r="G23" s="99">
        <v>151994.24272500339</v>
      </c>
      <c r="H23" s="99">
        <v>600448.49797024648</v>
      </c>
      <c r="I23" s="99">
        <v>424881.49851595628</v>
      </c>
      <c r="J23" s="99">
        <v>254480.7580399187</v>
      </c>
      <c r="K23" s="99">
        <v>187241.07405934122</v>
      </c>
      <c r="L23" s="99">
        <v>279682.07812270481</v>
      </c>
      <c r="M23" s="100">
        <v>307546.52786673274</v>
      </c>
      <c r="O23" s="31" t="s">
        <v>26</v>
      </c>
      <c r="P23" s="101">
        <f t="shared" ref="P23:P37" si="14">C23/C$37</f>
        <v>0.19614926150127249</v>
      </c>
      <c r="Q23" s="102">
        <f t="shared" ref="Q23:Q37" si="15">D23/D$37</f>
        <v>0.35440495256994403</v>
      </c>
      <c r="R23" s="102">
        <f t="shared" ref="R23:R37" si="16">E23/E$37</f>
        <v>0.2155051692331727</v>
      </c>
      <c r="S23" s="102">
        <f t="shared" ref="S23:S37" si="17">F23/F$37</f>
        <v>0.14374560727224056</v>
      </c>
      <c r="T23" s="102">
        <f t="shared" ref="T23:T37" si="18">G23/G$37</f>
        <v>7.136536048333951E-2</v>
      </c>
      <c r="U23" s="102">
        <f t="shared" ref="U23:U37" si="19">H23/H$37</f>
        <v>0.13513528811829684</v>
      </c>
      <c r="V23" s="102">
        <f t="shared" ref="V23:V37" si="20">I23/I$37</f>
        <v>0.14469714072017351</v>
      </c>
      <c r="W23" s="102">
        <f t="shared" ref="W23:W37" si="21">J23/J$37</f>
        <v>0.11688711104885424</v>
      </c>
      <c r="X23" s="102">
        <f t="shared" ref="X23:X37" si="22">K23/K$37</f>
        <v>8.3547929841108731E-2</v>
      </c>
      <c r="Y23" s="102">
        <f t="shared" ref="Y23:Y37" si="23">L23/L$37</f>
        <v>0.11762791898337746</v>
      </c>
      <c r="Z23" s="103">
        <f t="shared" ref="Z23:Z37" si="24">M23/M$37</f>
        <v>0.12021765829583191</v>
      </c>
      <c r="AB23" s="31" t="s">
        <v>26</v>
      </c>
      <c r="AC23" s="101">
        <f>C23/$C23</f>
        <v>1</v>
      </c>
      <c r="AD23" s="102">
        <f t="shared" ref="AD23:AM35" si="25">D23/$C23</f>
        <v>0.50283587602969715</v>
      </c>
      <c r="AE23" s="102">
        <f t="shared" si="25"/>
        <v>0.12411452988414526</v>
      </c>
      <c r="AF23" s="102">
        <f t="shared" si="25"/>
        <v>5.4077618959792434E-2</v>
      </c>
      <c r="AG23" s="102">
        <f t="shared" si="25"/>
        <v>2.1974554804374543E-2</v>
      </c>
      <c r="AH23" s="102">
        <f t="shared" si="25"/>
        <v>8.68097908795398E-2</v>
      </c>
      <c r="AI23" s="102">
        <f t="shared" si="25"/>
        <v>6.1427206762008323E-2</v>
      </c>
      <c r="AJ23" s="102">
        <f t="shared" si="25"/>
        <v>3.6791534099910074E-2</v>
      </c>
      <c r="AK23" s="102">
        <f t="shared" si="25"/>
        <v>2.7070362467552171E-2</v>
      </c>
      <c r="AL23" s="102">
        <f t="shared" si="25"/>
        <v>4.0435012822349008E-2</v>
      </c>
      <c r="AM23" s="103">
        <f t="shared" si="25"/>
        <v>4.4463513290631251E-2</v>
      </c>
    </row>
    <row r="24" spans="2:39">
      <c r="B24" s="54" t="s">
        <v>33</v>
      </c>
      <c r="C24" s="104">
        <v>716470.85058313748</v>
      </c>
      <c r="D24" s="52">
        <v>275832.08002455189</v>
      </c>
      <c r="E24" s="52">
        <v>120735.02055410232</v>
      </c>
      <c r="F24" s="52">
        <v>46249.933214927863</v>
      </c>
      <c r="G24" s="52">
        <v>32456.71517164609</v>
      </c>
      <c r="H24" s="52">
        <v>30364.997227906391</v>
      </c>
      <c r="I24" s="52">
        <v>46787.474031744612</v>
      </c>
      <c r="J24" s="52">
        <v>33680.327284557417</v>
      </c>
      <c r="K24" s="52">
        <v>40557.923355489867</v>
      </c>
      <c r="L24" s="52">
        <v>57810.289633409986</v>
      </c>
      <c r="M24" s="53">
        <v>31996.090084801213</v>
      </c>
      <c r="O24" s="54" t="s">
        <v>33</v>
      </c>
      <c r="P24" s="48">
        <f t="shared" si="14"/>
        <v>2.0317868751465469E-2</v>
      </c>
      <c r="Q24" s="49">
        <f t="shared" si="15"/>
        <v>2.8106789945228701E-2</v>
      </c>
      <c r="R24" s="49">
        <f t="shared" si="16"/>
        <v>3.030827875128627E-2</v>
      </c>
      <c r="S24" s="49">
        <f t="shared" si="17"/>
        <v>1.777383228441249E-2</v>
      </c>
      <c r="T24" s="49">
        <f t="shared" si="18"/>
        <v>1.5239295494371799E-2</v>
      </c>
      <c r="U24" s="49">
        <f t="shared" si="19"/>
        <v>6.833862792521711E-3</v>
      </c>
      <c r="V24" s="49">
        <f t="shared" si="20"/>
        <v>1.5933886830938507E-2</v>
      </c>
      <c r="W24" s="49">
        <f t="shared" si="21"/>
        <v>1.5469916805475247E-2</v>
      </c>
      <c r="X24" s="49">
        <f t="shared" si="22"/>
        <v>1.8097153907222437E-2</v>
      </c>
      <c r="Y24" s="49">
        <f t="shared" si="23"/>
        <v>2.4313692572110138E-2</v>
      </c>
      <c r="Z24" s="50">
        <f t="shared" si="24"/>
        <v>1.2507034468241715E-2</v>
      </c>
      <c r="AB24" s="54" t="s">
        <v>33</v>
      </c>
      <c r="AC24" s="48">
        <f t="shared" ref="AC24:AM37" si="26">C24/$C24</f>
        <v>1</v>
      </c>
      <c r="AD24" s="49">
        <f t="shared" si="25"/>
        <v>0.38498716284137929</v>
      </c>
      <c r="AE24" s="49">
        <f t="shared" si="25"/>
        <v>0.16851351378194349</v>
      </c>
      <c r="AF24" s="49">
        <f t="shared" si="25"/>
        <v>6.4552428305052353E-2</v>
      </c>
      <c r="AG24" s="49">
        <f t="shared" si="25"/>
        <v>4.5300817395752369E-2</v>
      </c>
      <c r="AH24" s="49">
        <f t="shared" si="25"/>
        <v>4.2381343502240522E-2</v>
      </c>
      <c r="AI24" s="49">
        <f t="shared" si="25"/>
        <v>6.5302690254131296E-2</v>
      </c>
      <c r="AJ24" s="49">
        <f t="shared" si="25"/>
        <v>4.7008649768716916E-2</v>
      </c>
      <c r="AK24" s="49">
        <f t="shared" si="25"/>
        <v>5.6607918273967002E-2</v>
      </c>
      <c r="AL24" s="49">
        <f t="shared" si="25"/>
        <v>8.0687566823350931E-2</v>
      </c>
      <c r="AM24" s="50">
        <f t="shared" si="25"/>
        <v>4.4657909053466047E-2</v>
      </c>
    </row>
    <row r="25" spans="2:39">
      <c r="B25" s="54" t="s">
        <v>27</v>
      </c>
      <c r="C25" s="104">
        <v>976826.17917745537</v>
      </c>
      <c r="D25" s="52">
        <v>259137.10171560518</v>
      </c>
      <c r="E25" s="52">
        <v>94259.746734708038</v>
      </c>
      <c r="F25" s="52">
        <v>114974.46391520207</v>
      </c>
      <c r="G25" s="52">
        <v>68728.354445678211</v>
      </c>
      <c r="H25" s="52">
        <v>231056.03774716402</v>
      </c>
      <c r="I25" s="52">
        <v>43720.295702884614</v>
      </c>
      <c r="J25" s="52">
        <v>33172.434513102926</v>
      </c>
      <c r="K25" s="52">
        <v>28661.677178109134</v>
      </c>
      <c r="L25" s="52">
        <v>57641.174761194306</v>
      </c>
      <c r="M25" s="53">
        <v>45474.8924638069</v>
      </c>
      <c r="O25" s="54" t="s">
        <v>27</v>
      </c>
      <c r="P25" s="48">
        <f t="shared" si="14"/>
        <v>2.7701093610953586E-2</v>
      </c>
      <c r="Q25" s="49">
        <f t="shared" si="15"/>
        <v>2.6405601858520485E-2</v>
      </c>
      <c r="R25" s="49">
        <f t="shared" si="16"/>
        <v>2.3662154244476229E-2</v>
      </c>
      <c r="S25" s="49">
        <f t="shared" si="17"/>
        <v>4.4184644097160664E-2</v>
      </c>
      <c r="T25" s="49">
        <f t="shared" si="18"/>
        <v>3.2269799845752317E-2</v>
      </c>
      <c r="U25" s="49">
        <f t="shared" si="19"/>
        <v>5.2000836604611328E-2</v>
      </c>
      <c r="V25" s="49">
        <f t="shared" si="20"/>
        <v>1.4889332206142919E-2</v>
      </c>
      <c r="W25" s="49">
        <f t="shared" si="21"/>
        <v>1.5236633474998059E-2</v>
      </c>
      <c r="X25" s="49">
        <f t="shared" si="22"/>
        <v>1.2788987704942639E-2</v>
      </c>
      <c r="Y25" s="49">
        <f t="shared" si="23"/>
        <v>2.4242566704405659E-2</v>
      </c>
      <c r="Z25" s="50">
        <f t="shared" si="24"/>
        <v>1.7775798417150629E-2</v>
      </c>
      <c r="AB25" s="54" t="s">
        <v>27</v>
      </c>
      <c r="AC25" s="48">
        <f t="shared" si="26"/>
        <v>1</v>
      </c>
      <c r="AD25" s="49">
        <f t="shared" si="25"/>
        <v>0.26528476328696854</v>
      </c>
      <c r="AE25" s="49">
        <f t="shared" si="25"/>
        <v>9.6495926034742691E-2</v>
      </c>
      <c r="AF25" s="49">
        <f t="shared" si="25"/>
        <v>0.11770207060995977</v>
      </c>
      <c r="AG25" s="49">
        <f t="shared" si="25"/>
        <v>7.0358837540115376E-2</v>
      </c>
      <c r="AH25" s="49">
        <f t="shared" si="25"/>
        <v>0.23653751575508211</v>
      </c>
      <c r="AI25" s="49">
        <f t="shared" si="25"/>
        <v>4.4757497940626091E-2</v>
      </c>
      <c r="AJ25" s="49">
        <f t="shared" si="25"/>
        <v>3.3959403648493584E-2</v>
      </c>
      <c r="AK25" s="49">
        <f t="shared" si="25"/>
        <v>2.9341634969533615E-2</v>
      </c>
      <c r="AL25" s="49">
        <f t="shared" si="25"/>
        <v>5.9008630184063597E-2</v>
      </c>
      <c r="AM25" s="50">
        <f t="shared" si="25"/>
        <v>4.6553720030414636E-2</v>
      </c>
    </row>
    <row r="26" spans="2:39">
      <c r="B26" s="54" t="s">
        <v>2</v>
      </c>
      <c r="C26" s="104">
        <v>607353.90918655018</v>
      </c>
      <c r="D26" s="52">
        <v>114787.46523465698</v>
      </c>
      <c r="E26" s="52">
        <v>56155.059083986074</v>
      </c>
      <c r="F26" s="52">
        <v>43030.449203641052</v>
      </c>
      <c r="G26" s="52">
        <v>28105.979761952673</v>
      </c>
      <c r="H26" s="52">
        <v>28052.884239586419</v>
      </c>
      <c r="I26" s="52">
        <v>65020.576060989435</v>
      </c>
      <c r="J26" s="52">
        <v>128759.62165013168</v>
      </c>
      <c r="K26" s="52">
        <v>15232.334248765081</v>
      </c>
      <c r="L26" s="52">
        <v>60069.664541475671</v>
      </c>
      <c r="M26" s="53">
        <v>68139.875161365097</v>
      </c>
      <c r="O26" s="54" t="s">
        <v>2</v>
      </c>
      <c r="P26" s="48">
        <f t="shared" si="14"/>
        <v>1.7223501838906825E-2</v>
      </c>
      <c r="Q26" s="49">
        <f t="shared" si="15"/>
        <v>1.1696635044801791E-2</v>
      </c>
      <c r="R26" s="49">
        <f t="shared" si="16"/>
        <v>1.4096681942003206E-2</v>
      </c>
      <c r="S26" s="49">
        <f t="shared" si="17"/>
        <v>1.6536585765740981E-2</v>
      </c>
      <c r="T26" s="49">
        <f t="shared" si="18"/>
        <v>1.3196508903815471E-2</v>
      </c>
      <c r="U26" s="49">
        <f t="shared" si="19"/>
        <v>6.3135050001467217E-3</v>
      </c>
      <c r="V26" s="49">
        <f t="shared" si="20"/>
        <v>2.2143330497716197E-2</v>
      </c>
      <c r="W26" s="49">
        <f t="shared" si="21"/>
        <v>5.9141368134664835E-2</v>
      </c>
      <c r="X26" s="49">
        <f t="shared" si="22"/>
        <v>6.7967458503726342E-3</v>
      </c>
      <c r="Y26" s="49">
        <f t="shared" si="23"/>
        <v>2.5263934255177253E-2</v>
      </c>
      <c r="Z26" s="50">
        <f t="shared" si="24"/>
        <v>2.663537216722946E-2</v>
      </c>
      <c r="AB26" s="54" t="s">
        <v>2</v>
      </c>
      <c r="AC26" s="48">
        <f t="shared" si="26"/>
        <v>1</v>
      </c>
      <c r="AD26" s="49">
        <f t="shared" si="25"/>
        <v>0.18899600957273124</v>
      </c>
      <c r="AE26" s="49">
        <f t="shared" si="25"/>
        <v>9.2458545560687111E-2</v>
      </c>
      <c r="AF26" s="49">
        <f t="shared" si="25"/>
        <v>7.0849052838522442E-2</v>
      </c>
      <c r="AG26" s="49">
        <f t="shared" si="25"/>
        <v>4.6276115682857742E-2</v>
      </c>
      <c r="AH26" s="49">
        <f t="shared" si="25"/>
        <v>4.6188694623137613E-2</v>
      </c>
      <c r="AI26" s="49">
        <f t="shared" si="25"/>
        <v>0.10705549940079205</v>
      </c>
      <c r="AJ26" s="49">
        <f t="shared" si="25"/>
        <v>0.21200097620608688</v>
      </c>
      <c r="AK26" s="49">
        <f t="shared" si="25"/>
        <v>2.5079832398158541E-2</v>
      </c>
      <c r="AL26" s="49">
        <f t="shared" si="25"/>
        <v>9.8903890520650503E-2</v>
      </c>
      <c r="AM26" s="50">
        <f t="shared" si="25"/>
        <v>0.11219138319637582</v>
      </c>
    </row>
    <row r="27" spans="2:39">
      <c r="B27" s="54" t="s">
        <v>32</v>
      </c>
      <c r="C27" s="104">
        <v>865025.75122392783</v>
      </c>
      <c r="D27" s="52">
        <v>233207.45775524521</v>
      </c>
      <c r="E27" s="52">
        <v>139258.62365659932</v>
      </c>
      <c r="F27" s="52">
        <v>49321.514034974847</v>
      </c>
      <c r="G27" s="52">
        <v>42355.856066295557</v>
      </c>
      <c r="H27" s="52">
        <v>40877.818116722337</v>
      </c>
      <c r="I27" s="52">
        <v>91223.685033510701</v>
      </c>
      <c r="J27" s="52">
        <v>46077.885740320329</v>
      </c>
      <c r="K27" s="52">
        <v>32596.220092008043</v>
      </c>
      <c r="L27" s="52">
        <v>130702.89831785226</v>
      </c>
      <c r="M27" s="53">
        <v>59403.79241039919</v>
      </c>
      <c r="O27" s="54" t="s">
        <v>32</v>
      </c>
      <c r="P27" s="48">
        <f t="shared" si="14"/>
        <v>2.45306276810855E-2</v>
      </c>
      <c r="Q27" s="49">
        <f t="shared" si="15"/>
        <v>2.3763418048415676E-2</v>
      </c>
      <c r="R27" s="49">
        <f t="shared" si="16"/>
        <v>3.4958284389518583E-2</v>
      </c>
      <c r="S27" s="49">
        <f t="shared" si="17"/>
        <v>1.8954239661215195E-2</v>
      </c>
      <c r="T27" s="49">
        <f t="shared" si="18"/>
        <v>1.9887206795197759E-2</v>
      </c>
      <c r="U27" s="49">
        <f t="shared" si="19"/>
        <v>9.1998493584779292E-3</v>
      </c>
      <c r="V27" s="49">
        <f t="shared" si="20"/>
        <v>3.1067030304712057E-2</v>
      </c>
      <c r="W27" s="49">
        <f t="shared" si="21"/>
        <v>2.1164315089710586E-2</v>
      </c>
      <c r="X27" s="49">
        <f t="shared" si="22"/>
        <v>1.4544600980388161E-2</v>
      </c>
      <c r="Y27" s="49">
        <f t="shared" si="23"/>
        <v>5.4970665397729858E-2</v>
      </c>
      <c r="Z27" s="50">
        <f t="shared" si="24"/>
        <v>2.3220502169234162E-2</v>
      </c>
      <c r="AB27" s="54" t="s">
        <v>32</v>
      </c>
      <c r="AC27" s="48">
        <f t="shared" si="26"/>
        <v>1</v>
      </c>
      <c r="AD27" s="49">
        <f t="shared" si="25"/>
        <v>0.26959597147862846</v>
      </c>
      <c r="AE27" s="49">
        <f t="shared" si="25"/>
        <v>0.16098783586449517</v>
      </c>
      <c r="AF27" s="49">
        <f t="shared" si="25"/>
        <v>5.7017393950630567E-2</v>
      </c>
      <c r="AG27" s="49">
        <f t="shared" si="25"/>
        <v>4.8964849897666182E-2</v>
      </c>
      <c r="AH27" s="49">
        <f t="shared" si="25"/>
        <v>4.7256186372352703E-2</v>
      </c>
      <c r="AI27" s="49">
        <f t="shared" si="25"/>
        <v>0.10545776805423192</v>
      </c>
      <c r="AJ27" s="49">
        <f t="shared" si="25"/>
        <v>5.3267646281194028E-2</v>
      </c>
      <c r="AK27" s="49">
        <f t="shared" si="25"/>
        <v>3.7682369624126848E-2</v>
      </c>
      <c r="AL27" s="49">
        <f t="shared" si="25"/>
        <v>0.15109711836083525</v>
      </c>
      <c r="AM27" s="50">
        <f t="shared" si="25"/>
        <v>6.8672860115838827E-2</v>
      </c>
    </row>
    <row r="28" spans="2:39">
      <c r="B28" s="54" t="s">
        <v>30</v>
      </c>
      <c r="C28" s="104">
        <v>736122.60378431575</v>
      </c>
      <c r="D28" s="52">
        <v>36495.269180546726</v>
      </c>
      <c r="E28" s="52">
        <v>7427.6240841134022</v>
      </c>
      <c r="F28" s="52">
        <v>22569.470534791391</v>
      </c>
      <c r="G28" s="52">
        <v>17755.778696346977</v>
      </c>
      <c r="H28" s="52">
        <v>427997.91482098744</v>
      </c>
      <c r="I28" s="52">
        <v>50194.507702212919</v>
      </c>
      <c r="J28" s="52">
        <v>49615.434977348079</v>
      </c>
      <c r="K28" s="52">
        <v>45759.023751785266</v>
      </c>
      <c r="L28" s="52">
        <v>25957.845488498573</v>
      </c>
      <c r="M28" s="53">
        <v>52349.734547685068</v>
      </c>
      <c r="O28" s="54" t="s">
        <v>30</v>
      </c>
      <c r="P28" s="48">
        <f t="shared" si="14"/>
        <v>2.0875158335476814E-2</v>
      </c>
      <c r="Q28" s="49">
        <f t="shared" si="15"/>
        <v>3.7188019057134399E-3</v>
      </c>
      <c r="R28" s="49">
        <f t="shared" si="16"/>
        <v>1.8645667194813536E-3</v>
      </c>
      <c r="S28" s="49">
        <f t="shared" si="17"/>
        <v>8.6734392062623733E-3</v>
      </c>
      <c r="T28" s="49">
        <f t="shared" si="18"/>
        <v>8.3368127937569134E-3</v>
      </c>
      <c r="U28" s="49">
        <f t="shared" si="19"/>
        <v>9.6324033999382885E-2</v>
      </c>
      <c r="V28" s="49">
        <f t="shared" si="20"/>
        <v>1.7094182188999638E-2</v>
      </c>
      <c r="W28" s="49">
        <f t="shared" si="21"/>
        <v>2.2789168433020694E-2</v>
      </c>
      <c r="X28" s="49">
        <f t="shared" si="22"/>
        <v>2.0417911642614053E-2</v>
      </c>
      <c r="Y28" s="49">
        <f t="shared" si="23"/>
        <v>1.0917279242914298E-2</v>
      </c>
      <c r="Z28" s="50">
        <f t="shared" si="24"/>
        <v>2.0463123233367065E-2</v>
      </c>
      <c r="AB28" s="54" t="s">
        <v>30</v>
      </c>
      <c r="AC28" s="48">
        <f t="shared" si="26"/>
        <v>1</v>
      </c>
      <c r="AD28" s="49">
        <f t="shared" si="25"/>
        <v>4.9577704845536648E-2</v>
      </c>
      <c r="AE28" s="49">
        <f t="shared" si="25"/>
        <v>1.0090199711201505E-2</v>
      </c>
      <c r="AF28" s="49">
        <f t="shared" si="25"/>
        <v>3.0659934117991377E-2</v>
      </c>
      <c r="AG28" s="49">
        <f t="shared" si="25"/>
        <v>2.4120681262967205E-2</v>
      </c>
      <c r="AH28" s="49">
        <f t="shared" si="25"/>
        <v>0.58142205200696573</v>
      </c>
      <c r="AI28" s="49">
        <f t="shared" si="25"/>
        <v>6.8187700587061348E-2</v>
      </c>
      <c r="AJ28" s="49">
        <f t="shared" si="25"/>
        <v>6.7401048035043667E-2</v>
      </c>
      <c r="AK28" s="49">
        <f t="shared" si="25"/>
        <v>6.2162231558362362E-2</v>
      </c>
      <c r="AL28" s="49">
        <f t="shared" si="25"/>
        <v>3.5262937661542364E-2</v>
      </c>
      <c r="AM28" s="50">
        <f t="shared" si="25"/>
        <v>7.1115510213327945E-2</v>
      </c>
    </row>
    <row r="29" spans="2:39">
      <c r="B29" s="54" t="s">
        <v>29</v>
      </c>
      <c r="C29" s="104">
        <v>1918023.4823770255</v>
      </c>
      <c r="D29" s="52">
        <v>368959.9259320969</v>
      </c>
      <c r="E29" s="52">
        <v>123459.32982244085</v>
      </c>
      <c r="F29" s="52">
        <v>74844.791331913977</v>
      </c>
      <c r="G29" s="52">
        <v>64719.598470383491</v>
      </c>
      <c r="H29" s="52">
        <v>814370.75356723799</v>
      </c>
      <c r="I29" s="52">
        <v>160252.51312434539</v>
      </c>
      <c r="J29" s="52">
        <v>116787.67293376633</v>
      </c>
      <c r="K29" s="52">
        <v>42736.488753001868</v>
      </c>
      <c r="L29" s="52">
        <v>64622.288596518556</v>
      </c>
      <c r="M29" s="53">
        <v>87270.119845319903</v>
      </c>
      <c r="O29" s="54" t="s">
        <v>29</v>
      </c>
      <c r="P29" s="48">
        <f t="shared" si="14"/>
        <v>5.4391814189575532E-2</v>
      </c>
      <c r="Q29" s="49">
        <f t="shared" si="15"/>
        <v>3.7596348965129527E-2</v>
      </c>
      <c r="R29" s="49">
        <f t="shared" si="16"/>
        <v>3.0992165864822785E-2</v>
      </c>
      <c r="S29" s="49">
        <f t="shared" si="17"/>
        <v>2.8762825717247118E-2</v>
      </c>
      <c r="T29" s="49">
        <f t="shared" si="18"/>
        <v>3.0387581742371571E-2</v>
      </c>
      <c r="U29" s="49">
        <f t="shared" si="19"/>
        <v>0.18328004281872057</v>
      </c>
      <c r="V29" s="49">
        <f t="shared" si="20"/>
        <v>5.4575406374029342E-2</v>
      </c>
      <c r="W29" s="49">
        <f t="shared" si="21"/>
        <v>5.3642459258963215E-2</v>
      </c>
      <c r="X29" s="49">
        <f t="shared" si="22"/>
        <v>1.9069240987474468E-2</v>
      </c>
      <c r="Y29" s="49">
        <f t="shared" si="23"/>
        <v>2.7178664355521447E-2</v>
      </c>
      <c r="Z29" s="50">
        <f t="shared" si="24"/>
        <v>3.4113243026262174E-2</v>
      </c>
      <c r="AB29" s="54" t="s">
        <v>29</v>
      </c>
      <c r="AC29" s="48">
        <f t="shared" si="26"/>
        <v>1</v>
      </c>
      <c r="AD29" s="49">
        <f t="shared" si="25"/>
        <v>0.19236465524125973</v>
      </c>
      <c r="AE29" s="49">
        <f t="shared" si="25"/>
        <v>6.436799703277693E-2</v>
      </c>
      <c r="AF29" s="49">
        <f t="shared" si="25"/>
        <v>3.9021832641568124E-2</v>
      </c>
      <c r="AG29" s="49">
        <f t="shared" si="25"/>
        <v>3.3742860327328136E-2</v>
      </c>
      <c r="AH29" s="49">
        <f t="shared" si="25"/>
        <v>0.42458852096950356</v>
      </c>
      <c r="AI29" s="49">
        <f t="shared" si="25"/>
        <v>8.3550860871496144E-2</v>
      </c>
      <c r="AJ29" s="49">
        <f t="shared" si="25"/>
        <v>6.0889594943347725E-2</v>
      </c>
      <c r="AK29" s="49">
        <f t="shared" si="25"/>
        <v>2.2281525302306576E-2</v>
      </c>
      <c r="AL29" s="49">
        <f t="shared" si="25"/>
        <v>3.3692125873470286E-2</v>
      </c>
      <c r="AM29" s="50">
        <f t="shared" si="25"/>
        <v>4.5500026796942643E-2</v>
      </c>
    </row>
    <row r="30" spans="2:39">
      <c r="B30" s="54" t="s">
        <v>20</v>
      </c>
      <c r="C30" s="104">
        <v>1580225.670872764</v>
      </c>
      <c r="D30" s="52">
        <v>765584.32274959935</v>
      </c>
      <c r="E30" s="52">
        <v>265801.53664942982</v>
      </c>
      <c r="F30" s="52">
        <v>72131.160894822853</v>
      </c>
      <c r="G30" s="52">
        <v>33655.724983840737</v>
      </c>
      <c r="H30" s="52">
        <v>78481.747516114148</v>
      </c>
      <c r="I30" s="52">
        <v>146991.89508143842</v>
      </c>
      <c r="J30" s="52">
        <v>32750.465441442331</v>
      </c>
      <c r="K30" s="52">
        <v>56168.204350321554</v>
      </c>
      <c r="L30" s="52">
        <v>65240.01439464237</v>
      </c>
      <c r="M30" s="53">
        <v>63420.598811112679</v>
      </c>
      <c r="O30" s="54" t="s">
        <v>20</v>
      </c>
      <c r="P30" s="48">
        <f t="shared" si="14"/>
        <v>4.4812455038969787E-2</v>
      </c>
      <c r="Q30" s="49">
        <f t="shared" si="15"/>
        <v>7.8011657465541465E-2</v>
      </c>
      <c r="R30" s="49">
        <f t="shared" si="16"/>
        <v>6.6724526391091318E-2</v>
      </c>
      <c r="S30" s="49">
        <f t="shared" si="17"/>
        <v>2.7719978540655582E-2</v>
      </c>
      <c r="T30" s="49">
        <f t="shared" si="18"/>
        <v>1.5802262656392181E-2</v>
      </c>
      <c r="U30" s="49">
        <f t="shared" si="19"/>
        <v>1.7662886323254731E-2</v>
      </c>
      <c r="V30" s="49">
        <f t="shared" si="20"/>
        <v>5.0059385973769611E-2</v>
      </c>
      <c r="W30" s="49">
        <f t="shared" si="21"/>
        <v>1.5042816283795585E-2</v>
      </c>
      <c r="X30" s="49">
        <f t="shared" si="22"/>
        <v>2.5062541538692956E-2</v>
      </c>
      <c r="Y30" s="49">
        <f t="shared" si="23"/>
        <v>2.7438465772270687E-2</v>
      </c>
      <c r="Z30" s="50">
        <f t="shared" si="24"/>
        <v>2.4790642019848028E-2</v>
      </c>
      <c r="AB30" s="54" t="s">
        <v>20</v>
      </c>
      <c r="AC30" s="48">
        <f t="shared" si="26"/>
        <v>1</v>
      </c>
      <c r="AD30" s="49">
        <f t="shared" si="25"/>
        <v>0.484477841906444</v>
      </c>
      <c r="AE30" s="49">
        <f t="shared" si="25"/>
        <v>0.1682047960293081</v>
      </c>
      <c r="AF30" s="49">
        <f t="shared" si="25"/>
        <v>4.5646113858525392E-2</v>
      </c>
      <c r="AG30" s="49">
        <f t="shared" si="25"/>
        <v>2.1298049768583096E-2</v>
      </c>
      <c r="AH30" s="49">
        <f t="shared" si="25"/>
        <v>4.9664898477929681E-2</v>
      </c>
      <c r="AI30" s="49">
        <f t="shared" si="25"/>
        <v>9.3019559035675131E-2</v>
      </c>
      <c r="AJ30" s="49">
        <f t="shared" si="25"/>
        <v>2.0725182513554624E-2</v>
      </c>
      <c r="AK30" s="49">
        <f t="shared" si="25"/>
        <v>3.5544419626659822E-2</v>
      </c>
      <c r="AL30" s="49">
        <f t="shared" si="25"/>
        <v>4.1285251592331172E-2</v>
      </c>
      <c r="AM30" s="50">
        <f t="shared" si="25"/>
        <v>4.0133887190989162E-2</v>
      </c>
    </row>
    <row r="31" spans="2:39">
      <c r="B31" s="54" t="s">
        <v>31</v>
      </c>
      <c r="C31" s="104">
        <v>1179676.9889270712</v>
      </c>
      <c r="D31" s="52">
        <v>536227.79078103765</v>
      </c>
      <c r="E31" s="52">
        <v>279930.7237798695</v>
      </c>
      <c r="F31" s="52">
        <v>43935.73676965187</v>
      </c>
      <c r="G31" s="52">
        <v>26154.742864515469</v>
      </c>
      <c r="H31" s="52">
        <v>768.42023316460961</v>
      </c>
      <c r="I31" s="52">
        <v>91059.158453209588</v>
      </c>
      <c r="J31" s="52">
        <v>11082.837362208673</v>
      </c>
      <c r="K31" s="52">
        <v>118394.82819898547</v>
      </c>
      <c r="L31" s="52">
        <v>37451.68922251519</v>
      </c>
      <c r="M31" s="53">
        <v>34671.061261913215</v>
      </c>
      <c r="O31" s="54" t="s">
        <v>31</v>
      </c>
      <c r="P31" s="48">
        <f t="shared" si="14"/>
        <v>3.3453590206267536E-2</v>
      </c>
      <c r="Q31" s="49">
        <f t="shared" si="15"/>
        <v>5.464064178805865E-2</v>
      </c>
      <c r="R31" s="49">
        <f t="shared" si="16"/>
        <v>7.0271395726211508E-2</v>
      </c>
      <c r="S31" s="49">
        <f t="shared" si="17"/>
        <v>1.688448744362377E-2</v>
      </c>
      <c r="T31" s="49">
        <f t="shared" si="18"/>
        <v>1.2280351014691084E-2</v>
      </c>
      <c r="U31" s="49">
        <f t="shared" si="19"/>
        <v>1.7293854503034147E-4</v>
      </c>
      <c r="V31" s="49">
        <f t="shared" si="20"/>
        <v>3.1010999327074313E-2</v>
      </c>
      <c r="W31" s="49">
        <f t="shared" si="21"/>
        <v>5.0905257099622004E-3</v>
      </c>
      <c r="X31" s="49">
        <f t="shared" si="22"/>
        <v>5.2828381003540169E-2</v>
      </c>
      <c r="Y31" s="49">
        <f t="shared" si="23"/>
        <v>1.5751328419849213E-2</v>
      </c>
      <c r="Z31" s="50">
        <f t="shared" si="24"/>
        <v>1.3552660875250276E-2</v>
      </c>
      <c r="AB31" s="54" t="s">
        <v>31</v>
      </c>
      <c r="AC31" s="48">
        <f t="shared" si="26"/>
        <v>1</v>
      </c>
      <c r="AD31" s="49">
        <f t="shared" si="25"/>
        <v>0.45455476017103846</v>
      </c>
      <c r="AE31" s="49">
        <f t="shared" si="25"/>
        <v>0.23729438346887607</v>
      </c>
      <c r="AF31" s="49">
        <f t="shared" si="25"/>
        <v>3.7243870298438127E-2</v>
      </c>
      <c r="AG31" s="49">
        <f t="shared" si="25"/>
        <v>2.2171105404288242E-2</v>
      </c>
      <c r="AH31" s="49">
        <f t="shared" si="25"/>
        <v>6.5138189553353581E-4</v>
      </c>
      <c r="AI31" s="49">
        <f t="shared" si="25"/>
        <v>7.7189908176499109E-2</v>
      </c>
      <c r="AJ31" s="49">
        <f t="shared" si="25"/>
        <v>9.3948067701893814E-3</v>
      </c>
      <c r="AK31" s="49">
        <f t="shared" si="25"/>
        <v>0.10036207310160965</v>
      </c>
      <c r="AL31" s="49">
        <f t="shared" si="25"/>
        <v>3.1747410158926556E-2</v>
      </c>
      <c r="AM31" s="50">
        <f t="shared" si="25"/>
        <v>2.9390300554600894E-2</v>
      </c>
    </row>
    <row r="32" spans="2:39">
      <c r="B32" s="54" t="s">
        <v>35</v>
      </c>
      <c r="C32" s="104">
        <v>275414.66459126654</v>
      </c>
      <c r="D32" s="52">
        <v>59525.209028130477</v>
      </c>
      <c r="E32" s="52">
        <v>47654.177163830282</v>
      </c>
      <c r="F32" s="52">
        <v>6270.277047132925</v>
      </c>
      <c r="G32" s="52">
        <v>12744.877383079875</v>
      </c>
      <c r="H32" s="52">
        <v>74207.019031231379</v>
      </c>
      <c r="I32" s="52">
        <v>10645.24891937579</v>
      </c>
      <c r="J32" s="52">
        <v>7063.2139840973159</v>
      </c>
      <c r="K32" s="52">
        <v>5656.292560572856</v>
      </c>
      <c r="L32" s="52">
        <v>4059.0370763652891</v>
      </c>
      <c r="M32" s="53">
        <v>47589.312397450347</v>
      </c>
      <c r="O32" s="54" t="s">
        <v>35</v>
      </c>
      <c r="P32" s="48">
        <f t="shared" si="14"/>
        <v>7.8102814690085018E-3</v>
      </c>
      <c r="Q32" s="49">
        <f t="shared" si="15"/>
        <v>6.0655111125963836E-3</v>
      </c>
      <c r="R32" s="49">
        <f t="shared" si="16"/>
        <v>1.1962693827490916E-2</v>
      </c>
      <c r="S32" s="49">
        <f t="shared" si="17"/>
        <v>2.4096651576692579E-3</v>
      </c>
      <c r="T32" s="49">
        <f t="shared" si="18"/>
        <v>5.9840606621202903E-3</v>
      </c>
      <c r="U32" s="49">
        <f t="shared" si="19"/>
        <v>1.6700827683113463E-2</v>
      </c>
      <c r="V32" s="49">
        <f t="shared" si="20"/>
        <v>3.6253333841749923E-3</v>
      </c>
      <c r="W32" s="49">
        <f t="shared" si="21"/>
        <v>3.2442479489608288E-3</v>
      </c>
      <c r="X32" s="49">
        <f t="shared" si="22"/>
        <v>2.5238668192095336E-3</v>
      </c>
      <c r="Y32" s="49">
        <f t="shared" si="23"/>
        <v>1.7071386467592943E-3</v>
      </c>
      <c r="Z32" s="50">
        <f t="shared" si="24"/>
        <v>1.8602309497733501E-2</v>
      </c>
      <c r="AB32" s="54" t="s">
        <v>35</v>
      </c>
      <c r="AC32" s="48">
        <f t="shared" si="26"/>
        <v>1</v>
      </c>
      <c r="AD32" s="49">
        <f t="shared" si="25"/>
        <v>0.21612941023481738</v>
      </c>
      <c r="AE32" s="49">
        <f t="shared" si="25"/>
        <v>0.17302701450030705</v>
      </c>
      <c r="AF32" s="49">
        <f t="shared" si="25"/>
        <v>2.2766678224772192E-2</v>
      </c>
      <c r="AG32" s="49">
        <f t="shared" si="25"/>
        <v>4.6275231574884036E-2</v>
      </c>
      <c r="AH32" s="49">
        <f t="shared" si="25"/>
        <v>0.26943742861825992</v>
      </c>
      <c r="AI32" s="49">
        <f t="shared" si="25"/>
        <v>3.865171426210743E-2</v>
      </c>
      <c r="AJ32" s="49">
        <f t="shared" si="25"/>
        <v>2.5645744007784008E-2</v>
      </c>
      <c r="AK32" s="49">
        <f t="shared" si="25"/>
        <v>2.0537368876007985E-2</v>
      </c>
      <c r="AL32" s="49">
        <f t="shared" si="25"/>
        <v>1.4737911949565818E-2</v>
      </c>
      <c r="AM32" s="50">
        <f t="shared" si="25"/>
        <v>0.17279149775149413</v>
      </c>
    </row>
    <row r="33" spans="2:39">
      <c r="B33" s="54" t="s">
        <v>34</v>
      </c>
      <c r="C33" s="104">
        <v>4627301.4345071688</v>
      </c>
      <c r="D33" s="52">
        <v>1145418.3046257622</v>
      </c>
      <c r="E33" s="52">
        <v>724124.75901802082</v>
      </c>
      <c r="F33" s="52">
        <v>305840.66249224119</v>
      </c>
      <c r="G33" s="52">
        <v>304950.5482497841</v>
      </c>
      <c r="H33" s="52">
        <v>544847.02245559264</v>
      </c>
      <c r="I33" s="52">
        <v>563121.82515328634</v>
      </c>
      <c r="J33" s="52">
        <v>218282.75261674036</v>
      </c>
      <c r="K33" s="52">
        <v>286223.9136724351</v>
      </c>
      <c r="L33" s="52">
        <v>275674.61607694306</v>
      </c>
      <c r="M33" s="53">
        <v>258817.03014636313</v>
      </c>
      <c r="O33" s="54" t="s">
        <v>34</v>
      </c>
      <c r="P33" s="48">
        <f t="shared" si="14"/>
        <v>0.13122223066474226</v>
      </c>
      <c r="Q33" s="49">
        <f t="shared" si="15"/>
        <v>0.11671605305905926</v>
      </c>
      <c r="R33" s="49">
        <f t="shared" si="16"/>
        <v>0.18177803711220272</v>
      </c>
      <c r="S33" s="49">
        <f t="shared" si="17"/>
        <v>0.11753445384730118</v>
      </c>
      <c r="T33" s="49">
        <f t="shared" si="18"/>
        <v>0.14318243517165674</v>
      </c>
      <c r="U33" s="49">
        <f t="shared" si="19"/>
        <v>0.12262177290612707</v>
      </c>
      <c r="V33" s="49">
        <f t="shared" si="20"/>
        <v>0.1917761028931835</v>
      </c>
      <c r="W33" s="49">
        <f t="shared" si="21"/>
        <v>0.10026078412246882</v>
      </c>
      <c r="X33" s="49">
        <f t="shared" si="22"/>
        <v>0.12771458174168254</v>
      </c>
      <c r="Y33" s="49">
        <f t="shared" si="23"/>
        <v>0.11594247162110131</v>
      </c>
      <c r="Z33" s="50">
        <f t="shared" si="24"/>
        <v>0.10116965880609816</v>
      </c>
      <c r="AB33" s="54" t="s">
        <v>34</v>
      </c>
      <c r="AC33" s="48">
        <f t="shared" si="26"/>
        <v>1</v>
      </c>
      <c r="AD33" s="49">
        <f t="shared" si="25"/>
        <v>0.24753483662940903</v>
      </c>
      <c r="AE33" s="49">
        <f t="shared" si="25"/>
        <v>0.15648964504840904</v>
      </c>
      <c r="AF33" s="49">
        <f t="shared" si="25"/>
        <v>6.609482153280441E-2</v>
      </c>
      <c r="AG33" s="49">
        <f t="shared" si="25"/>
        <v>6.590246011977452E-2</v>
      </c>
      <c r="AH33" s="49">
        <f t="shared" si="25"/>
        <v>0.11774617023920371</v>
      </c>
      <c r="AI33" s="49">
        <f t="shared" si="25"/>
        <v>0.12169551370782086</v>
      </c>
      <c r="AJ33" s="49">
        <f t="shared" si="25"/>
        <v>4.717279730015872E-2</v>
      </c>
      <c r="AK33" s="49">
        <f t="shared" si="25"/>
        <v>6.1855471860548759E-2</v>
      </c>
      <c r="AL33" s="49">
        <f t="shared" si="25"/>
        <v>5.9575677093598248E-2</v>
      </c>
      <c r="AM33" s="50">
        <f t="shared" si="25"/>
        <v>5.593260646827268E-2</v>
      </c>
    </row>
    <row r="34" spans="2:39">
      <c r="B34" s="54" t="s">
        <v>52</v>
      </c>
      <c r="C34" s="104">
        <v>909508.94080886676</v>
      </c>
      <c r="D34" s="52">
        <v>263313.50340536656</v>
      </c>
      <c r="E34" s="52">
        <v>74124.717300059478</v>
      </c>
      <c r="F34" s="105">
        <v>45594.635596358217</v>
      </c>
      <c r="G34" s="105">
        <v>54082.248710975735</v>
      </c>
      <c r="H34" s="105">
        <v>174766.36792514793</v>
      </c>
      <c r="I34" s="52">
        <v>54960.91665553581</v>
      </c>
      <c r="J34" s="52">
        <v>37558.675663272574</v>
      </c>
      <c r="K34" s="52">
        <v>59777.385693338205</v>
      </c>
      <c r="L34" s="105">
        <v>59918.550641975758</v>
      </c>
      <c r="M34" s="106">
        <v>85411.939216836399</v>
      </c>
      <c r="O34" s="54" t="s">
        <v>52</v>
      </c>
      <c r="P34" s="48">
        <f t="shared" si="14"/>
        <v>2.5792093666614065E-2</v>
      </c>
      <c r="Q34" s="49">
        <f t="shared" si="15"/>
        <v>2.6831169635156811E-2</v>
      </c>
      <c r="R34" s="49">
        <f t="shared" si="16"/>
        <v>1.8607630031286394E-2</v>
      </c>
      <c r="S34" s="49">
        <f t="shared" si="17"/>
        <v>1.7522001651172299E-2</v>
      </c>
      <c r="T34" s="49">
        <f t="shared" si="18"/>
        <v>2.5393061643732208E-2</v>
      </c>
      <c r="U34" s="49">
        <f t="shared" si="19"/>
        <v>3.933243827370423E-2</v>
      </c>
      <c r="V34" s="49">
        <f t="shared" si="20"/>
        <v>1.8717424785953896E-2</v>
      </c>
      <c r="W34" s="49">
        <f t="shared" si="21"/>
        <v>1.7251304683759985E-2</v>
      </c>
      <c r="X34" s="49">
        <f t="shared" si="22"/>
        <v>2.6672976808545277E-2</v>
      </c>
      <c r="Y34" s="49">
        <f t="shared" si="23"/>
        <v>2.5200379187055085E-2</v>
      </c>
      <c r="Z34" s="50">
        <f t="shared" si="24"/>
        <v>3.3386893990893576E-2</v>
      </c>
      <c r="AB34" s="54" t="s">
        <v>52</v>
      </c>
      <c r="AC34" s="48">
        <f t="shared" si="26"/>
        <v>1</v>
      </c>
      <c r="AD34" s="49">
        <f t="shared" si="25"/>
        <v>0.28951172615322524</v>
      </c>
      <c r="AE34" s="49">
        <f t="shared" si="25"/>
        <v>8.1499712618698469E-2</v>
      </c>
      <c r="AF34" s="49">
        <f t="shared" si="25"/>
        <v>5.0131047151453924E-2</v>
      </c>
      <c r="AG34" s="49">
        <f t="shared" si="25"/>
        <v>5.9463130360079788E-2</v>
      </c>
      <c r="AH34" s="49">
        <f t="shared" si="25"/>
        <v>0.19215464530752213</v>
      </c>
      <c r="AI34" s="49">
        <f t="shared" si="25"/>
        <v>6.0429220856978737E-2</v>
      </c>
      <c r="AJ34" s="49">
        <f t="shared" si="25"/>
        <v>4.1295554093036153E-2</v>
      </c>
      <c r="AK34" s="49">
        <f t="shared" si="25"/>
        <v>6.5724901659763246E-2</v>
      </c>
      <c r="AL34" s="49">
        <f t="shared" si="25"/>
        <v>6.5880111732257982E-2</v>
      </c>
      <c r="AM34" s="50">
        <f t="shared" si="25"/>
        <v>9.3909950066984244E-2</v>
      </c>
    </row>
    <row r="35" spans="2:39">
      <c r="B35" s="54" t="s">
        <v>36</v>
      </c>
      <c r="C35" s="104">
        <v>4506164.8150729984</v>
      </c>
      <c r="D35" s="52">
        <v>1771972.0728820262</v>
      </c>
      <c r="E35" s="52">
        <v>623016.85842797672</v>
      </c>
      <c r="F35" s="52">
        <v>283633.9711052021</v>
      </c>
      <c r="G35" s="52">
        <v>146595.96140586183</v>
      </c>
      <c r="H35" s="52">
        <v>362479.79392744653</v>
      </c>
      <c r="I35" s="52">
        <v>357159.98288963817</v>
      </c>
      <c r="J35" s="52">
        <v>259144.2119268564</v>
      </c>
      <c r="K35" s="52">
        <v>182919.10612262264</v>
      </c>
      <c r="L35" s="52">
        <v>257337.53893904627</v>
      </c>
      <c r="M35" s="53">
        <v>261905.31744632134</v>
      </c>
      <c r="O35" s="54" t="s">
        <v>36</v>
      </c>
      <c r="P35" s="48">
        <f t="shared" si="14"/>
        <v>0.12778700656224529</v>
      </c>
      <c r="Q35" s="49">
        <f t="shared" si="15"/>
        <v>0.18056074854264045</v>
      </c>
      <c r="R35" s="49">
        <f t="shared" si="16"/>
        <v>0.15639678135909493</v>
      </c>
      <c r="S35" s="49">
        <f t="shared" si="17"/>
        <v>0.10900043053378113</v>
      </c>
      <c r="T35" s="49">
        <f t="shared" si="18"/>
        <v>6.883072308244774E-2</v>
      </c>
      <c r="U35" s="49">
        <f t="shared" si="19"/>
        <v>8.1578705842434485E-2</v>
      </c>
      <c r="V35" s="49">
        <f t="shared" si="20"/>
        <v>0.12163398143789948</v>
      </c>
      <c r="W35" s="49">
        <f t="shared" si="21"/>
        <v>0.11902911053263522</v>
      </c>
      <c r="X35" s="49">
        <f t="shared" si="22"/>
        <v>8.161944552875082E-2</v>
      </c>
      <c r="Y35" s="49">
        <f t="shared" si="23"/>
        <v>0.10823031416558446</v>
      </c>
      <c r="Z35" s="50">
        <f t="shared" si="24"/>
        <v>0.10237684742214591</v>
      </c>
      <c r="AB35" s="54" t="s">
        <v>36</v>
      </c>
      <c r="AC35" s="48">
        <f t="shared" si="26"/>
        <v>1</v>
      </c>
      <c r="AD35" s="49">
        <f t="shared" si="25"/>
        <v>0.39323285889473636</v>
      </c>
      <c r="AE35" s="49">
        <f t="shared" si="25"/>
        <v>0.13825878191228211</v>
      </c>
      <c r="AF35" s="49">
        <f t="shared" si="25"/>
        <v>6.2943541291799673E-2</v>
      </c>
      <c r="AG35" s="49">
        <f t="shared" si="25"/>
        <v>3.2532312381363046E-2</v>
      </c>
      <c r="AH35" s="49">
        <f t="shared" si="25"/>
        <v>8.044086463836421E-2</v>
      </c>
      <c r="AI35" s="49">
        <f t="shared" si="25"/>
        <v>7.9260301730408919E-2</v>
      </c>
      <c r="AJ35" s="49">
        <f t="shared" si="25"/>
        <v>5.7508817933162606E-2</v>
      </c>
      <c r="AK35" s="49">
        <f t="shared" si="25"/>
        <v>4.0593079398863356E-2</v>
      </c>
      <c r="AL35" s="49">
        <f t="shared" si="25"/>
        <v>5.7107884309570575E-2</v>
      </c>
      <c r="AM35" s="50">
        <f t="shared" si="25"/>
        <v>5.8121557509449098E-2</v>
      </c>
    </row>
    <row r="36" spans="2:39">
      <c r="B36" s="109" t="s">
        <v>28</v>
      </c>
      <c r="C36" s="110">
        <v>9448146.2877514251</v>
      </c>
      <c r="D36" s="111">
        <v>505226.53647879715</v>
      </c>
      <c r="E36" s="111">
        <v>569138.54654643638</v>
      </c>
      <c r="F36" s="111">
        <v>1119693.5248442856</v>
      </c>
      <c r="G36" s="111">
        <v>1145503.5463057458</v>
      </c>
      <c r="H36" s="111">
        <v>1034594.5800349809</v>
      </c>
      <c r="I36" s="111">
        <v>830330.76381789136</v>
      </c>
      <c r="J36" s="111">
        <v>948693.57286337658</v>
      </c>
      <c r="K36" s="111">
        <v>1139197.1741301112</v>
      </c>
      <c r="L36" s="111">
        <v>1001516.8004883453</v>
      </c>
      <c r="M36" s="112">
        <v>1154251.2422414562</v>
      </c>
      <c r="O36" s="109" t="s">
        <v>28</v>
      </c>
      <c r="P36" s="72">
        <f t="shared" si="14"/>
        <v>0.26793301648341644</v>
      </c>
      <c r="Q36" s="73">
        <f t="shared" si="15"/>
        <v>5.1481670059193275E-2</v>
      </c>
      <c r="R36" s="73">
        <f t="shared" si="16"/>
        <v>0.14287163440786116</v>
      </c>
      <c r="S36" s="73">
        <f t="shared" si="17"/>
        <v>0.43029780882151752</v>
      </c>
      <c r="T36" s="73">
        <f t="shared" si="18"/>
        <v>0.5378445397103544</v>
      </c>
      <c r="U36" s="73">
        <f t="shared" si="19"/>
        <v>0.23284301173417771</v>
      </c>
      <c r="V36" s="73">
        <f t="shared" si="20"/>
        <v>0.28277646307523208</v>
      </c>
      <c r="W36" s="73">
        <f t="shared" si="21"/>
        <v>0.43575023847273048</v>
      </c>
      <c r="X36" s="73">
        <f t="shared" si="22"/>
        <v>0.50831563564545557</v>
      </c>
      <c r="Y36" s="73">
        <f t="shared" si="23"/>
        <v>0.42121518067614389</v>
      </c>
      <c r="Z36" s="74">
        <f t="shared" si="24"/>
        <v>0.45118825561071363</v>
      </c>
      <c r="AB36" s="109" t="s">
        <v>28</v>
      </c>
      <c r="AC36" s="72">
        <f t="shared" si="26"/>
        <v>1</v>
      </c>
      <c r="AD36" s="73">
        <f t="shared" si="26"/>
        <v>5.3473614939024888E-2</v>
      </c>
      <c r="AE36" s="73">
        <f t="shared" si="26"/>
        <v>6.0238117532564826E-2</v>
      </c>
      <c r="AF36" s="73">
        <f t="shared" si="26"/>
        <v>0.11850933407919986</v>
      </c>
      <c r="AG36" s="73">
        <f t="shared" si="26"/>
        <v>0.12124108914261589</v>
      </c>
      <c r="AH36" s="73">
        <f t="shared" si="26"/>
        <v>0.10950238793150664</v>
      </c>
      <c r="AI36" s="73">
        <f t="shared" si="26"/>
        <v>8.7882928410447245E-2</v>
      </c>
      <c r="AJ36" s="73">
        <f t="shared" si="26"/>
        <v>0.10041055080754441</v>
      </c>
      <c r="AK36" s="73">
        <f t="shared" si="26"/>
        <v>0.12057361724034335</v>
      </c>
      <c r="AL36" s="73">
        <f t="shared" si="26"/>
        <v>0.10600140704708515</v>
      </c>
      <c r="AM36" s="74">
        <f t="shared" si="26"/>
        <v>0.12216695286966792</v>
      </c>
    </row>
    <row r="37" spans="2:39">
      <c r="B37" s="113" t="s">
        <v>21</v>
      </c>
      <c r="C37" s="114">
        <f t="shared" ref="C37:M37" si="27">SUM(C23:C36)</f>
        <v>35263090.796935111</v>
      </c>
      <c r="D37" s="115">
        <f t="shared" si="27"/>
        <v>9813716.9190100301</v>
      </c>
      <c r="E37" s="115">
        <f t="shared" si="27"/>
        <v>3983565.7295113923</v>
      </c>
      <c r="F37" s="115">
        <f t="shared" si="27"/>
        <v>2602136.2458499558</v>
      </c>
      <c r="G37" s="115">
        <f t="shared" si="27"/>
        <v>2129804.1752411099</v>
      </c>
      <c r="H37" s="115">
        <f t="shared" si="27"/>
        <v>4443313.8548135292</v>
      </c>
      <c r="I37" s="115">
        <f t="shared" si="27"/>
        <v>2936350.3411420193</v>
      </c>
      <c r="J37" s="115">
        <f t="shared" si="27"/>
        <v>2177149.8649971397</v>
      </c>
      <c r="K37" s="115">
        <f t="shared" si="27"/>
        <v>2241121.6461668876</v>
      </c>
      <c r="L37" s="115">
        <f t="shared" si="27"/>
        <v>2377684.4863014873</v>
      </c>
      <c r="M37" s="116">
        <f t="shared" si="27"/>
        <v>2558247.5339015629</v>
      </c>
      <c r="O37" s="113" t="s">
        <v>21</v>
      </c>
      <c r="P37" s="118">
        <f t="shared" si="14"/>
        <v>1</v>
      </c>
      <c r="Q37" s="119">
        <f t="shared" si="15"/>
        <v>1</v>
      </c>
      <c r="R37" s="119">
        <f t="shared" si="16"/>
        <v>1</v>
      </c>
      <c r="S37" s="119">
        <f t="shared" si="17"/>
        <v>1</v>
      </c>
      <c r="T37" s="119">
        <f t="shared" si="18"/>
        <v>1</v>
      </c>
      <c r="U37" s="119">
        <f t="shared" si="19"/>
        <v>1</v>
      </c>
      <c r="V37" s="119">
        <f t="shared" si="20"/>
        <v>1</v>
      </c>
      <c r="W37" s="119">
        <f t="shared" si="21"/>
        <v>1</v>
      </c>
      <c r="X37" s="119">
        <f t="shared" si="22"/>
        <v>1</v>
      </c>
      <c r="Y37" s="119">
        <f t="shared" si="23"/>
        <v>1</v>
      </c>
      <c r="Z37" s="120">
        <f t="shared" si="24"/>
        <v>1</v>
      </c>
      <c r="AB37" s="113" t="s">
        <v>21</v>
      </c>
      <c r="AC37" s="118">
        <f t="shared" si="26"/>
        <v>1</v>
      </c>
      <c r="AD37" s="119">
        <f t="shared" si="26"/>
        <v>0.27829996455849493</v>
      </c>
      <c r="AE37" s="119">
        <f t="shared" si="26"/>
        <v>0.11296700429497301</v>
      </c>
      <c r="AF37" s="119">
        <f t="shared" si="26"/>
        <v>7.3792063799357044E-2</v>
      </c>
      <c r="AG37" s="119">
        <f t="shared" si="26"/>
        <v>6.0397546758045997E-2</v>
      </c>
      <c r="AH37" s="119">
        <f t="shared" si="26"/>
        <v>0.12600466250677378</v>
      </c>
      <c r="AI37" s="119">
        <f t="shared" si="26"/>
        <v>8.3269794983406045E-2</v>
      </c>
      <c r="AJ37" s="119">
        <f t="shared" si="26"/>
        <v>6.1740188276019368E-2</v>
      </c>
      <c r="AK37" s="119">
        <f t="shared" si="26"/>
        <v>6.3554316865544705E-2</v>
      </c>
      <c r="AL37" s="119">
        <f t="shared" si="26"/>
        <v>6.7427001790442698E-2</v>
      </c>
      <c r="AM37" s="120">
        <f t="shared" si="26"/>
        <v>7.2547456166942484E-2</v>
      </c>
    </row>
    <row r="39" spans="2:39">
      <c r="M39" s="424" t="s">
        <v>324</v>
      </c>
      <c r="Z39" s="424" t="s">
        <v>324</v>
      </c>
      <c r="AM39" s="424" t="s">
        <v>324</v>
      </c>
    </row>
    <row r="40" spans="2:39" ht="15">
      <c r="B40" s="2" t="s">
        <v>208</v>
      </c>
      <c r="O40" s="5" t="s">
        <v>161</v>
      </c>
      <c r="AB40" s="5" t="s">
        <v>166</v>
      </c>
    </row>
    <row r="41" spans="2:39" s="18" customFormat="1" ht="57">
      <c r="B41" s="6" t="s">
        <v>145</v>
      </c>
      <c r="C41" s="19" t="s">
        <v>38</v>
      </c>
      <c r="D41" s="20" t="s">
        <v>45</v>
      </c>
      <c r="E41" s="21" t="s">
        <v>46</v>
      </c>
      <c r="F41" s="22" t="s">
        <v>47</v>
      </c>
      <c r="G41" s="23" t="s">
        <v>39</v>
      </c>
      <c r="H41" s="24" t="s">
        <v>48</v>
      </c>
      <c r="I41" s="25" t="s">
        <v>40</v>
      </c>
      <c r="J41" s="26" t="s">
        <v>41</v>
      </c>
      <c r="K41" s="27" t="s">
        <v>49</v>
      </c>
      <c r="L41" s="28" t="s">
        <v>42</v>
      </c>
      <c r="M41" s="29" t="s">
        <v>43</v>
      </c>
      <c r="O41" s="6" t="s">
        <v>145</v>
      </c>
      <c r="P41" s="30" t="s">
        <v>38</v>
      </c>
      <c r="Q41" s="20" t="s">
        <v>45</v>
      </c>
      <c r="R41" s="21" t="s">
        <v>46</v>
      </c>
      <c r="S41" s="22" t="s">
        <v>47</v>
      </c>
      <c r="T41" s="23" t="s">
        <v>39</v>
      </c>
      <c r="U41" s="24" t="s">
        <v>48</v>
      </c>
      <c r="V41" s="25" t="s">
        <v>40</v>
      </c>
      <c r="W41" s="26" t="s">
        <v>41</v>
      </c>
      <c r="X41" s="27" t="s">
        <v>49</v>
      </c>
      <c r="Y41" s="28" t="s">
        <v>42</v>
      </c>
      <c r="Z41" s="29" t="s">
        <v>43</v>
      </c>
      <c r="AB41" s="6" t="s">
        <v>145</v>
      </c>
      <c r="AC41" s="30" t="s">
        <v>38</v>
      </c>
      <c r="AD41" s="20" t="s">
        <v>45</v>
      </c>
      <c r="AE41" s="21" t="s">
        <v>46</v>
      </c>
      <c r="AF41" s="22" t="s">
        <v>47</v>
      </c>
      <c r="AG41" s="23" t="s">
        <v>39</v>
      </c>
      <c r="AH41" s="24" t="s">
        <v>48</v>
      </c>
      <c r="AI41" s="25" t="s">
        <v>40</v>
      </c>
      <c r="AJ41" s="26" t="s">
        <v>41</v>
      </c>
      <c r="AK41" s="27" t="s">
        <v>49</v>
      </c>
      <c r="AL41" s="28" t="s">
        <v>42</v>
      </c>
      <c r="AM41" s="29" t="s">
        <v>43</v>
      </c>
    </row>
    <row r="42" spans="2:39">
      <c r="B42" s="31" t="s">
        <v>26</v>
      </c>
      <c r="C42" s="43">
        <v>6604914.1829267563</v>
      </c>
      <c r="D42" s="99">
        <v>3325379.1575912512</v>
      </c>
      <c r="E42" s="99">
        <v>753591.78803611256</v>
      </c>
      <c r="F42" s="99">
        <v>353438.04035908915</v>
      </c>
      <c r="G42" s="99">
        <v>128739.62090501806</v>
      </c>
      <c r="H42" s="99">
        <v>635892.90878546913</v>
      </c>
      <c r="I42" s="99">
        <v>428473.93477904226</v>
      </c>
      <c r="J42" s="99">
        <v>225495.04504503802</v>
      </c>
      <c r="K42" s="99">
        <v>182598.83148269504</v>
      </c>
      <c r="L42" s="99">
        <v>290788.70101107931</v>
      </c>
      <c r="M42" s="100">
        <v>280516.15493196138</v>
      </c>
      <c r="O42" s="31" t="s">
        <v>26</v>
      </c>
      <c r="P42" s="101">
        <f t="shared" ref="P42:P56" si="28">C42/C$56</f>
        <v>0.19336960752301874</v>
      </c>
      <c r="Q42" s="102">
        <f t="shared" ref="Q42:Q56" si="29">D42/D$56</f>
        <v>0.34662514564176383</v>
      </c>
      <c r="R42" s="102">
        <f t="shared" ref="R42:R56" si="30">E42/E$56</f>
        <v>0.19827828670394004</v>
      </c>
      <c r="S42" s="102">
        <f t="shared" ref="S42:S56" si="31">F42/F$56</f>
        <v>0.13808745842741141</v>
      </c>
      <c r="T42" s="102">
        <f t="shared" ref="T42:T56" si="32">G42/G$56</f>
        <v>6.4496209886118969E-2</v>
      </c>
      <c r="U42" s="102">
        <f t="shared" ref="U42:U56" si="33">H42/H$56</f>
        <v>0.14979425816003944</v>
      </c>
      <c r="V42" s="102">
        <f t="shared" ref="V42:V56" si="34">I42/I$56</f>
        <v>0.15825266647228353</v>
      </c>
      <c r="W42" s="102">
        <f t="shared" ref="W42:W56" si="35">J42/J$56</f>
        <v>0.10707055234540652</v>
      </c>
      <c r="X42" s="102">
        <f t="shared" ref="X42:X56" si="36">K42/K$56</f>
        <v>8.1182442283354181E-2</v>
      </c>
      <c r="Y42" s="102">
        <f t="shared" ref="Y42:Y56" si="37">L42/L$56</f>
        <v>0.12205331270851247</v>
      </c>
      <c r="Z42" s="103">
        <f t="shared" ref="Z42:Z56" si="38">M42/M$56</f>
        <v>0.11146293529103916</v>
      </c>
      <c r="AB42" s="31" t="s">
        <v>26</v>
      </c>
      <c r="AC42" s="101">
        <f>C42/$C42</f>
        <v>1</v>
      </c>
      <c r="AD42" s="102">
        <f t="shared" ref="AD42:AM54" si="39">D42/$C42</f>
        <v>0.50347045631374365</v>
      </c>
      <c r="AE42" s="102">
        <f t="shared" si="39"/>
        <v>0.11409562140626973</v>
      </c>
      <c r="AF42" s="102">
        <f t="shared" si="39"/>
        <v>5.3511375101996314E-2</v>
      </c>
      <c r="AG42" s="102">
        <f t="shared" si="39"/>
        <v>1.9491490326672377E-2</v>
      </c>
      <c r="AH42" s="102">
        <f t="shared" si="39"/>
        <v>9.6275726099395512E-2</v>
      </c>
      <c r="AI42" s="102">
        <f t="shared" si="39"/>
        <v>6.4871991204157889E-2</v>
      </c>
      <c r="AJ42" s="102">
        <f t="shared" si="39"/>
        <v>3.4140495818693148E-2</v>
      </c>
      <c r="AK42" s="102">
        <f t="shared" si="39"/>
        <v>2.7645905219283593E-2</v>
      </c>
      <c r="AL42" s="102">
        <f t="shared" si="39"/>
        <v>4.40261134297169E-2</v>
      </c>
      <c r="AM42" s="103">
        <f t="shared" si="39"/>
        <v>4.2470825080070856E-2</v>
      </c>
    </row>
    <row r="43" spans="2:39">
      <c r="B43" s="54" t="s">
        <v>33</v>
      </c>
      <c r="C43" s="104">
        <v>624744.11841842858</v>
      </c>
      <c r="D43" s="52">
        <v>251792.3569163442</v>
      </c>
      <c r="E43" s="52">
        <v>101773.08102137691</v>
      </c>
      <c r="F43" s="52">
        <v>38154.665722213605</v>
      </c>
      <c r="G43" s="52">
        <v>28906.927381615595</v>
      </c>
      <c r="H43" s="52">
        <v>25243.067949886405</v>
      </c>
      <c r="I43" s="52">
        <v>30940.666323030429</v>
      </c>
      <c r="J43" s="52">
        <v>31473.780160976657</v>
      </c>
      <c r="K43" s="52">
        <v>34802.481325151661</v>
      </c>
      <c r="L43" s="52">
        <v>52537.541043445846</v>
      </c>
      <c r="M43" s="53">
        <v>29119.550574387307</v>
      </c>
      <c r="O43" s="54" t="s">
        <v>33</v>
      </c>
      <c r="P43" s="48">
        <f t="shared" si="28"/>
        <v>1.8290400395081945E-2</v>
      </c>
      <c r="Q43" s="49">
        <f t="shared" si="29"/>
        <v>2.6245898061991395E-2</v>
      </c>
      <c r="R43" s="49">
        <f t="shared" si="30"/>
        <v>2.6777616818368093E-2</v>
      </c>
      <c r="S43" s="49">
        <f t="shared" si="31"/>
        <v>1.4906943268967396E-2</v>
      </c>
      <c r="T43" s="49">
        <f t="shared" si="32"/>
        <v>1.4481845157389369E-2</v>
      </c>
      <c r="U43" s="49">
        <f t="shared" si="33"/>
        <v>5.9463890617348992E-3</v>
      </c>
      <c r="V43" s="49">
        <f t="shared" si="34"/>
        <v>1.142763316646968E-2</v>
      </c>
      <c r="W43" s="49">
        <f t="shared" si="35"/>
        <v>1.4944519182497323E-2</v>
      </c>
      <c r="X43" s="49">
        <f t="shared" si="36"/>
        <v>1.5472992946093394E-2</v>
      </c>
      <c r="Y43" s="49">
        <f t="shared" si="37"/>
        <v>2.2051685308321821E-2</v>
      </c>
      <c r="Z43" s="50">
        <f t="shared" si="38"/>
        <v>1.1570636928786952E-2</v>
      </c>
      <c r="AB43" s="54" t="s">
        <v>33</v>
      </c>
      <c r="AC43" s="48">
        <f t="shared" ref="AC43:AM56" si="40">C43/$C43</f>
        <v>1</v>
      </c>
      <c r="AD43" s="49">
        <f t="shared" si="39"/>
        <v>0.40303277692916795</v>
      </c>
      <c r="AE43" s="49">
        <f t="shared" si="39"/>
        <v>0.16290362409336581</v>
      </c>
      <c r="AF43" s="49">
        <f t="shared" si="39"/>
        <v>6.1072468867420598E-2</v>
      </c>
      <c r="AG43" s="49">
        <f t="shared" si="39"/>
        <v>4.6270027246987047E-2</v>
      </c>
      <c r="AH43" s="49">
        <f t="shared" si="39"/>
        <v>4.0405451137003917E-2</v>
      </c>
      <c r="AI43" s="49">
        <f t="shared" si="39"/>
        <v>4.9525342313519169E-2</v>
      </c>
      <c r="AJ43" s="49">
        <f t="shared" si="39"/>
        <v>5.0378673817136732E-2</v>
      </c>
      <c r="AK43" s="49">
        <f t="shared" si="39"/>
        <v>5.5706777061392605E-2</v>
      </c>
      <c r="AL43" s="49">
        <f t="shared" si="39"/>
        <v>8.4094494841259637E-2</v>
      </c>
      <c r="AM43" s="50">
        <f t="shared" si="39"/>
        <v>4.6610363692746605E-2</v>
      </c>
    </row>
    <row r="44" spans="2:39">
      <c r="B44" s="54" t="s">
        <v>27</v>
      </c>
      <c r="C44" s="104">
        <v>922702.76504053595</v>
      </c>
      <c r="D44" s="52">
        <v>247679.44437951359</v>
      </c>
      <c r="E44" s="52">
        <v>100269.19622215247</v>
      </c>
      <c r="F44" s="52">
        <v>108856.47310769676</v>
      </c>
      <c r="G44" s="52">
        <v>74404.314440528789</v>
      </c>
      <c r="H44" s="52">
        <v>172628.34393160095</v>
      </c>
      <c r="I44" s="52">
        <v>38230.806284073937</v>
      </c>
      <c r="J44" s="52">
        <v>41284.395501322593</v>
      </c>
      <c r="K44" s="52">
        <v>28399.710271118696</v>
      </c>
      <c r="L44" s="52">
        <v>63635.279876290399</v>
      </c>
      <c r="M44" s="53">
        <v>47314.801026237852</v>
      </c>
      <c r="O44" s="54" t="s">
        <v>27</v>
      </c>
      <c r="P44" s="48">
        <f t="shared" si="28"/>
        <v>2.7013624491519179E-2</v>
      </c>
      <c r="Q44" s="49">
        <f t="shared" si="29"/>
        <v>2.5817183368259021E-2</v>
      </c>
      <c r="R44" s="49">
        <f t="shared" si="30"/>
        <v>2.6381928189425613E-2</v>
      </c>
      <c r="S44" s="49">
        <f t="shared" si="31"/>
        <v>4.2529982594804026E-2</v>
      </c>
      <c r="T44" s="49">
        <f t="shared" si="32"/>
        <v>3.7275209037081203E-2</v>
      </c>
      <c r="U44" s="49">
        <f t="shared" si="33"/>
        <v>4.0665235229654463E-2</v>
      </c>
      <c r="V44" s="49">
        <f t="shared" si="34"/>
        <v>1.4120175218966344E-2</v>
      </c>
      <c r="W44" s="49">
        <f t="shared" si="35"/>
        <v>1.9602838850361227E-2</v>
      </c>
      <c r="X44" s="49">
        <f t="shared" si="36"/>
        <v>1.2626355936826317E-2</v>
      </c>
      <c r="Y44" s="49">
        <f t="shared" si="37"/>
        <v>2.6709761029327813E-2</v>
      </c>
      <c r="Z44" s="50">
        <f t="shared" si="38"/>
        <v>1.8800509390894452E-2</v>
      </c>
      <c r="AB44" s="54" t="s">
        <v>27</v>
      </c>
      <c r="AC44" s="48">
        <f t="shared" si="40"/>
        <v>1</v>
      </c>
      <c r="AD44" s="49">
        <f t="shared" si="39"/>
        <v>0.26842820219427066</v>
      </c>
      <c r="AE44" s="49">
        <f t="shared" si="39"/>
        <v>0.10866901023944311</v>
      </c>
      <c r="AF44" s="49">
        <f t="shared" si="39"/>
        <v>0.11797566587211268</v>
      </c>
      <c r="AG44" s="49">
        <f t="shared" si="39"/>
        <v>8.0637359352944041E-2</v>
      </c>
      <c r="AH44" s="49">
        <f t="shared" si="39"/>
        <v>0.18708987387072271</v>
      </c>
      <c r="AI44" s="49">
        <f t="shared" si="39"/>
        <v>4.1433501375054825E-2</v>
      </c>
      <c r="AJ44" s="49">
        <f t="shared" si="39"/>
        <v>4.4742897784108081E-2</v>
      </c>
      <c r="AK44" s="49">
        <f t="shared" si="39"/>
        <v>3.0778828618630016E-2</v>
      </c>
      <c r="AL44" s="49">
        <f t="shared" si="39"/>
        <v>6.8966174468432187E-2</v>
      </c>
      <c r="AM44" s="50">
        <f t="shared" si="39"/>
        <v>5.1278486224281807E-2</v>
      </c>
    </row>
    <row r="45" spans="2:39">
      <c r="B45" s="54" t="s">
        <v>2</v>
      </c>
      <c r="C45" s="104">
        <v>606025.17323188786</v>
      </c>
      <c r="D45" s="52">
        <v>99304.701671048446</v>
      </c>
      <c r="E45" s="52">
        <v>47648.786439742449</v>
      </c>
      <c r="F45" s="52">
        <v>42182.024606778577</v>
      </c>
      <c r="G45" s="52">
        <v>20198.772828587749</v>
      </c>
      <c r="H45" s="52">
        <v>29166.573373423151</v>
      </c>
      <c r="I45" s="52">
        <v>62731.093911808108</v>
      </c>
      <c r="J45" s="52">
        <v>158640.60370170459</v>
      </c>
      <c r="K45" s="52">
        <v>17422.023739553533</v>
      </c>
      <c r="L45" s="52">
        <v>61029.807860384732</v>
      </c>
      <c r="M45" s="53">
        <v>67700.785098856592</v>
      </c>
      <c r="O45" s="54" t="s">
        <v>2</v>
      </c>
      <c r="P45" s="48">
        <f t="shared" si="28"/>
        <v>1.7742372822926216E-2</v>
      </c>
      <c r="Q45" s="49">
        <f t="shared" si="29"/>
        <v>1.0351152469654739E-2</v>
      </c>
      <c r="R45" s="49">
        <f t="shared" si="30"/>
        <v>1.2536919707438908E-2</v>
      </c>
      <c r="S45" s="49">
        <f t="shared" si="31"/>
        <v>1.6480423452310457E-2</v>
      </c>
      <c r="T45" s="49">
        <f t="shared" si="32"/>
        <v>1.0119218020346476E-2</v>
      </c>
      <c r="U45" s="49">
        <f t="shared" si="33"/>
        <v>6.8706305121201501E-3</v>
      </c>
      <c r="V45" s="49">
        <f t="shared" si="34"/>
        <v>2.3169117363898133E-2</v>
      </c>
      <c r="W45" s="49">
        <f t="shared" si="35"/>
        <v>7.5326431493684037E-2</v>
      </c>
      <c r="X45" s="49">
        <f t="shared" si="36"/>
        <v>7.7457365154583197E-3</v>
      </c>
      <c r="Y45" s="49">
        <f t="shared" si="37"/>
        <v>2.5616161141832541E-2</v>
      </c>
      <c r="Z45" s="50">
        <f t="shared" si="38"/>
        <v>2.6900868616485558E-2</v>
      </c>
      <c r="AB45" s="54" t="s">
        <v>2</v>
      </c>
      <c r="AC45" s="48">
        <f t="shared" si="40"/>
        <v>1</v>
      </c>
      <c r="AD45" s="49">
        <f t="shared" si="39"/>
        <v>0.16386233783237708</v>
      </c>
      <c r="AE45" s="49">
        <f t="shared" si="39"/>
        <v>7.8625094376253313E-2</v>
      </c>
      <c r="AF45" s="49">
        <f t="shared" si="39"/>
        <v>6.960440996505958E-2</v>
      </c>
      <c r="AG45" s="49">
        <f t="shared" si="39"/>
        <v>3.3329923773412207E-2</v>
      </c>
      <c r="AH45" s="49">
        <f t="shared" si="39"/>
        <v>4.8127659809707166E-2</v>
      </c>
      <c r="AI45" s="49">
        <f t="shared" si="39"/>
        <v>0.10351235671823297</v>
      </c>
      <c r="AJ45" s="49">
        <f t="shared" si="39"/>
        <v>0.26177230040740035</v>
      </c>
      <c r="AK45" s="49">
        <f t="shared" si="39"/>
        <v>2.8748019899310712E-2</v>
      </c>
      <c r="AL45" s="49">
        <f t="shared" si="39"/>
        <v>0.10070507060773934</v>
      </c>
      <c r="AM45" s="50">
        <f t="shared" si="39"/>
        <v>0.11171282661050738</v>
      </c>
    </row>
    <row r="46" spans="2:39">
      <c r="B46" s="54" t="s">
        <v>32</v>
      </c>
      <c r="C46" s="104">
        <v>776864.38093270164</v>
      </c>
      <c r="D46" s="52">
        <v>219337.13208644179</v>
      </c>
      <c r="E46" s="52">
        <v>140168.91751069721</v>
      </c>
      <c r="F46" s="52">
        <v>46209.61724659137</v>
      </c>
      <c r="G46" s="52">
        <v>40007.745370948542</v>
      </c>
      <c r="H46" s="52">
        <v>34240.401674735927</v>
      </c>
      <c r="I46" s="52">
        <v>65629.693462068564</v>
      </c>
      <c r="J46" s="52">
        <v>34753.41133527401</v>
      </c>
      <c r="K46" s="52">
        <v>34938.520110058511</v>
      </c>
      <c r="L46" s="52">
        <v>115611.03190812291</v>
      </c>
      <c r="M46" s="53">
        <v>45967.910227762746</v>
      </c>
      <c r="O46" s="54" t="s">
        <v>32</v>
      </c>
      <c r="P46" s="48">
        <f t="shared" si="28"/>
        <v>2.274396854812781E-2</v>
      </c>
      <c r="Q46" s="49">
        <f t="shared" si="29"/>
        <v>2.2862886230748086E-2</v>
      </c>
      <c r="R46" s="49">
        <f t="shared" si="30"/>
        <v>3.6879983638881043E-2</v>
      </c>
      <c r="S46" s="49">
        <f t="shared" si="31"/>
        <v>1.8053994963310359E-2</v>
      </c>
      <c r="T46" s="49">
        <f t="shared" si="32"/>
        <v>2.0043153182957092E-2</v>
      </c>
      <c r="U46" s="49">
        <f t="shared" si="33"/>
        <v>8.0658480336965252E-3</v>
      </c>
      <c r="V46" s="49">
        <f t="shared" si="34"/>
        <v>2.4239686821292617E-2</v>
      </c>
      <c r="W46" s="49">
        <f t="shared" si="35"/>
        <v>1.6501768128925818E-2</v>
      </c>
      <c r="X46" s="49">
        <f t="shared" si="36"/>
        <v>1.5533475046194043E-2</v>
      </c>
      <c r="Y46" s="49">
        <f t="shared" si="37"/>
        <v>4.8525645532211753E-2</v>
      </c>
      <c r="Z46" s="50">
        <f t="shared" si="38"/>
        <v>1.8265323094936059E-2</v>
      </c>
      <c r="AB46" s="54" t="s">
        <v>32</v>
      </c>
      <c r="AC46" s="48">
        <f t="shared" si="40"/>
        <v>1</v>
      </c>
      <c r="AD46" s="49">
        <f t="shared" si="39"/>
        <v>0.28233645082698494</v>
      </c>
      <c r="AE46" s="49">
        <f t="shared" si="39"/>
        <v>0.18042906966903377</v>
      </c>
      <c r="AF46" s="49">
        <f t="shared" si="39"/>
        <v>5.9482219008563895E-2</v>
      </c>
      <c r="AG46" s="49">
        <f t="shared" si="39"/>
        <v>5.1499008517954359E-2</v>
      </c>
      <c r="AH46" s="49">
        <f t="shared" si="39"/>
        <v>4.4075133981077853E-2</v>
      </c>
      <c r="AI46" s="49">
        <f t="shared" si="39"/>
        <v>8.4480245294904235E-2</v>
      </c>
      <c r="AJ46" s="49">
        <f t="shared" si="39"/>
        <v>4.4735493334820089E-2</v>
      </c>
      <c r="AK46" s="49">
        <f t="shared" si="39"/>
        <v>4.4973770155495356E-2</v>
      </c>
      <c r="AL46" s="49">
        <f t="shared" si="39"/>
        <v>0.14881752175240751</v>
      </c>
      <c r="AM46" s="50">
        <f t="shared" si="39"/>
        <v>5.9171087458757959E-2</v>
      </c>
    </row>
    <row r="47" spans="2:39">
      <c r="B47" s="54" t="s">
        <v>30</v>
      </c>
      <c r="C47" s="104">
        <v>1156323.308580308</v>
      </c>
      <c r="D47" s="52">
        <v>31095.113414905332</v>
      </c>
      <c r="E47" s="52">
        <v>8752.116482073352</v>
      </c>
      <c r="F47" s="52">
        <v>30735.308143688504</v>
      </c>
      <c r="G47" s="52">
        <v>16844.563355628772</v>
      </c>
      <c r="H47" s="52">
        <v>698042.40567512822</v>
      </c>
      <c r="I47" s="52">
        <v>51510.750875882288</v>
      </c>
      <c r="J47" s="52">
        <v>53952.952153414764</v>
      </c>
      <c r="K47" s="52">
        <v>58430.37793723878</v>
      </c>
      <c r="L47" s="52">
        <v>56795.688937067054</v>
      </c>
      <c r="M47" s="53">
        <v>150164.03160528085</v>
      </c>
      <c r="O47" s="54" t="s">
        <v>30</v>
      </c>
      <c r="P47" s="48">
        <f t="shared" si="28"/>
        <v>3.3853245955545848E-2</v>
      </c>
      <c r="Q47" s="49">
        <f t="shared" si="29"/>
        <v>3.2412388799585956E-3</v>
      </c>
      <c r="R47" s="49">
        <f t="shared" si="30"/>
        <v>2.3027780937226192E-3</v>
      </c>
      <c r="S47" s="49">
        <f t="shared" si="31"/>
        <v>1.2008216719494159E-2</v>
      </c>
      <c r="T47" s="49">
        <f t="shared" si="32"/>
        <v>8.4388200461316971E-3</v>
      </c>
      <c r="U47" s="49">
        <f t="shared" si="33"/>
        <v>0.1644345185765099</v>
      </c>
      <c r="V47" s="49">
        <f t="shared" si="34"/>
        <v>1.9024993159272585E-2</v>
      </c>
      <c r="W47" s="49">
        <f t="shared" si="35"/>
        <v>2.5618178823297946E-2</v>
      </c>
      <c r="X47" s="49">
        <f t="shared" si="36"/>
        <v>2.5977826615686775E-2</v>
      </c>
      <c r="Y47" s="49">
        <f t="shared" si="37"/>
        <v>2.3838966088531508E-2</v>
      </c>
      <c r="Z47" s="50">
        <f t="shared" si="38"/>
        <v>5.9667592912503307E-2</v>
      </c>
      <c r="AB47" s="54" t="s">
        <v>30</v>
      </c>
      <c r="AC47" s="48">
        <f t="shared" si="40"/>
        <v>1</v>
      </c>
      <c r="AD47" s="49">
        <f t="shared" si="39"/>
        <v>2.6891366094732441E-2</v>
      </c>
      <c r="AE47" s="49">
        <f t="shared" si="39"/>
        <v>7.5689181538845605E-3</v>
      </c>
      <c r="AF47" s="49">
        <f t="shared" si="39"/>
        <v>2.6580202885838396E-2</v>
      </c>
      <c r="AG47" s="49">
        <f t="shared" si="39"/>
        <v>1.4567347411088616E-2</v>
      </c>
      <c r="AH47" s="49">
        <f t="shared" si="39"/>
        <v>0.60367407670105644</v>
      </c>
      <c r="AI47" s="49">
        <f t="shared" si="39"/>
        <v>4.4547014224875676E-2</v>
      </c>
      <c r="AJ47" s="49">
        <f t="shared" si="39"/>
        <v>4.6659054395138198E-2</v>
      </c>
      <c r="AK47" s="49">
        <f t="shared" si="39"/>
        <v>5.0531177140221699E-2</v>
      </c>
      <c r="AL47" s="49">
        <f t="shared" si="39"/>
        <v>4.9117481690132796E-2</v>
      </c>
      <c r="AM47" s="50">
        <f t="shared" si="39"/>
        <v>0.12986336130303108</v>
      </c>
    </row>
    <row r="48" spans="2:39">
      <c r="B48" s="54" t="s">
        <v>29</v>
      </c>
      <c r="C48" s="104">
        <v>1922523.4065746798</v>
      </c>
      <c r="D48" s="52">
        <v>396590.40575275692</v>
      </c>
      <c r="E48" s="52">
        <v>115949.98844305323</v>
      </c>
      <c r="F48" s="52">
        <v>76514.003214179771</v>
      </c>
      <c r="G48" s="52">
        <v>59084.97977537234</v>
      </c>
      <c r="H48" s="52">
        <v>837009.54408873571</v>
      </c>
      <c r="I48" s="52">
        <v>135895.58840288394</v>
      </c>
      <c r="J48" s="52">
        <v>108550.59380674416</v>
      </c>
      <c r="K48" s="52">
        <v>38529.425501124482</v>
      </c>
      <c r="L48" s="52">
        <v>59973.485201566022</v>
      </c>
      <c r="M48" s="53">
        <v>94425.392388263237</v>
      </c>
      <c r="O48" s="54" t="s">
        <v>29</v>
      </c>
      <c r="P48" s="48">
        <f t="shared" si="28"/>
        <v>5.6285000272089887E-2</v>
      </c>
      <c r="Q48" s="49">
        <f t="shared" si="29"/>
        <v>4.1339107704563567E-2</v>
      </c>
      <c r="R48" s="49">
        <f t="shared" si="30"/>
        <v>3.0507717064889951E-2</v>
      </c>
      <c r="S48" s="49">
        <f t="shared" si="31"/>
        <v>2.9893851344406263E-2</v>
      </c>
      <c r="T48" s="49">
        <f t="shared" si="32"/>
        <v>2.9600500839761072E-2</v>
      </c>
      <c r="U48" s="49">
        <f t="shared" si="33"/>
        <v>0.19717034424729543</v>
      </c>
      <c r="V48" s="49">
        <f t="shared" si="34"/>
        <v>5.019170941557171E-2</v>
      </c>
      <c r="W48" s="49">
        <f t="shared" si="35"/>
        <v>5.1542471959809981E-2</v>
      </c>
      <c r="X48" s="49">
        <f t="shared" si="36"/>
        <v>1.7129971953036657E-2</v>
      </c>
      <c r="Y48" s="49">
        <f t="shared" si="37"/>
        <v>2.5172788757177968E-2</v>
      </c>
      <c r="Z48" s="50">
        <f t="shared" si="38"/>
        <v>3.7519876187368843E-2</v>
      </c>
      <c r="AB48" s="54" t="s">
        <v>29</v>
      </c>
      <c r="AC48" s="48">
        <f t="shared" si="40"/>
        <v>1</v>
      </c>
      <c r="AD48" s="49">
        <f t="shared" si="39"/>
        <v>0.20628638610926139</v>
      </c>
      <c r="AE48" s="49">
        <f t="shared" si="39"/>
        <v>6.0311353321642482E-2</v>
      </c>
      <c r="AF48" s="49">
        <f t="shared" si="39"/>
        <v>3.9798736885343411E-2</v>
      </c>
      <c r="AG48" s="49">
        <f t="shared" si="39"/>
        <v>3.0733035329147347E-2</v>
      </c>
      <c r="AH48" s="49">
        <f t="shared" si="39"/>
        <v>0.43537027493465907</v>
      </c>
      <c r="AI48" s="49">
        <f t="shared" si="39"/>
        <v>7.0686051435392555E-2</v>
      </c>
      <c r="AJ48" s="49">
        <f t="shared" si="39"/>
        <v>5.6462560318132363E-2</v>
      </c>
      <c r="AK48" s="49">
        <f t="shared" si="39"/>
        <v>2.0041069653228077E-2</v>
      </c>
      <c r="AL48" s="49">
        <f t="shared" si="39"/>
        <v>3.1195191172428711E-2</v>
      </c>
      <c r="AM48" s="50">
        <f t="shared" si="39"/>
        <v>4.911534084076459E-2</v>
      </c>
    </row>
    <row r="49" spans="2:39">
      <c r="B49" s="54" t="s">
        <v>20</v>
      </c>
      <c r="C49" s="104">
        <v>1523156.1448394742</v>
      </c>
      <c r="D49" s="52">
        <v>763637.27698881505</v>
      </c>
      <c r="E49" s="52">
        <v>244597.19393090453</v>
      </c>
      <c r="F49" s="52">
        <v>64813.615207926916</v>
      </c>
      <c r="G49" s="52">
        <v>27291.622737809139</v>
      </c>
      <c r="H49" s="52">
        <v>77912.035617256726</v>
      </c>
      <c r="I49" s="52">
        <v>146916.26328501644</v>
      </c>
      <c r="J49" s="52">
        <v>35178.130471442979</v>
      </c>
      <c r="K49" s="52">
        <v>59279.286694198498</v>
      </c>
      <c r="L49" s="52">
        <v>59439.944639578796</v>
      </c>
      <c r="M49" s="53">
        <v>44090.775266525394</v>
      </c>
      <c r="O49" s="54" t="s">
        <v>20</v>
      </c>
      <c r="P49" s="48">
        <f t="shared" si="28"/>
        <v>4.4592873997549951E-2</v>
      </c>
      <c r="Q49" s="49">
        <f t="shared" si="29"/>
        <v>7.9598707338221622E-2</v>
      </c>
      <c r="R49" s="49">
        <f t="shared" si="30"/>
        <v>6.4356211565945357E-2</v>
      </c>
      <c r="S49" s="49">
        <f t="shared" si="31"/>
        <v>2.5322535702330742E-2</v>
      </c>
      <c r="T49" s="49">
        <f t="shared" si="32"/>
        <v>1.3672606893329024E-2</v>
      </c>
      <c r="U49" s="49">
        <f t="shared" si="33"/>
        <v>1.8353366448630906E-2</v>
      </c>
      <c r="V49" s="49">
        <f t="shared" si="34"/>
        <v>5.4262088136090542E-2</v>
      </c>
      <c r="W49" s="49">
        <f t="shared" si="35"/>
        <v>1.6703435143348211E-2</v>
      </c>
      <c r="X49" s="49">
        <f t="shared" si="36"/>
        <v>2.6355246808390732E-2</v>
      </c>
      <c r="Y49" s="49">
        <f t="shared" si="37"/>
        <v>2.4948844728993665E-2</v>
      </c>
      <c r="Z49" s="50">
        <f t="shared" si="38"/>
        <v>1.7519444581209482E-2</v>
      </c>
      <c r="AB49" s="54" t="s">
        <v>20</v>
      </c>
      <c r="AC49" s="48">
        <f t="shared" si="40"/>
        <v>1</v>
      </c>
      <c r="AD49" s="49">
        <f t="shared" si="39"/>
        <v>0.50135193268008316</v>
      </c>
      <c r="AE49" s="49">
        <f t="shared" si="39"/>
        <v>0.16058576447307224</v>
      </c>
      <c r="AF49" s="49">
        <f t="shared" si="39"/>
        <v>4.2552180501991568E-2</v>
      </c>
      <c r="AG49" s="49">
        <f t="shared" si="39"/>
        <v>1.7917810219441034E-2</v>
      </c>
      <c r="AH49" s="49">
        <f t="shared" si="39"/>
        <v>5.1151706199805205E-2</v>
      </c>
      <c r="AI49" s="49">
        <f t="shared" si="39"/>
        <v>9.6455155817593452E-2</v>
      </c>
      <c r="AJ49" s="49">
        <f t="shared" si="39"/>
        <v>2.3095551031079884E-2</v>
      </c>
      <c r="AK49" s="49">
        <f t="shared" si="39"/>
        <v>3.8918719459616502E-2</v>
      </c>
      <c r="AL49" s="49">
        <f t="shared" si="39"/>
        <v>3.9024196462696337E-2</v>
      </c>
      <c r="AM49" s="50">
        <f t="shared" si="39"/>
        <v>2.8946983154620784E-2</v>
      </c>
    </row>
    <row r="50" spans="2:39">
      <c r="B50" s="54" t="s">
        <v>31</v>
      </c>
      <c r="C50" s="104">
        <v>1135567.9688127865</v>
      </c>
      <c r="D50" s="52">
        <v>529586.65878997801</v>
      </c>
      <c r="E50" s="52">
        <v>256925.78339698998</v>
      </c>
      <c r="F50" s="52">
        <v>42433.684310351477</v>
      </c>
      <c r="G50" s="52">
        <v>24064.505402442672</v>
      </c>
      <c r="H50" s="52">
        <v>6871.4428650512227</v>
      </c>
      <c r="I50" s="52">
        <v>79714.846153012171</v>
      </c>
      <c r="J50" s="52">
        <v>9184.3967151781544</v>
      </c>
      <c r="K50" s="52">
        <v>111408.02012239539</v>
      </c>
      <c r="L50" s="52">
        <v>40934.87986799419</v>
      </c>
      <c r="M50" s="53">
        <v>34443.75118939313</v>
      </c>
      <c r="O50" s="54" t="s">
        <v>31</v>
      </c>
      <c r="P50" s="48">
        <f t="shared" si="28"/>
        <v>3.3245599619242644E-2</v>
      </c>
      <c r="Q50" s="49">
        <f t="shared" si="29"/>
        <v>5.5202142081740631E-2</v>
      </c>
      <c r="R50" s="49">
        <f t="shared" si="30"/>
        <v>6.7599999032342914E-2</v>
      </c>
      <c r="S50" s="49">
        <f t="shared" si="31"/>
        <v>1.6578746340304262E-2</v>
      </c>
      <c r="T50" s="49">
        <f t="shared" si="32"/>
        <v>1.2055879769808219E-2</v>
      </c>
      <c r="U50" s="49">
        <f t="shared" si="33"/>
        <v>1.6186730064742696E-3</v>
      </c>
      <c r="V50" s="49">
        <f t="shared" si="34"/>
        <v>2.9441900515249416E-2</v>
      </c>
      <c r="W50" s="49">
        <f t="shared" si="35"/>
        <v>4.3609757769047762E-3</v>
      </c>
      <c r="X50" s="49">
        <f t="shared" si="36"/>
        <v>4.9531396723895602E-2</v>
      </c>
      <c r="Y50" s="49">
        <f t="shared" si="37"/>
        <v>1.7181677540570345E-2</v>
      </c>
      <c r="Z50" s="50">
        <f t="shared" si="38"/>
        <v>1.3686205027782339E-2</v>
      </c>
      <c r="AB50" s="54" t="s">
        <v>31</v>
      </c>
      <c r="AC50" s="48">
        <f t="shared" si="40"/>
        <v>1</v>
      </c>
      <c r="AD50" s="49">
        <f t="shared" si="39"/>
        <v>0.4663628011132176</v>
      </c>
      <c r="AE50" s="49">
        <f t="shared" si="39"/>
        <v>0.22625310897559106</v>
      </c>
      <c r="AF50" s="49">
        <f t="shared" si="39"/>
        <v>3.7367806662171918E-2</v>
      </c>
      <c r="AG50" s="49">
        <f t="shared" si="39"/>
        <v>2.1191602848398081E-2</v>
      </c>
      <c r="AH50" s="49">
        <f t="shared" si="39"/>
        <v>6.0511066301343263E-3</v>
      </c>
      <c r="AI50" s="49">
        <f t="shared" si="39"/>
        <v>7.0198216524504864E-2</v>
      </c>
      <c r="AJ50" s="49">
        <f t="shared" si="39"/>
        <v>8.0879321779217285E-3</v>
      </c>
      <c r="AK50" s="49">
        <f t="shared" si="39"/>
        <v>9.8107751523557177E-2</v>
      </c>
      <c r="AL50" s="49">
        <f t="shared" si="39"/>
        <v>3.6047934595047432E-2</v>
      </c>
      <c r="AM50" s="50">
        <f t="shared" si="39"/>
        <v>3.0331738949455733E-2</v>
      </c>
    </row>
    <row r="51" spans="2:39">
      <c r="B51" s="54" t="s">
        <v>35</v>
      </c>
      <c r="C51" s="104">
        <v>269550.69913385663</v>
      </c>
      <c r="D51" s="52">
        <v>65404.053007469709</v>
      </c>
      <c r="E51" s="52">
        <v>50148.500320365689</v>
      </c>
      <c r="F51" s="52">
        <v>6267.2108186739815</v>
      </c>
      <c r="G51" s="52">
        <v>6177.0218754788257</v>
      </c>
      <c r="H51" s="52">
        <v>64418.784641549937</v>
      </c>
      <c r="I51" s="52">
        <v>9801.9762647221069</v>
      </c>
      <c r="J51" s="52">
        <v>7094.0534479338967</v>
      </c>
      <c r="K51" s="52">
        <v>3739.1254211474811</v>
      </c>
      <c r="L51" s="52">
        <v>2933.856877384178</v>
      </c>
      <c r="M51" s="53">
        <v>53566.116459130819</v>
      </c>
      <c r="O51" s="54" t="s">
        <v>35</v>
      </c>
      <c r="P51" s="48">
        <f t="shared" si="28"/>
        <v>7.8915352199129644E-3</v>
      </c>
      <c r="Q51" s="49">
        <f t="shared" si="29"/>
        <v>6.8174750381539695E-3</v>
      </c>
      <c r="R51" s="49">
        <f t="shared" si="30"/>
        <v>1.3194621918859877E-2</v>
      </c>
      <c r="S51" s="49">
        <f t="shared" si="31"/>
        <v>2.4485853659108286E-3</v>
      </c>
      <c r="T51" s="49">
        <f t="shared" si="32"/>
        <v>3.0945756757040587E-3</v>
      </c>
      <c r="U51" s="49">
        <f t="shared" si="33"/>
        <v>1.5174825703564786E-2</v>
      </c>
      <c r="V51" s="49">
        <f t="shared" si="34"/>
        <v>3.6202642790633985E-3</v>
      </c>
      <c r="W51" s="49">
        <f t="shared" si="35"/>
        <v>3.3684297625538092E-3</v>
      </c>
      <c r="X51" s="49">
        <f t="shared" si="36"/>
        <v>1.6623947219579851E-3</v>
      </c>
      <c r="Y51" s="49">
        <f t="shared" si="37"/>
        <v>1.2314335104916872E-3</v>
      </c>
      <c r="Z51" s="50">
        <f t="shared" si="38"/>
        <v>2.1284466037703006E-2</v>
      </c>
      <c r="AB51" s="54" t="s">
        <v>35</v>
      </c>
      <c r="AC51" s="48">
        <f t="shared" si="40"/>
        <v>1</v>
      </c>
      <c r="AD51" s="49">
        <f t="shared" si="39"/>
        <v>0.24264100674801292</v>
      </c>
      <c r="AE51" s="49">
        <f t="shared" si="39"/>
        <v>0.18604477926233226</v>
      </c>
      <c r="AF51" s="49">
        <f t="shared" si="39"/>
        <v>2.3250582687458499E-2</v>
      </c>
      <c r="AG51" s="49">
        <f t="shared" si="39"/>
        <v>2.2915992781051435E-2</v>
      </c>
      <c r="AH51" s="49">
        <f t="shared" si="39"/>
        <v>0.23898578207567589</v>
      </c>
      <c r="AI51" s="49">
        <f t="shared" si="39"/>
        <v>3.6364128515409738E-2</v>
      </c>
      <c r="AJ51" s="49">
        <f t="shared" si="39"/>
        <v>2.6318067327330687E-2</v>
      </c>
      <c r="AK51" s="49">
        <f t="shared" si="39"/>
        <v>1.3871696245501714E-2</v>
      </c>
      <c r="AL51" s="49">
        <f t="shared" si="39"/>
        <v>1.0884248814087658E-2</v>
      </c>
      <c r="AM51" s="50">
        <f t="shared" si="39"/>
        <v>0.1987237155431392</v>
      </c>
    </row>
    <row r="52" spans="2:39">
      <c r="B52" s="54" t="s">
        <v>34</v>
      </c>
      <c r="C52" s="104">
        <v>4265260.5438996721</v>
      </c>
      <c r="D52" s="52">
        <v>1080565.9417936709</v>
      </c>
      <c r="E52" s="52">
        <v>672672.81575453014</v>
      </c>
      <c r="F52" s="52">
        <v>296817.46957784245</v>
      </c>
      <c r="G52" s="52">
        <v>269716.39446282177</v>
      </c>
      <c r="H52" s="52">
        <v>435836.45690008951</v>
      </c>
      <c r="I52" s="52">
        <v>500226.05569665664</v>
      </c>
      <c r="J52" s="52">
        <v>198038.91083207939</v>
      </c>
      <c r="K52" s="52">
        <v>289934.84858591593</v>
      </c>
      <c r="L52" s="52">
        <v>287758.48818204907</v>
      </c>
      <c r="M52" s="53">
        <v>233693.16211401607</v>
      </c>
      <c r="O52" s="54" t="s">
        <v>34</v>
      </c>
      <c r="P52" s="48">
        <f t="shared" si="28"/>
        <v>0.12487244111199426</v>
      </c>
      <c r="Q52" s="49">
        <f t="shared" si="29"/>
        <v>0.11263417168376923</v>
      </c>
      <c r="R52" s="49">
        <f t="shared" si="30"/>
        <v>0.17698761522827514</v>
      </c>
      <c r="S52" s="49">
        <f t="shared" si="31"/>
        <v>0.11596592701005717</v>
      </c>
      <c r="T52" s="49">
        <f t="shared" si="32"/>
        <v>0.13512301080827058</v>
      </c>
      <c r="U52" s="49">
        <f t="shared" si="33"/>
        <v>0.10266791442153721</v>
      </c>
      <c r="V52" s="49">
        <f t="shared" si="34"/>
        <v>0.18475361212749539</v>
      </c>
      <c r="W52" s="49">
        <f t="shared" si="35"/>
        <v>9.4033709540883081E-2</v>
      </c>
      <c r="X52" s="49">
        <f t="shared" si="36"/>
        <v>0.12890344872491599</v>
      </c>
      <c r="Y52" s="49">
        <f t="shared" si="37"/>
        <v>0.12078143552515216</v>
      </c>
      <c r="Z52" s="50">
        <f t="shared" si="38"/>
        <v>9.2857845613172674E-2</v>
      </c>
      <c r="AB52" s="54" t="s">
        <v>34</v>
      </c>
      <c r="AC52" s="48">
        <f t="shared" si="40"/>
        <v>1</v>
      </c>
      <c r="AD52" s="49">
        <f t="shared" si="39"/>
        <v>0.25334113371787681</v>
      </c>
      <c r="AE52" s="49">
        <f t="shared" si="39"/>
        <v>0.15770966599370131</v>
      </c>
      <c r="AF52" s="49">
        <f t="shared" si="39"/>
        <v>6.9589528358909136E-2</v>
      </c>
      <c r="AG52" s="49">
        <f t="shared" si="39"/>
        <v>6.323561988459997E-2</v>
      </c>
      <c r="AH52" s="49">
        <f t="shared" si="39"/>
        <v>0.10218284496674848</v>
      </c>
      <c r="AI52" s="49">
        <f t="shared" si="39"/>
        <v>0.11727913231750819</v>
      </c>
      <c r="AJ52" s="49">
        <f t="shared" si="39"/>
        <v>4.6430671419433384E-2</v>
      </c>
      <c r="AK52" s="49">
        <f t="shared" si="39"/>
        <v>6.7975882270683574E-2</v>
      </c>
      <c r="AL52" s="49">
        <f t="shared" si="39"/>
        <v>6.7465629642159033E-2</v>
      </c>
      <c r="AM52" s="50">
        <f t="shared" si="39"/>
        <v>5.4789891428380005E-2</v>
      </c>
    </row>
    <row r="53" spans="2:39">
      <c r="B53" s="54" t="s">
        <v>52</v>
      </c>
      <c r="C53" s="104">
        <v>1217743.2556778458</v>
      </c>
      <c r="D53" s="52">
        <v>412121.66293187998</v>
      </c>
      <c r="E53" s="52">
        <v>187112.79659074204</v>
      </c>
      <c r="F53" s="105">
        <v>66612.12554300364</v>
      </c>
      <c r="G53" s="105">
        <v>63593.449597461789</v>
      </c>
      <c r="H53" s="105">
        <v>90849.781910224512</v>
      </c>
      <c r="I53" s="52">
        <v>95268.16462908547</v>
      </c>
      <c r="J53" s="52">
        <v>36804.276246201611</v>
      </c>
      <c r="K53" s="52">
        <v>103646.87683425602</v>
      </c>
      <c r="L53" s="105">
        <v>65916.270357953414</v>
      </c>
      <c r="M53" s="106">
        <v>95817.851037037384</v>
      </c>
      <c r="O53" s="54" t="s">
        <v>52</v>
      </c>
      <c r="P53" s="48">
        <f t="shared" si="28"/>
        <v>3.5651414824270297E-2</v>
      </c>
      <c r="Q53" s="49">
        <f t="shared" si="29"/>
        <v>4.2958028142379985E-2</v>
      </c>
      <c r="R53" s="49">
        <f t="shared" si="30"/>
        <v>4.9231434468095997E-2</v>
      </c>
      <c r="S53" s="49">
        <f t="shared" si="31"/>
        <v>2.6025209701071382E-2</v>
      </c>
      <c r="T53" s="49">
        <f t="shared" si="32"/>
        <v>3.1859162267117977E-2</v>
      </c>
      <c r="U53" s="49">
        <f t="shared" si="33"/>
        <v>2.1401049606349105E-2</v>
      </c>
      <c r="V53" s="49">
        <f t="shared" si="34"/>
        <v>3.5186366914589477E-2</v>
      </c>
      <c r="W53" s="49">
        <f t="shared" si="35"/>
        <v>1.7475568855921719E-2</v>
      </c>
      <c r="X53" s="49">
        <f t="shared" si="36"/>
        <v>4.6080834845015621E-2</v>
      </c>
      <c r="Y53" s="49">
        <f t="shared" si="37"/>
        <v>2.7667165645035179E-2</v>
      </c>
      <c r="Z53" s="50">
        <f t="shared" si="38"/>
        <v>3.8073168842836069E-2</v>
      </c>
      <c r="AB53" s="54" t="s">
        <v>52</v>
      </c>
      <c r="AC53" s="48">
        <f t="shared" si="40"/>
        <v>1</v>
      </c>
      <c r="AD53" s="49">
        <f t="shared" si="39"/>
        <v>0.33843066755682927</v>
      </c>
      <c r="AE53" s="49">
        <f t="shared" si="39"/>
        <v>0.15365537498837339</v>
      </c>
      <c r="AF53" s="49">
        <f t="shared" si="39"/>
        <v>5.4701288824568033E-2</v>
      </c>
      <c r="AG53" s="49">
        <f t="shared" si="39"/>
        <v>5.2222378815034429E-2</v>
      </c>
      <c r="AH53" s="49">
        <f t="shared" si="39"/>
        <v>7.4605038037885749E-2</v>
      </c>
      <c r="AI53" s="49">
        <f t="shared" si="39"/>
        <v>7.8233374880040132E-2</v>
      </c>
      <c r="AJ53" s="49">
        <f t="shared" si="39"/>
        <v>3.0223346402945047E-2</v>
      </c>
      <c r="AK53" s="49">
        <f t="shared" si="39"/>
        <v>8.5113899297731624E-2</v>
      </c>
      <c r="AL53" s="49">
        <f t="shared" si="39"/>
        <v>5.4129858696085914E-2</v>
      </c>
      <c r="AM53" s="50">
        <f t="shared" si="39"/>
        <v>7.868477250050647E-2</v>
      </c>
    </row>
    <row r="54" spans="2:39">
      <c r="B54" s="54" t="s">
        <v>36</v>
      </c>
      <c r="C54" s="104">
        <v>4127346.3345936732</v>
      </c>
      <c r="D54" s="52">
        <v>1678698.0850876065</v>
      </c>
      <c r="E54" s="52">
        <v>566923.68892193306</v>
      </c>
      <c r="F54" s="52">
        <v>259693.63716612651</v>
      </c>
      <c r="G54" s="52">
        <v>123570.96898265062</v>
      </c>
      <c r="H54" s="52">
        <v>317520.81533616054</v>
      </c>
      <c r="I54" s="52">
        <v>310591.12039281824</v>
      </c>
      <c r="J54" s="52">
        <v>238586.16135625402</v>
      </c>
      <c r="K54" s="52">
        <v>169530.47984170329</v>
      </c>
      <c r="L54" s="52">
        <v>252579.30725568061</v>
      </c>
      <c r="M54" s="53">
        <v>209652.07025274006</v>
      </c>
      <c r="O54" s="54" t="s">
        <v>36</v>
      </c>
      <c r="P54" s="48">
        <f t="shared" si="28"/>
        <v>0.12083477827690633</v>
      </c>
      <c r="Q54" s="49">
        <f t="shared" si="29"/>
        <v>0.17498123992980322</v>
      </c>
      <c r="R54" s="49">
        <f t="shared" si="30"/>
        <v>0.14916385703227922</v>
      </c>
      <c r="S54" s="49">
        <f t="shared" si="31"/>
        <v>0.10146172802906828</v>
      </c>
      <c r="T54" s="49">
        <f t="shared" si="32"/>
        <v>6.1906809227100033E-2</v>
      </c>
      <c r="U54" s="49">
        <f t="shared" si="33"/>
        <v>7.47968633185329E-2</v>
      </c>
      <c r="V54" s="49">
        <f t="shared" si="34"/>
        <v>0.1147137993589375</v>
      </c>
      <c r="W54" s="49">
        <f t="shared" si="35"/>
        <v>0.11328653396034578</v>
      </c>
      <c r="X54" s="49">
        <f t="shared" si="36"/>
        <v>7.5372324583154474E-2</v>
      </c>
      <c r="Y54" s="49">
        <f t="shared" si="37"/>
        <v>0.10601560880799994</v>
      </c>
      <c r="Z54" s="50">
        <f t="shared" si="38"/>
        <v>8.330513137784E-2</v>
      </c>
      <c r="AB54" s="54" t="s">
        <v>36</v>
      </c>
      <c r="AC54" s="48">
        <f t="shared" si="40"/>
        <v>1</v>
      </c>
      <c r="AD54" s="49">
        <f t="shared" si="39"/>
        <v>0.4067257625117302</v>
      </c>
      <c r="AE54" s="49">
        <f t="shared" si="39"/>
        <v>0.13735791546500914</v>
      </c>
      <c r="AF54" s="49">
        <f t="shared" si="39"/>
        <v>6.2920243690112496E-2</v>
      </c>
      <c r="AG54" s="49">
        <f t="shared" si="39"/>
        <v>2.9939568663509279E-2</v>
      </c>
      <c r="AH54" s="49">
        <f t="shared" si="39"/>
        <v>7.6930984122857635E-2</v>
      </c>
      <c r="AI54" s="49">
        <f t="shared" si="39"/>
        <v>7.5252013088791384E-2</v>
      </c>
      <c r="AJ54" s="49">
        <f t="shared" si="39"/>
        <v>5.7806188774740225E-2</v>
      </c>
      <c r="AK54" s="49">
        <f t="shared" si="39"/>
        <v>4.1074934376301407E-2</v>
      </c>
      <c r="AL54" s="49">
        <f t="shared" si="39"/>
        <v>6.1196538109406416E-2</v>
      </c>
      <c r="AM54" s="50">
        <f t="shared" si="39"/>
        <v>5.0795851197541861E-2</v>
      </c>
    </row>
    <row r="55" spans="2:39">
      <c r="B55" s="109" t="s">
        <v>28</v>
      </c>
      <c r="C55" s="110">
        <v>9004218.2393400893</v>
      </c>
      <c r="D55" s="111">
        <v>492396.93238395912</v>
      </c>
      <c r="E55" s="111">
        <v>554142.67052018899</v>
      </c>
      <c r="F55" s="111">
        <v>1126795.2300004784</v>
      </c>
      <c r="G55" s="111">
        <v>1113479.52028019</v>
      </c>
      <c r="H55" s="111">
        <v>819476.13898800348</v>
      </c>
      <c r="I55" s="111">
        <v>751599.6254721462</v>
      </c>
      <c r="J55" s="111">
        <v>927004.96086736873</v>
      </c>
      <c r="K55" s="111">
        <v>1116580.4232769571</v>
      </c>
      <c r="L55" s="111">
        <v>972538.54429040418</v>
      </c>
      <c r="M55" s="112">
        <v>1130204.1932603929</v>
      </c>
      <c r="O55" s="109" t="s">
        <v>28</v>
      </c>
      <c r="P55" s="72">
        <f t="shared" si="28"/>
        <v>0.26361313694181387</v>
      </c>
      <c r="Q55" s="73">
        <f t="shared" si="29"/>
        <v>5.1325623428992113E-2</v>
      </c>
      <c r="R55" s="73">
        <f t="shared" si="30"/>
        <v>0.14580103053753521</v>
      </c>
      <c r="S55" s="73">
        <f t="shared" si="31"/>
        <v>0.44023639708055318</v>
      </c>
      <c r="T55" s="73">
        <f t="shared" si="32"/>
        <v>0.55783299918888429</v>
      </c>
      <c r="U55" s="73">
        <f t="shared" si="33"/>
        <v>0.19304008367386027</v>
      </c>
      <c r="V55" s="73">
        <f t="shared" si="34"/>
        <v>0.27759598705081967</v>
      </c>
      <c r="W55" s="73">
        <f t="shared" si="35"/>
        <v>0.4401645861760598</v>
      </c>
      <c r="X55" s="73">
        <f t="shared" si="36"/>
        <v>0.49642555229601992</v>
      </c>
      <c r="Y55" s="73">
        <f t="shared" si="37"/>
        <v>0.40820551367584113</v>
      </c>
      <c r="Z55" s="74">
        <f t="shared" si="38"/>
        <v>0.44908599609744215</v>
      </c>
      <c r="AB55" s="109" t="s">
        <v>28</v>
      </c>
      <c r="AC55" s="72">
        <f t="shared" si="40"/>
        <v>1</v>
      </c>
      <c r="AD55" s="73">
        <f t="shared" si="40"/>
        <v>5.4685139708480282E-2</v>
      </c>
      <c r="AE55" s="73">
        <f t="shared" si="40"/>
        <v>6.1542563250977088E-2</v>
      </c>
      <c r="AF55" s="73">
        <f t="shared" si="40"/>
        <v>0.12514081734241264</v>
      </c>
      <c r="AG55" s="73">
        <f t="shared" si="40"/>
        <v>0.12366198715789856</v>
      </c>
      <c r="AH55" s="73">
        <f t="shared" si="40"/>
        <v>9.1010248441963815E-2</v>
      </c>
      <c r="AI55" s="73">
        <f t="shared" si="40"/>
        <v>8.3471946758059717E-2</v>
      </c>
      <c r="AJ55" s="73">
        <f t="shared" si="40"/>
        <v>0.10295229815923565</v>
      </c>
      <c r="AK55" s="73">
        <f t="shared" si="40"/>
        <v>0.12400637052515402</v>
      </c>
      <c r="AL55" s="73">
        <f t="shared" si="40"/>
        <v>0.10800921506337019</v>
      </c>
      <c r="AM55" s="74">
        <f t="shared" si="40"/>
        <v>0.12551941359244803</v>
      </c>
    </row>
    <row r="56" spans="2:39">
      <c r="B56" s="113" t="s">
        <v>21</v>
      </c>
      <c r="C56" s="114">
        <f t="shared" ref="C56:M56" si="41">SUM(C42:C55)</f>
        <v>34156940.522002697</v>
      </c>
      <c r="D56" s="115">
        <f t="shared" si="41"/>
        <v>9593588.9227956403</v>
      </c>
      <c r="E56" s="115">
        <f t="shared" si="41"/>
        <v>3800677.3235908626</v>
      </c>
      <c r="F56" s="115">
        <f t="shared" si="41"/>
        <v>2559523.1050246414</v>
      </c>
      <c r="G56" s="115">
        <f t="shared" si="41"/>
        <v>1996080.4073965547</v>
      </c>
      <c r="H56" s="115">
        <f t="shared" si="41"/>
        <v>4245108.7017373145</v>
      </c>
      <c r="I56" s="115">
        <f t="shared" si="41"/>
        <v>2707530.5859322469</v>
      </c>
      <c r="J56" s="115">
        <f t="shared" si="41"/>
        <v>2106041.6716409335</v>
      </c>
      <c r="K56" s="115">
        <f t="shared" si="41"/>
        <v>2249240.4311435143</v>
      </c>
      <c r="L56" s="115">
        <f t="shared" si="41"/>
        <v>2382472.8273090008</v>
      </c>
      <c r="M56" s="116">
        <f t="shared" si="41"/>
        <v>2516676.5454319855</v>
      </c>
      <c r="O56" s="113" t="s">
        <v>21</v>
      </c>
      <c r="P56" s="118">
        <f t="shared" si="28"/>
        <v>1</v>
      </c>
      <c r="Q56" s="119">
        <f t="shared" si="29"/>
        <v>1</v>
      </c>
      <c r="R56" s="119">
        <f t="shared" si="30"/>
        <v>1</v>
      </c>
      <c r="S56" s="119">
        <f t="shared" si="31"/>
        <v>1</v>
      </c>
      <c r="T56" s="119">
        <f t="shared" si="32"/>
        <v>1</v>
      </c>
      <c r="U56" s="119">
        <f t="shared" si="33"/>
        <v>1</v>
      </c>
      <c r="V56" s="119">
        <f t="shared" si="34"/>
        <v>1</v>
      </c>
      <c r="W56" s="119">
        <f t="shared" si="35"/>
        <v>1</v>
      </c>
      <c r="X56" s="119">
        <f t="shared" si="36"/>
        <v>1</v>
      </c>
      <c r="Y56" s="119">
        <f t="shared" si="37"/>
        <v>1</v>
      </c>
      <c r="Z56" s="120">
        <f t="shared" si="38"/>
        <v>1</v>
      </c>
      <c r="AB56" s="113" t="s">
        <v>21</v>
      </c>
      <c r="AC56" s="118">
        <f t="shared" si="40"/>
        <v>1</v>
      </c>
      <c r="AD56" s="119">
        <f t="shared" si="40"/>
        <v>0.28086792248315651</v>
      </c>
      <c r="AE56" s="119">
        <f t="shared" si="40"/>
        <v>0.11127101155744908</v>
      </c>
      <c r="AF56" s="119">
        <f t="shared" si="40"/>
        <v>7.4934202709867614E-2</v>
      </c>
      <c r="AG56" s="119">
        <f t="shared" si="40"/>
        <v>5.8438501133049374E-2</v>
      </c>
      <c r="AH56" s="119">
        <f t="shared" si="40"/>
        <v>0.12428246314984695</v>
      </c>
      <c r="AI56" s="119">
        <f t="shared" si="40"/>
        <v>7.9267362490740387E-2</v>
      </c>
      <c r="AJ56" s="119">
        <f t="shared" si="40"/>
        <v>6.1657796027846691E-2</v>
      </c>
      <c r="AK56" s="119">
        <f t="shared" si="40"/>
        <v>6.5850172666800558E-2</v>
      </c>
      <c r="AL56" s="119">
        <f t="shared" si="40"/>
        <v>6.9750767805866448E-2</v>
      </c>
      <c r="AM56" s="120">
        <f t="shared" si="40"/>
        <v>7.3679799975376339E-2</v>
      </c>
    </row>
    <row r="58" spans="2:39">
      <c r="M58" s="424" t="s">
        <v>324</v>
      </c>
      <c r="Z58" s="424" t="s">
        <v>324</v>
      </c>
      <c r="AM58" s="424" t="s">
        <v>324</v>
      </c>
    </row>
    <row r="59" spans="2:39" ht="15">
      <c r="B59" s="2" t="s">
        <v>209</v>
      </c>
      <c r="O59" s="5" t="s">
        <v>162</v>
      </c>
      <c r="AB59" s="5" t="s">
        <v>210</v>
      </c>
    </row>
    <row r="60" spans="2:39" s="18" customFormat="1" ht="57">
      <c r="B60" s="6" t="s">
        <v>145</v>
      </c>
      <c r="C60" s="19" t="s">
        <v>38</v>
      </c>
      <c r="D60" s="20" t="s">
        <v>45</v>
      </c>
      <c r="E60" s="21" t="s">
        <v>46</v>
      </c>
      <c r="F60" s="22" t="s">
        <v>47</v>
      </c>
      <c r="G60" s="23" t="s">
        <v>39</v>
      </c>
      <c r="H60" s="24" t="s">
        <v>48</v>
      </c>
      <c r="I60" s="25" t="s">
        <v>40</v>
      </c>
      <c r="J60" s="26" t="s">
        <v>41</v>
      </c>
      <c r="K60" s="27" t="s">
        <v>49</v>
      </c>
      <c r="L60" s="28" t="s">
        <v>42</v>
      </c>
      <c r="M60" s="29" t="s">
        <v>43</v>
      </c>
      <c r="O60" s="6" t="s">
        <v>145</v>
      </c>
      <c r="P60" s="30" t="s">
        <v>38</v>
      </c>
      <c r="Q60" s="20" t="s">
        <v>45</v>
      </c>
      <c r="R60" s="21" t="s">
        <v>46</v>
      </c>
      <c r="S60" s="22" t="s">
        <v>47</v>
      </c>
      <c r="T60" s="23" t="s">
        <v>39</v>
      </c>
      <c r="U60" s="24" t="s">
        <v>48</v>
      </c>
      <c r="V60" s="25" t="s">
        <v>40</v>
      </c>
      <c r="W60" s="26" t="s">
        <v>41</v>
      </c>
      <c r="X60" s="27" t="s">
        <v>49</v>
      </c>
      <c r="Y60" s="28" t="s">
        <v>42</v>
      </c>
      <c r="Z60" s="29" t="s">
        <v>43</v>
      </c>
      <c r="AB60" s="6" t="s">
        <v>145</v>
      </c>
      <c r="AC60" s="30" t="s">
        <v>38</v>
      </c>
      <c r="AD60" s="20" t="s">
        <v>45</v>
      </c>
      <c r="AE60" s="21" t="s">
        <v>46</v>
      </c>
      <c r="AF60" s="22" t="s">
        <v>47</v>
      </c>
      <c r="AG60" s="23" t="s">
        <v>39</v>
      </c>
      <c r="AH60" s="24" t="s">
        <v>48</v>
      </c>
      <c r="AI60" s="25" t="s">
        <v>40</v>
      </c>
      <c r="AJ60" s="26" t="s">
        <v>41</v>
      </c>
      <c r="AK60" s="27" t="s">
        <v>49</v>
      </c>
      <c r="AL60" s="28" t="s">
        <v>42</v>
      </c>
      <c r="AM60" s="29" t="s">
        <v>43</v>
      </c>
    </row>
    <row r="61" spans="2:39">
      <c r="B61" s="31" t="s">
        <v>26</v>
      </c>
      <c r="C61" s="122">
        <f t="shared" ref="C61:M61" si="42">C4-C23</f>
        <v>-31526.717019785196</v>
      </c>
      <c r="D61" s="123">
        <f t="shared" si="42"/>
        <v>88730.350318110082</v>
      </c>
      <c r="E61" s="123">
        <f t="shared" si="42"/>
        <v>-58426.180219283327</v>
      </c>
      <c r="F61" s="123">
        <f t="shared" si="42"/>
        <v>-7999.0463370999787</v>
      </c>
      <c r="G61" s="123">
        <f t="shared" si="42"/>
        <v>-23552.410200388782</v>
      </c>
      <c r="H61" s="123">
        <f t="shared" si="42"/>
        <v>8039.995217303047</v>
      </c>
      <c r="I61" s="123">
        <f t="shared" si="42"/>
        <v>-11255.885376357182</v>
      </c>
      <c r="J61" s="123">
        <f t="shared" si="42"/>
        <v>-7679.2864206595696</v>
      </c>
      <c r="K61" s="123">
        <f t="shared" si="42"/>
        <v>-4650.0007028471446</v>
      </c>
      <c r="L61" s="123">
        <f t="shared" si="42"/>
        <v>-13631.701504787139</v>
      </c>
      <c r="M61" s="124">
        <f t="shared" si="42"/>
        <v>-1102.5517937745317</v>
      </c>
      <c r="O61" s="31" t="s">
        <v>26</v>
      </c>
      <c r="P61" s="101">
        <f t="shared" ref="P61:P75" si="43">C61/C23</f>
        <v>-4.5579724503559283E-3</v>
      </c>
      <c r="Q61" s="102">
        <f t="shared" ref="Q61:Q75" si="44">D61/D23</f>
        <v>2.5511669939447371E-2</v>
      </c>
      <c r="R61" s="102">
        <f t="shared" ref="R61:R75" si="45">E61/E23</f>
        <v>-6.8057785646461963E-2</v>
      </c>
      <c r="S61" s="102">
        <f t="shared" ref="S61:S75" si="46">F61/F23</f>
        <v>-2.138521389853076E-2</v>
      </c>
      <c r="T61" s="102">
        <f t="shared" ref="T61:T75" si="47">G61/G23</f>
        <v>-0.15495593634425442</v>
      </c>
      <c r="U61" s="102">
        <f t="shared" ref="U61:U75" si="48">H61/H23</f>
        <v>1.3389983061796994E-2</v>
      </c>
      <c r="V61" s="102">
        <f t="shared" ref="V61:V75" si="49">I61/I23</f>
        <v>-2.6491822815707923E-2</v>
      </c>
      <c r="W61" s="102">
        <f t="shared" ref="W61:W75" si="50">J61/J23</f>
        <v>-3.0176294977300292E-2</v>
      </c>
      <c r="X61" s="102">
        <f t="shared" ref="X61:X75" si="51">K61/K23</f>
        <v>-2.4834298383555775E-2</v>
      </c>
      <c r="Y61" s="102">
        <f t="shared" ref="Y61:Y75" si="52">L61/L23</f>
        <v>-4.8739989334627684E-2</v>
      </c>
      <c r="Z61" s="103">
        <f t="shared" ref="Z61:Z75" si="53">M61/M23</f>
        <v>-3.5849918430953436E-3</v>
      </c>
      <c r="AB61" s="31" t="s">
        <v>26</v>
      </c>
      <c r="AC61" s="91">
        <f t="shared" ref="AC61:AC74" si="54">C4-C42</f>
        <v>280388.31812459882</v>
      </c>
      <c r="AD61" s="91">
        <f t="shared" ref="AD61:AD74" si="55">D4-D42</f>
        <v>241381.07194346562</v>
      </c>
      <c r="AE61" s="91">
        <f t="shared" ref="AE61:AE74" si="56">E4-E42</f>
        <v>46461.038434423739</v>
      </c>
      <c r="AF61" s="91">
        <f t="shared" ref="AF61:AF74" si="57">F4-F42</f>
        <v>12608.568168621045</v>
      </c>
      <c r="AG61" s="91">
        <f t="shared" ref="AG61:AG74" si="58">G4-G42</f>
        <v>-297.78838040344999</v>
      </c>
      <c r="AH61" s="91">
        <f t="shared" ref="AH61:AH74" si="59">H4-H42</f>
        <v>-27404.415597919608</v>
      </c>
      <c r="AI61" s="91">
        <f t="shared" ref="AI61:AI74" si="60">I4-I42</f>
        <v>-14848.321639443166</v>
      </c>
      <c r="AJ61" s="91">
        <f t="shared" ref="AJ61:AJ74" si="61">J4-J42</f>
        <v>21306.426574221114</v>
      </c>
      <c r="AK61" s="91">
        <f t="shared" ref="AK61:AK74" si="62">K4-K42</f>
        <v>-7.7581262009625789</v>
      </c>
      <c r="AL61" s="91">
        <f t="shared" ref="AL61:AL74" si="63">L4-L42</f>
        <v>-24738.324393161631</v>
      </c>
      <c r="AM61" s="91">
        <f t="shared" ref="AM61:AM74" si="64">M4-M42</f>
        <v>25927.821140996821</v>
      </c>
    </row>
    <row r="62" spans="2:39">
      <c r="B62" s="54" t="s">
        <v>33</v>
      </c>
      <c r="C62" s="125">
        <f t="shared" ref="C62:M62" si="65">C5-C24</f>
        <v>155597.39137717499</v>
      </c>
      <c r="D62" s="46">
        <f t="shared" si="65"/>
        <v>59003.514469653892</v>
      </c>
      <c r="E62" s="46">
        <f t="shared" si="65"/>
        <v>17393.430273301463</v>
      </c>
      <c r="F62" s="46">
        <f t="shared" si="65"/>
        <v>11912.927297877366</v>
      </c>
      <c r="G62" s="46">
        <f t="shared" si="65"/>
        <v>3785.7630017046286</v>
      </c>
      <c r="H62" s="46">
        <f t="shared" si="65"/>
        <v>21841.420714534837</v>
      </c>
      <c r="I62" s="46">
        <f t="shared" si="65"/>
        <v>7704.4113389874401</v>
      </c>
      <c r="J62" s="46">
        <f t="shared" si="65"/>
        <v>9851.0524899290758</v>
      </c>
      <c r="K62" s="46">
        <f t="shared" si="65"/>
        <v>648.59684115724667</v>
      </c>
      <c r="L62" s="46">
        <f t="shared" si="65"/>
        <v>8602.4835643501356</v>
      </c>
      <c r="M62" s="47">
        <f t="shared" si="65"/>
        <v>14853.791385678833</v>
      </c>
      <c r="O62" s="54" t="s">
        <v>33</v>
      </c>
      <c r="P62" s="48">
        <f t="shared" si="43"/>
        <v>0.21717197740917704</v>
      </c>
      <c r="Q62" s="49">
        <f t="shared" si="44"/>
        <v>0.21391099419763637</v>
      </c>
      <c r="R62" s="49">
        <f t="shared" si="45"/>
        <v>0.14406284269034708</v>
      </c>
      <c r="S62" s="49">
        <f t="shared" si="46"/>
        <v>0.25757717838243904</v>
      </c>
      <c r="T62" s="49">
        <f t="shared" si="47"/>
        <v>0.11664036183833658</v>
      </c>
      <c r="U62" s="49">
        <f t="shared" si="48"/>
        <v>0.71929598908251779</v>
      </c>
      <c r="V62" s="49">
        <f t="shared" si="49"/>
        <v>0.16466824718428077</v>
      </c>
      <c r="W62" s="49">
        <f t="shared" si="50"/>
        <v>0.29248683977147183</v>
      </c>
      <c r="X62" s="49">
        <f t="shared" si="51"/>
        <v>1.5991865152273715E-2</v>
      </c>
      <c r="Y62" s="49">
        <f t="shared" si="52"/>
        <v>0.14880540503949577</v>
      </c>
      <c r="Z62" s="50">
        <f t="shared" si="53"/>
        <v>0.46423770361662664</v>
      </c>
      <c r="AB62" s="54" t="s">
        <v>33</v>
      </c>
      <c r="AC62" s="91">
        <f t="shared" si="54"/>
        <v>247324.12354188389</v>
      </c>
      <c r="AD62" s="91">
        <f t="shared" si="55"/>
        <v>83043.237577861582</v>
      </c>
      <c r="AE62" s="91">
        <f t="shared" si="56"/>
        <v>36355.369806026865</v>
      </c>
      <c r="AF62" s="91">
        <f t="shared" si="57"/>
        <v>20008.194790591624</v>
      </c>
      <c r="AG62" s="91">
        <f t="shared" si="58"/>
        <v>7335.5507917351242</v>
      </c>
      <c r="AH62" s="91">
        <f t="shared" si="59"/>
        <v>26963.349992554824</v>
      </c>
      <c r="AI62" s="91">
        <f t="shared" si="60"/>
        <v>23551.219047701623</v>
      </c>
      <c r="AJ62" s="91">
        <f t="shared" si="61"/>
        <v>12057.599613509836</v>
      </c>
      <c r="AK62" s="91">
        <f t="shared" si="62"/>
        <v>6404.0388714954533</v>
      </c>
      <c r="AL62" s="91">
        <f t="shared" si="63"/>
        <v>13875.232154314275</v>
      </c>
      <c r="AM62" s="91">
        <f t="shared" si="64"/>
        <v>17730.330896092739</v>
      </c>
    </row>
    <row r="63" spans="2:39">
      <c r="B63" s="54" t="s">
        <v>27</v>
      </c>
      <c r="C63" s="125">
        <f t="shared" ref="C63:M63" si="66">C6-C25</f>
        <v>-4815.871445177123</v>
      </c>
      <c r="D63" s="46">
        <f t="shared" si="66"/>
        <v>-4037.9875256532105</v>
      </c>
      <c r="E63" s="46">
        <f t="shared" si="66"/>
        <v>-7451.8556708931428</v>
      </c>
      <c r="F63" s="46">
        <f t="shared" si="66"/>
        <v>-27534.600438518682</v>
      </c>
      <c r="G63" s="46">
        <f t="shared" si="66"/>
        <v>1382.568595057106</v>
      </c>
      <c r="H63" s="46">
        <f t="shared" si="66"/>
        <v>43124.326847840217</v>
      </c>
      <c r="I63" s="46">
        <f t="shared" si="66"/>
        <v>-10687.087414784262</v>
      </c>
      <c r="J63" s="46">
        <f t="shared" si="66"/>
        <v>-1449.9592435633349</v>
      </c>
      <c r="K63" s="46">
        <f t="shared" si="66"/>
        <v>-1031.2245319770409</v>
      </c>
      <c r="L63" s="46">
        <f t="shared" si="66"/>
        <v>-4876.1704461306654</v>
      </c>
      <c r="M63" s="47">
        <f t="shared" si="66"/>
        <v>7746.1183834458716</v>
      </c>
      <c r="O63" s="54" t="s">
        <v>27</v>
      </c>
      <c r="P63" s="48">
        <f t="shared" si="43"/>
        <v>-4.9301211902739624E-3</v>
      </c>
      <c r="Q63" s="49">
        <f t="shared" si="44"/>
        <v>-1.5582436860333395E-2</v>
      </c>
      <c r="R63" s="49">
        <f t="shared" si="45"/>
        <v>-7.9056606123356396E-2</v>
      </c>
      <c r="S63" s="49">
        <f t="shared" si="46"/>
        <v>-0.2394844863884425</v>
      </c>
      <c r="T63" s="49">
        <f t="shared" si="47"/>
        <v>2.0116422198786472E-2</v>
      </c>
      <c r="U63" s="49">
        <f t="shared" si="48"/>
        <v>0.18664012102133229</v>
      </c>
      <c r="V63" s="49">
        <f t="shared" si="49"/>
        <v>-0.24444224914240781</v>
      </c>
      <c r="W63" s="49">
        <f t="shared" si="50"/>
        <v>-4.3709762784838992E-2</v>
      </c>
      <c r="X63" s="49">
        <f t="shared" si="51"/>
        <v>-3.5979211040889712E-2</v>
      </c>
      <c r="Y63" s="49">
        <f t="shared" si="52"/>
        <v>-8.459526486634765E-2</v>
      </c>
      <c r="Z63" s="50">
        <f t="shared" si="53"/>
        <v>0.17033835516182791</v>
      </c>
      <c r="AB63" s="54" t="s">
        <v>27</v>
      </c>
      <c r="AC63" s="91">
        <f t="shared" si="54"/>
        <v>49307.542691742303</v>
      </c>
      <c r="AD63" s="91">
        <f t="shared" si="55"/>
        <v>7419.6698104383831</v>
      </c>
      <c r="AE63" s="91">
        <f t="shared" si="56"/>
        <v>-13461.305158337578</v>
      </c>
      <c r="AF63" s="91">
        <f t="shared" si="57"/>
        <v>-21416.609631013373</v>
      </c>
      <c r="AG63" s="91">
        <f t="shared" si="58"/>
        <v>-4293.3913997934724</v>
      </c>
      <c r="AH63" s="91">
        <f t="shared" si="59"/>
        <v>101552.02066340329</v>
      </c>
      <c r="AI63" s="91">
        <f t="shared" si="60"/>
        <v>-5197.5979959735851</v>
      </c>
      <c r="AJ63" s="91">
        <f t="shared" si="61"/>
        <v>-9561.9202317830022</v>
      </c>
      <c r="AK63" s="91">
        <f t="shared" si="62"/>
        <v>-769.25762498660333</v>
      </c>
      <c r="AL63" s="91">
        <f t="shared" si="63"/>
        <v>-10870.275561226757</v>
      </c>
      <c r="AM63" s="91">
        <f t="shared" si="64"/>
        <v>5906.2098210149197</v>
      </c>
    </row>
    <row r="64" spans="2:39">
      <c r="B64" s="54" t="s">
        <v>2</v>
      </c>
      <c r="C64" s="125">
        <f t="shared" ref="C64:M64" si="67">C7-C26</f>
        <v>133479.46580500703</v>
      </c>
      <c r="D64" s="46">
        <f t="shared" si="67"/>
        <v>8655.4204973896994</v>
      </c>
      <c r="E64" s="46">
        <f t="shared" si="67"/>
        <v>21001.971502575667</v>
      </c>
      <c r="F64" s="46">
        <f t="shared" si="67"/>
        <v>-1485.2363065220779</v>
      </c>
      <c r="G64" s="46">
        <f t="shared" si="67"/>
        <v>12578.956226259121</v>
      </c>
      <c r="H64" s="46">
        <f t="shared" si="67"/>
        <v>2299.7152768913948</v>
      </c>
      <c r="I64" s="46">
        <f t="shared" si="67"/>
        <v>30755.718172894747</v>
      </c>
      <c r="J64" s="46">
        <f t="shared" si="67"/>
        <v>28299.718001053319</v>
      </c>
      <c r="K64" s="46">
        <f t="shared" si="67"/>
        <v>1317.5588119473286</v>
      </c>
      <c r="L64" s="46">
        <f t="shared" si="67"/>
        <v>22216.84136456671</v>
      </c>
      <c r="M64" s="47">
        <f t="shared" si="67"/>
        <v>7838.8022579511162</v>
      </c>
      <c r="O64" s="54" t="s">
        <v>2</v>
      </c>
      <c r="P64" s="48">
        <f t="shared" si="43"/>
        <v>0.21977213579440139</v>
      </c>
      <c r="Q64" s="49">
        <f t="shared" si="44"/>
        <v>7.5403882119843418E-2</v>
      </c>
      <c r="R64" s="49">
        <f t="shared" si="45"/>
        <v>0.373999633250584</v>
      </c>
      <c r="S64" s="49">
        <f t="shared" si="46"/>
        <v>-3.4515937760566155E-2</v>
      </c>
      <c r="T64" s="49">
        <f t="shared" si="47"/>
        <v>0.44755444687565638</v>
      </c>
      <c r="U64" s="49">
        <f t="shared" si="48"/>
        <v>8.1977855013075085E-2</v>
      </c>
      <c r="V64" s="49">
        <f t="shared" si="49"/>
        <v>0.4730151597556721</v>
      </c>
      <c r="W64" s="49">
        <f t="shared" si="50"/>
        <v>0.21978720998380921</v>
      </c>
      <c r="X64" s="49">
        <f t="shared" si="51"/>
        <v>8.6497498704385778E-2</v>
      </c>
      <c r="Y64" s="49">
        <f t="shared" si="52"/>
        <v>0.36985126409731955</v>
      </c>
      <c r="Z64" s="50">
        <f t="shared" si="53"/>
        <v>0.11503986820327593</v>
      </c>
      <c r="AB64" s="54" t="s">
        <v>2</v>
      </c>
      <c r="AC64" s="91">
        <f t="shared" si="54"/>
        <v>134808.20175966935</v>
      </c>
      <c r="AD64" s="91">
        <f t="shared" si="55"/>
        <v>24138.184060998232</v>
      </c>
      <c r="AE64" s="91">
        <f t="shared" si="56"/>
        <v>29508.244146819292</v>
      </c>
      <c r="AF64" s="91">
        <f t="shared" si="57"/>
        <v>-636.81170965960337</v>
      </c>
      <c r="AG64" s="91">
        <f t="shared" si="58"/>
        <v>20486.163159624044</v>
      </c>
      <c r="AH64" s="91">
        <f t="shared" si="59"/>
        <v>1186.0261430546634</v>
      </c>
      <c r="AI64" s="91">
        <f t="shared" si="60"/>
        <v>33045.200322076074</v>
      </c>
      <c r="AJ64" s="91">
        <f t="shared" si="61"/>
        <v>-1581.2640505195886</v>
      </c>
      <c r="AK64" s="91">
        <f t="shared" si="62"/>
        <v>-872.13067884112388</v>
      </c>
      <c r="AL64" s="91">
        <f t="shared" si="63"/>
        <v>21256.698045657649</v>
      </c>
      <c r="AM64" s="91">
        <f t="shared" si="64"/>
        <v>8277.8923204596213</v>
      </c>
    </row>
    <row r="65" spans="2:39">
      <c r="B65" s="54" t="s">
        <v>32</v>
      </c>
      <c r="C65" s="125">
        <f t="shared" ref="C65:M65" si="68">C8-C27</f>
        <v>69151.352943207603</v>
      </c>
      <c r="D65" s="46">
        <f t="shared" si="68"/>
        <v>13682.746106599923</v>
      </c>
      <c r="E65" s="46">
        <f t="shared" si="68"/>
        <v>28957.291902857105</v>
      </c>
      <c r="F65" s="46">
        <f t="shared" si="68"/>
        <v>-1174.2129882159861</v>
      </c>
      <c r="G65" s="46">
        <f t="shared" si="68"/>
        <v>-10176.757513628534</v>
      </c>
      <c r="H65" s="46">
        <f t="shared" si="68"/>
        <v>25954.325855040879</v>
      </c>
      <c r="I65" s="46">
        <f t="shared" si="68"/>
        <v>12260.218525593693</v>
      </c>
      <c r="J65" s="46">
        <f t="shared" si="68"/>
        <v>-8728.7817814261507</v>
      </c>
      <c r="K65" s="46">
        <f t="shared" si="68"/>
        <v>3449.0215069692204</v>
      </c>
      <c r="L65" s="46">
        <f t="shared" si="68"/>
        <v>-1704.581211939003</v>
      </c>
      <c r="M65" s="47">
        <f t="shared" si="68"/>
        <v>6632.0825413564235</v>
      </c>
      <c r="O65" s="54" t="s">
        <v>32</v>
      </c>
      <c r="P65" s="48">
        <f t="shared" si="43"/>
        <v>7.9941380757006505E-2</v>
      </c>
      <c r="Q65" s="49">
        <f t="shared" si="44"/>
        <v>5.8671992046498679E-2</v>
      </c>
      <c r="R65" s="49">
        <f t="shared" si="45"/>
        <v>0.20793894943456775</v>
      </c>
      <c r="S65" s="49">
        <f t="shared" si="46"/>
        <v>-2.3807318392199576E-2</v>
      </c>
      <c r="T65" s="49">
        <f t="shared" si="47"/>
        <v>-0.24026801625021654</v>
      </c>
      <c r="U65" s="49">
        <f t="shared" si="48"/>
        <v>0.63492444192914144</v>
      </c>
      <c r="V65" s="49">
        <f t="shared" si="49"/>
        <v>0.13439731711221647</v>
      </c>
      <c r="W65" s="49">
        <f t="shared" si="50"/>
        <v>-0.18943537970944821</v>
      </c>
      <c r="X65" s="49">
        <f t="shared" si="51"/>
        <v>0.10581047425848168</v>
      </c>
      <c r="Y65" s="49">
        <f t="shared" si="52"/>
        <v>-1.3041648149176353E-2</v>
      </c>
      <c r="Z65" s="50">
        <f t="shared" si="53"/>
        <v>0.11164409328511853</v>
      </c>
      <c r="AB65" s="54" t="s">
        <v>32</v>
      </c>
      <c r="AC65" s="91">
        <f t="shared" si="54"/>
        <v>157312.7232344338</v>
      </c>
      <c r="AD65" s="91">
        <f t="shared" si="55"/>
        <v>27553.071775403339</v>
      </c>
      <c r="AE65" s="91">
        <f t="shared" si="56"/>
        <v>28046.998048759211</v>
      </c>
      <c r="AF65" s="91">
        <f t="shared" si="57"/>
        <v>1937.6838001674914</v>
      </c>
      <c r="AG65" s="91">
        <f t="shared" si="58"/>
        <v>-7828.6468182815188</v>
      </c>
      <c r="AH65" s="91">
        <f t="shared" si="59"/>
        <v>32591.742297027289</v>
      </c>
      <c r="AI65" s="91">
        <f t="shared" si="60"/>
        <v>37854.21009703583</v>
      </c>
      <c r="AJ65" s="91">
        <f t="shared" si="61"/>
        <v>2595.6926236201689</v>
      </c>
      <c r="AK65" s="91">
        <f t="shared" si="62"/>
        <v>1106.7214889187526</v>
      </c>
      <c r="AL65" s="91">
        <f t="shared" si="63"/>
        <v>13387.285197790348</v>
      </c>
      <c r="AM65" s="91">
        <f t="shared" si="64"/>
        <v>20067.964723992867</v>
      </c>
    </row>
    <row r="66" spans="2:39">
      <c r="B66" s="54" t="s">
        <v>30</v>
      </c>
      <c r="C66" s="125">
        <f t="shared" ref="C66:M66" si="69">C9-C28</f>
        <v>-191524.96441677713</v>
      </c>
      <c r="D66" s="46">
        <f t="shared" si="69"/>
        <v>-5107.4135747048567</v>
      </c>
      <c r="E66" s="46">
        <f t="shared" si="69"/>
        <v>-53.480488309522116</v>
      </c>
      <c r="F66" s="46">
        <f t="shared" si="69"/>
        <v>-6113.024508526003</v>
      </c>
      <c r="G66" s="46">
        <f t="shared" si="69"/>
        <v>-6477.8737140718858</v>
      </c>
      <c r="H66" s="46">
        <f t="shared" si="69"/>
        <v>-126002.37749984843</v>
      </c>
      <c r="I66" s="46">
        <f t="shared" si="69"/>
        <v>-22056.680085554315</v>
      </c>
      <c r="J66" s="46">
        <f t="shared" si="69"/>
        <v>-17807.10588019987</v>
      </c>
      <c r="K66" s="46">
        <f t="shared" si="69"/>
        <v>2609.3230871799678</v>
      </c>
      <c r="L66" s="46">
        <f t="shared" si="69"/>
        <v>-966.48928630910814</v>
      </c>
      <c r="M66" s="47">
        <f t="shared" si="69"/>
        <v>-9549.8424664331542</v>
      </c>
      <c r="O66" s="54" t="s">
        <v>30</v>
      </c>
      <c r="P66" s="48">
        <f t="shared" si="43"/>
        <v>-0.26018079519929271</v>
      </c>
      <c r="Q66" s="49">
        <f t="shared" si="44"/>
        <v>-0.13994727780846974</v>
      </c>
      <c r="R66" s="49">
        <f t="shared" si="45"/>
        <v>-7.2002147259860698E-3</v>
      </c>
      <c r="S66" s="49">
        <f t="shared" si="46"/>
        <v>-0.27085369588544961</v>
      </c>
      <c r="T66" s="49">
        <f t="shared" si="47"/>
        <v>-0.36483185698888132</v>
      </c>
      <c r="U66" s="49">
        <f t="shared" si="48"/>
        <v>-0.29439951255965729</v>
      </c>
      <c r="V66" s="49">
        <f t="shared" si="49"/>
        <v>-0.43942417398351941</v>
      </c>
      <c r="W66" s="49">
        <f t="shared" si="50"/>
        <v>-0.35890254491026236</v>
      </c>
      <c r="X66" s="49">
        <f t="shared" si="51"/>
        <v>5.7023137148509782E-2</v>
      </c>
      <c r="Y66" s="49">
        <f t="shared" si="52"/>
        <v>-3.723303179138427E-2</v>
      </c>
      <c r="Z66" s="50">
        <f t="shared" si="53"/>
        <v>-0.18242389477131463</v>
      </c>
      <c r="AB66" s="54" t="s">
        <v>30</v>
      </c>
      <c r="AC66" s="91">
        <f t="shared" si="54"/>
        <v>-611725.66921276937</v>
      </c>
      <c r="AD66" s="91">
        <f t="shared" si="55"/>
        <v>292.74219093653664</v>
      </c>
      <c r="AE66" s="91">
        <f t="shared" si="56"/>
        <v>-1377.9728862694719</v>
      </c>
      <c r="AF66" s="91">
        <f t="shared" si="57"/>
        <v>-14278.862117423116</v>
      </c>
      <c r="AG66" s="91">
        <f t="shared" si="58"/>
        <v>-5566.6583733536809</v>
      </c>
      <c r="AH66" s="91">
        <f t="shared" si="59"/>
        <v>-396046.86835398921</v>
      </c>
      <c r="AI66" s="91">
        <f t="shared" si="60"/>
        <v>-23372.923259223684</v>
      </c>
      <c r="AJ66" s="91">
        <f t="shared" si="61"/>
        <v>-22144.623056266555</v>
      </c>
      <c r="AK66" s="91">
        <f t="shared" si="62"/>
        <v>-10062.031098273546</v>
      </c>
      <c r="AL66" s="91">
        <f t="shared" si="63"/>
        <v>-31804.332734877589</v>
      </c>
      <c r="AM66" s="91">
        <f t="shared" si="64"/>
        <v>-107364.13952402893</v>
      </c>
    </row>
    <row r="67" spans="2:39">
      <c r="B67" s="54" t="s">
        <v>29</v>
      </c>
      <c r="C67" s="125">
        <f t="shared" ref="C67:M67" si="70">C10-C29</f>
        <v>-64557.5904524785</v>
      </c>
      <c r="D67" s="46">
        <f t="shared" si="70"/>
        <v>-3732.9908032491803</v>
      </c>
      <c r="E67" s="46">
        <f t="shared" si="70"/>
        <v>25652.708525163805</v>
      </c>
      <c r="F67" s="46">
        <f t="shared" si="70"/>
        <v>455.89853911400132</v>
      </c>
      <c r="G67" s="46">
        <f t="shared" si="70"/>
        <v>-4030.3973260425118</v>
      </c>
      <c r="H67" s="46">
        <f t="shared" si="70"/>
        <v>-85687.075722460519</v>
      </c>
      <c r="I67" s="46">
        <f t="shared" si="70"/>
        <v>13218.741069993004</v>
      </c>
      <c r="J67" s="46">
        <f t="shared" si="70"/>
        <v>-13248.18469523004</v>
      </c>
      <c r="K67" s="46">
        <f t="shared" si="70"/>
        <v>5829.9742561007151</v>
      </c>
      <c r="L67" s="46">
        <f t="shared" si="70"/>
        <v>10320.518374062594</v>
      </c>
      <c r="M67" s="47">
        <f t="shared" si="70"/>
        <v>-13336.782669930064</v>
      </c>
      <c r="O67" s="54" t="s">
        <v>29</v>
      </c>
      <c r="P67" s="48">
        <f t="shared" si="43"/>
        <v>-3.3658394198840383E-2</v>
      </c>
      <c r="Q67" s="49">
        <f t="shared" si="44"/>
        <v>-1.0117605032087406E-2</v>
      </c>
      <c r="R67" s="49">
        <f t="shared" si="45"/>
        <v>0.20778266463990627</v>
      </c>
      <c r="S67" s="49">
        <f t="shared" si="46"/>
        <v>6.0912527244845862E-3</v>
      </c>
      <c r="T67" s="49">
        <f t="shared" si="47"/>
        <v>-6.2274757898673809E-2</v>
      </c>
      <c r="U67" s="49">
        <f t="shared" si="48"/>
        <v>-0.10521875367837091</v>
      </c>
      <c r="V67" s="49">
        <f t="shared" si="49"/>
        <v>8.2486950202997011E-2</v>
      </c>
      <c r="W67" s="49">
        <f t="shared" si="50"/>
        <v>-0.11343821109222263</v>
      </c>
      <c r="X67" s="49">
        <f t="shared" si="51"/>
        <v>0.13641678168263671</v>
      </c>
      <c r="Y67" s="49">
        <f t="shared" si="52"/>
        <v>0.15970524409156564</v>
      </c>
      <c r="Z67" s="50">
        <f t="shared" si="53"/>
        <v>-0.1528218672504239</v>
      </c>
      <c r="AB67" s="54" t="s">
        <v>29</v>
      </c>
      <c r="AC67" s="91">
        <f t="shared" si="54"/>
        <v>-69057.51465013274</v>
      </c>
      <c r="AD67" s="91">
        <f t="shared" si="55"/>
        <v>-31363.470623909205</v>
      </c>
      <c r="AE67" s="91">
        <f t="shared" si="56"/>
        <v>33162.04990455143</v>
      </c>
      <c r="AF67" s="91">
        <f t="shared" si="57"/>
        <v>-1213.3133431517927</v>
      </c>
      <c r="AG67" s="91">
        <f t="shared" si="58"/>
        <v>1604.2213689686396</v>
      </c>
      <c r="AH67" s="91">
        <f t="shared" si="59"/>
        <v>-108325.86624395824</v>
      </c>
      <c r="AI67" s="91">
        <f t="shared" si="60"/>
        <v>37575.665791454463</v>
      </c>
      <c r="AJ67" s="91">
        <f t="shared" si="61"/>
        <v>-5011.1055682078731</v>
      </c>
      <c r="AK67" s="91">
        <f t="shared" si="62"/>
        <v>10037.037507978101</v>
      </c>
      <c r="AL67" s="91">
        <f t="shared" si="63"/>
        <v>14969.321769015129</v>
      </c>
      <c r="AM67" s="91">
        <f t="shared" si="64"/>
        <v>-20492.055212873398</v>
      </c>
    </row>
    <row r="68" spans="2:39">
      <c r="B68" s="54" t="s">
        <v>20</v>
      </c>
      <c r="C68" s="125">
        <f t="shared" ref="C68:M68" si="71">C11-C30</f>
        <v>204422.85786143015</v>
      </c>
      <c r="D68" s="46">
        <f t="shared" si="71"/>
        <v>55120.253803717438</v>
      </c>
      <c r="E68" s="46">
        <f t="shared" si="71"/>
        <v>21782.590967605938</v>
      </c>
      <c r="F68" s="46">
        <f t="shared" si="71"/>
        <v>1205.3029176656855</v>
      </c>
      <c r="G68" s="46">
        <f t="shared" si="71"/>
        <v>10767.99625261419</v>
      </c>
      <c r="H68" s="46">
        <f t="shared" si="71"/>
        <v>40071.502975199721</v>
      </c>
      <c r="I68" s="46">
        <f t="shared" si="71"/>
        <v>14760.942519414297</v>
      </c>
      <c r="J68" s="46">
        <f t="shared" si="71"/>
        <v>25960.674546714323</v>
      </c>
      <c r="K68" s="46">
        <f t="shared" si="71"/>
        <v>792.55946424155991</v>
      </c>
      <c r="L68" s="46">
        <f t="shared" si="71"/>
        <v>12321.85061810245</v>
      </c>
      <c r="M68" s="47">
        <f t="shared" si="71"/>
        <v>21639.183796153986</v>
      </c>
      <c r="O68" s="54" t="s">
        <v>20</v>
      </c>
      <c r="P68" s="48">
        <f t="shared" si="43"/>
        <v>0.12936307872313371</v>
      </c>
      <c r="Q68" s="49">
        <f t="shared" si="44"/>
        <v>7.1997626082196689E-2</v>
      </c>
      <c r="R68" s="49">
        <f t="shared" si="45"/>
        <v>8.1950583289273335E-2</v>
      </c>
      <c r="S68" s="49">
        <f t="shared" si="46"/>
        <v>1.6709878265000932E-2</v>
      </c>
      <c r="T68" s="49">
        <f t="shared" si="47"/>
        <v>0.31994545527645807</v>
      </c>
      <c r="U68" s="49">
        <f t="shared" si="48"/>
        <v>0.51058372479501812</v>
      </c>
      <c r="V68" s="49">
        <f t="shared" si="49"/>
        <v>0.10042011167511135</v>
      </c>
      <c r="W68" s="49">
        <f t="shared" si="50"/>
        <v>0.79268108702552276</v>
      </c>
      <c r="X68" s="49">
        <f t="shared" si="51"/>
        <v>1.4110464690990653E-2</v>
      </c>
      <c r="Y68" s="49">
        <f t="shared" si="52"/>
        <v>0.18886952635489213</v>
      </c>
      <c r="Z68" s="50">
        <f t="shared" si="53"/>
        <v>0.34120119017801398</v>
      </c>
      <c r="AB68" s="54" t="s">
        <v>20</v>
      </c>
      <c r="AC68" s="91">
        <f t="shared" si="54"/>
        <v>261492.38389471988</v>
      </c>
      <c r="AD68" s="91">
        <f t="shared" si="55"/>
        <v>57067.299564501736</v>
      </c>
      <c r="AE68" s="91">
        <f t="shared" si="56"/>
        <v>42986.933686131233</v>
      </c>
      <c r="AF68" s="91">
        <f t="shared" si="57"/>
        <v>8522.8486045616228</v>
      </c>
      <c r="AG68" s="91">
        <f t="shared" si="58"/>
        <v>17132.098498645788</v>
      </c>
      <c r="AH68" s="91">
        <f t="shared" si="59"/>
        <v>40641.214874057143</v>
      </c>
      <c r="AI68" s="91">
        <f t="shared" si="60"/>
        <v>14836.574315836275</v>
      </c>
      <c r="AJ68" s="91">
        <f t="shared" si="61"/>
        <v>23533.009516713675</v>
      </c>
      <c r="AK68" s="91">
        <f t="shared" si="62"/>
        <v>-2318.522879635384</v>
      </c>
      <c r="AL68" s="91">
        <f t="shared" si="63"/>
        <v>18121.920373166024</v>
      </c>
      <c r="AM68" s="91">
        <f t="shared" si="64"/>
        <v>40969.007340741271</v>
      </c>
    </row>
    <row r="69" spans="2:39">
      <c r="B69" s="54" t="s">
        <v>31</v>
      </c>
      <c r="C69" s="125">
        <f t="shared" ref="C69:M69" si="72">C12-C31</f>
        <v>127139.53754181764</v>
      </c>
      <c r="D69" s="46">
        <f t="shared" si="72"/>
        <v>7035.2636418543989</v>
      </c>
      <c r="E69" s="46">
        <f t="shared" si="72"/>
        <v>62458.30842672725</v>
      </c>
      <c r="F69" s="46">
        <f t="shared" si="72"/>
        <v>2893.7794094393175</v>
      </c>
      <c r="G69" s="46">
        <f t="shared" si="72"/>
        <v>-891.81293249160808</v>
      </c>
      <c r="H69" s="46">
        <f t="shared" si="72"/>
        <v>45174.931595742761</v>
      </c>
      <c r="I69" s="46">
        <f t="shared" si="72"/>
        <v>15935.586841932076</v>
      </c>
      <c r="J69" s="46">
        <f t="shared" si="72"/>
        <v>-1722.294855855178</v>
      </c>
      <c r="K69" s="46">
        <f t="shared" si="72"/>
        <v>-8851.7437295598211</v>
      </c>
      <c r="L69" s="46">
        <f t="shared" si="72"/>
        <v>3090.8027696246136</v>
      </c>
      <c r="M69" s="47">
        <f t="shared" si="72"/>
        <v>2016.7163744038917</v>
      </c>
      <c r="O69" s="54" t="s">
        <v>31</v>
      </c>
      <c r="P69" s="48">
        <f t="shared" si="43"/>
        <v>0.10777487289758225</v>
      </c>
      <c r="Q69" s="49">
        <f t="shared" si="44"/>
        <v>1.3119916130432648E-2</v>
      </c>
      <c r="R69" s="49">
        <f t="shared" si="45"/>
        <v>0.2231205906352848</v>
      </c>
      <c r="S69" s="49">
        <f t="shared" si="46"/>
        <v>6.5863909933067608E-2</v>
      </c>
      <c r="T69" s="49">
        <f t="shared" si="47"/>
        <v>-3.4097560702901958E-2</v>
      </c>
      <c r="U69" s="49">
        <f t="shared" si="48"/>
        <v>58.789357237116718</v>
      </c>
      <c r="V69" s="49">
        <f t="shared" si="49"/>
        <v>0.17500257099477279</v>
      </c>
      <c r="W69" s="49">
        <f t="shared" si="50"/>
        <v>-0.15540197871422573</v>
      </c>
      <c r="X69" s="49">
        <f t="shared" si="51"/>
        <v>-7.4764614841813432E-2</v>
      </c>
      <c r="Y69" s="49">
        <f t="shared" si="52"/>
        <v>8.2527726620311853E-2</v>
      </c>
      <c r="Z69" s="50">
        <f t="shared" si="53"/>
        <v>5.8167137116719614E-2</v>
      </c>
      <c r="AB69" s="54" t="s">
        <v>31</v>
      </c>
      <c r="AC69" s="91">
        <f t="shared" si="54"/>
        <v>171248.55765610235</v>
      </c>
      <c r="AD69" s="91">
        <f t="shared" si="55"/>
        <v>13676.395632914035</v>
      </c>
      <c r="AE69" s="91">
        <f t="shared" si="56"/>
        <v>85463.248809606768</v>
      </c>
      <c r="AF69" s="91">
        <f t="shared" si="57"/>
        <v>4395.8318687397114</v>
      </c>
      <c r="AG69" s="91">
        <f t="shared" si="58"/>
        <v>1198.4245295811888</v>
      </c>
      <c r="AH69" s="91">
        <f t="shared" si="59"/>
        <v>39071.908963856149</v>
      </c>
      <c r="AI69" s="91">
        <f t="shared" si="60"/>
        <v>27279.899142129492</v>
      </c>
      <c r="AJ69" s="91">
        <f t="shared" si="61"/>
        <v>176.14579117534049</v>
      </c>
      <c r="AK69" s="91">
        <f t="shared" si="62"/>
        <v>-1864.9356529697397</v>
      </c>
      <c r="AL69" s="91">
        <f t="shared" si="63"/>
        <v>-392.38787585438695</v>
      </c>
      <c r="AM69" s="91">
        <f t="shared" si="64"/>
        <v>2244.0264469239773</v>
      </c>
    </row>
    <row r="70" spans="2:39">
      <c r="B70" s="54" t="s">
        <v>35</v>
      </c>
      <c r="C70" s="125">
        <f t="shared" ref="C70:M70" si="73">C13-C32</f>
        <v>2112.9478629968362</v>
      </c>
      <c r="D70" s="46">
        <f t="shared" si="73"/>
        <v>11470.669419707519</v>
      </c>
      <c r="E70" s="46">
        <f t="shared" si="73"/>
        <v>6485.278371524073</v>
      </c>
      <c r="F70" s="46">
        <f t="shared" si="73"/>
        <v>143.40643890127467</v>
      </c>
      <c r="G70" s="46">
        <f t="shared" si="73"/>
        <v>-3644.1413853322429</v>
      </c>
      <c r="H70" s="46">
        <f t="shared" si="73"/>
        <v>-16118.64953686118</v>
      </c>
      <c r="I70" s="46">
        <f t="shared" si="73"/>
        <v>3890.1632001364742</v>
      </c>
      <c r="J70" s="46">
        <f t="shared" si="73"/>
        <v>696.75475016619839</v>
      </c>
      <c r="K70" s="46">
        <f t="shared" si="73"/>
        <v>-1569.2054652620413</v>
      </c>
      <c r="L70" s="46">
        <f t="shared" si="73"/>
        <v>-250.74805663867255</v>
      </c>
      <c r="M70" s="47">
        <f t="shared" si="73"/>
        <v>1009.4201266554664</v>
      </c>
      <c r="O70" s="54" t="s">
        <v>35</v>
      </c>
      <c r="P70" s="48">
        <f t="shared" si="43"/>
        <v>7.6718785694748302E-3</v>
      </c>
      <c r="Q70" s="49">
        <f t="shared" si="44"/>
        <v>0.19270271548793219</v>
      </c>
      <c r="R70" s="49">
        <f t="shared" si="45"/>
        <v>0.13609044909595935</v>
      </c>
      <c r="S70" s="49">
        <f t="shared" si="46"/>
        <v>2.2870829761317654E-2</v>
      </c>
      <c r="T70" s="49">
        <f t="shared" si="47"/>
        <v>-0.28592988977439771</v>
      </c>
      <c r="U70" s="49">
        <f t="shared" si="48"/>
        <v>-0.21721192613972745</v>
      </c>
      <c r="V70" s="49">
        <f t="shared" si="49"/>
        <v>0.36543656513807321</v>
      </c>
      <c r="W70" s="49">
        <f t="shared" si="50"/>
        <v>9.8645567263702855E-2</v>
      </c>
      <c r="X70" s="49">
        <f t="shared" si="51"/>
        <v>-0.27742650304197064</v>
      </c>
      <c r="Y70" s="49">
        <f t="shared" si="52"/>
        <v>-6.1775256525423941E-2</v>
      </c>
      <c r="Z70" s="50">
        <f t="shared" si="53"/>
        <v>2.1211067691525361E-2</v>
      </c>
      <c r="AB70" s="54" t="s">
        <v>35</v>
      </c>
      <c r="AC70" s="91">
        <f t="shared" si="54"/>
        <v>7976.9133204067475</v>
      </c>
      <c r="AD70" s="91">
        <f t="shared" si="55"/>
        <v>5591.8254403682877</v>
      </c>
      <c r="AE70" s="91">
        <f t="shared" si="56"/>
        <v>3990.9552149886658</v>
      </c>
      <c r="AF70" s="91">
        <f t="shared" si="57"/>
        <v>146.47266736021811</v>
      </c>
      <c r="AG70" s="91">
        <f t="shared" si="58"/>
        <v>2923.714122268806</v>
      </c>
      <c r="AH70" s="91">
        <f t="shared" si="59"/>
        <v>-6330.4151471797377</v>
      </c>
      <c r="AI70" s="91">
        <f t="shared" si="60"/>
        <v>4733.4358547901575</v>
      </c>
      <c r="AJ70" s="91">
        <f t="shared" si="61"/>
        <v>665.91528632961763</v>
      </c>
      <c r="AK70" s="91">
        <f t="shared" si="62"/>
        <v>347.96167416333356</v>
      </c>
      <c r="AL70" s="91">
        <f t="shared" si="63"/>
        <v>874.43214234243851</v>
      </c>
      <c r="AM70" s="91">
        <f t="shared" si="64"/>
        <v>-4967.3839350250055</v>
      </c>
    </row>
    <row r="71" spans="2:39">
      <c r="B71" s="54" t="s">
        <v>34</v>
      </c>
      <c r="C71" s="125">
        <f t="shared" ref="C71:M71" si="74">C14-C33</f>
        <v>490774.86250179075</v>
      </c>
      <c r="D71" s="46">
        <f t="shared" si="74"/>
        <v>22105.257690923754</v>
      </c>
      <c r="E71" s="46">
        <f t="shared" si="74"/>
        <v>-6204.8646016591229</v>
      </c>
      <c r="F71" s="46">
        <f t="shared" si="74"/>
        <v>-7756.9560290119844</v>
      </c>
      <c r="G71" s="46">
        <f t="shared" si="74"/>
        <v>41582.682786722435</v>
      </c>
      <c r="H71" s="46">
        <f t="shared" si="74"/>
        <v>262966.62647271215</v>
      </c>
      <c r="I71" s="46">
        <f t="shared" si="74"/>
        <v>15119.360631499207</v>
      </c>
      <c r="J71" s="46">
        <f t="shared" si="74"/>
        <v>24655.513742527284</v>
      </c>
      <c r="K71" s="46">
        <f t="shared" si="74"/>
        <v>12391.976260652824</v>
      </c>
      <c r="L71" s="46">
        <f t="shared" si="74"/>
        <v>47267.975358238909</v>
      </c>
      <c r="M71" s="47">
        <f t="shared" si="74"/>
        <v>78647.290189185529</v>
      </c>
      <c r="O71" s="54" t="s">
        <v>34</v>
      </c>
      <c r="P71" s="48">
        <f t="shared" si="43"/>
        <v>0.10606070718495579</v>
      </c>
      <c r="Q71" s="49">
        <f t="shared" si="44"/>
        <v>1.9298851434145812E-2</v>
      </c>
      <c r="R71" s="49">
        <f t="shared" si="45"/>
        <v>-8.5687784106063224E-3</v>
      </c>
      <c r="S71" s="49">
        <f t="shared" si="46"/>
        <v>-2.5362736157455091E-2</v>
      </c>
      <c r="T71" s="49">
        <f t="shared" si="47"/>
        <v>0.13635877366143373</v>
      </c>
      <c r="U71" s="49">
        <f t="shared" si="48"/>
        <v>0.48264304590954255</v>
      </c>
      <c r="V71" s="49">
        <f t="shared" si="49"/>
        <v>2.6849182461332579E-2</v>
      </c>
      <c r="W71" s="49">
        <f t="shared" si="50"/>
        <v>0.11295218448072852</v>
      </c>
      <c r="X71" s="49">
        <f t="shared" si="51"/>
        <v>4.3294692262627103E-2</v>
      </c>
      <c r="Y71" s="49">
        <f t="shared" si="52"/>
        <v>0.1714629225965659</v>
      </c>
      <c r="Z71" s="50">
        <f t="shared" si="53"/>
        <v>0.30387216074888829</v>
      </c>
      <c r="AB71" s="54" t="s">
        <v>34</v>
      </c>
      <c r="AC71" s="91">
        <f t="shared" si="54"/>
        <v>852815.75310928747</v>
      </c>
      <c r="AD71" s="91">
        <f t="shared" si="55"/>
        <v>86957.620523015037</v>
      </c>
      <c r="AE71" s="91">
        <f t="shared" si="56"/>
        <v>45247.078661831561</v>
      </c>
      <c r="AF71" s="91">
        <f t="shared" si="57"/>
        <v>1266.236885386752</v>
      </c>
      <c r="AG71" s="91">
        <f t="shared" si="58"/>
        <v>76816.836573684763</v>
      </c>
      <c r="AH71" s="91">
        <f t="shared" si="59"/>
        <v>371977.19202821527</v>
      </c>
      <c r="AI71" s="91">
        <f t="shared" si="60"/>
        <v>78015.130088128906</v>
      </c>
      <c r="AJ71" s="91">
        <f t="shared" si="61"/>
        <v>44899.355527188251</v>
      </c>
      <c r="AK71" s="91">
        <f t="shared" si="62"/>
        <v>8681.0413471719949</v>
      </c>
      <c r="AL71" s="91">
        <f t="shared" si="63"/>
        <v>35184.103253132896</v>
      </c>
      <c r="AM71" s="91">
        <f t="shared" si="64"/>
        <v>103771.15822153259</v>
      </c>
    </row>
    <row r="72" spans="2:39">
      <c r="B72" s="54" t="s">
        <v>52</v>
      </c>
      <c r="C72" s="125">
        <f t="shared" ref="C72:M72" si="75">C15-C34</f>
        <v>-135480.07766432711</v>
      </c>
      <c r="D72" s="46">
        <f t="shared" si="75"/>
        <v>13535.621666885912</v>
      </c>
      <c r="E72" s="46">
        <f t="shared" si="75"/>
        <v>-7187.3803118604119</v>
      </c>
      <c r="F72" s="126">
        <f t="shared" si="75"/>
        <v>10398.4700557213</v>
      </c>
      <c r="G72" s="126">
        <f t="shared" si="75"/>
        <v>-16346.237164310332</v>
      </c>
      <c r="H72" s="126">
        <f t="shared" si="75"/>
        <v>-81727.65229380969</v>
      </c>
      <c r="I72" s="46">
        <f t="shared" si="75"/>
        <v>-4018.4241426072331</v>
      </c>
      <c r="J72" s="46">
        <f t="shared" si="75"/>
        <v>-5015.7847903279653</v>
      </c>
      <c r="K72" s="46">
        <f t="shared" si="75"/>
        <v>-19520.353031017337</v>
      </c>
      <c r="L72" s="126">
        <f t="shared" si="75"/>
        <v>3592.1424907802138</v>
      </c>
      <c r="M72" s="127">
        <f t="shared" si="75"/>
        <v>-29190.48014378138</v>
      </c>
      <c r="O72" s="54" t="s">
        <v>52</v>
      </c>
      <c r="P72" s="48">
        <f t="shared" si="43"/>
        <v>-0.14895958861475145</v>
      </c>
      <c r="Q72" s="49">
        <f t="shared" si="44"/>
        <v>5.1404965912621878E-2</v>
      </c>
      <c r="R72" s="49">
        <f t="shared" si="45"/>
        <v>-9.696334196818103E-2</v>
      </c>
      <c r="S72" s="49">
        <f t="shared" si="46"/>
        <v>0.22806345351188326</v>
      </c>
      <c r="T72" s="49">
        <f t="shared" si="47"/>
        <v>-0.30224773477277661</v>
      </c>
      <c r="U72" s="49">
        <f t="shared" si="48"/>
        <v>-0.4676394735674399</v>
      </c>
      <c r="V72" s="49">
        <f t="shared" si="49"/>
        <v>-7.311421255566862E-2</v>
      </c>
      <c r="W72" s="49">
        <f t="shared" si="50"/>
        <v>-0.133545304826409</v>
      </c>
      <c r="X72" s="49">
        <f t="shared" si="51"/>
        <v>-0.32655079851029267</v>
      </c>
      <c r="Y72" s="49">
        <f t="shared" si="52"/>
        <v>5.9950423571556645E-2</v>
      </c>
      <c r="Z72" s="50">
        <f t="shared" si="53"/>
        <v>-0.34176112158834293</v>
      </c>
      <c r="AB72" s="54" t="s">
        <v>52</v>
      </c>
      <c r="AC72" s="91">
        <f t="shared" si="54"/>
        <v>-443714.39253330615</v>
      </c>
      <c r="AD72" s="91">
        <f t="shared" si="55"/>
        <v>-135272.53785962751</v>
      </c>
      <c r="AE72" s="91">
        <f t="shared" si="56"/>
        <v>-120175.45960254298</v>
      </c>
      <c r="AF72" s="91">
        <f t="shared" si="57"/>
        <v>-10619.019890924123</v>
      </c>
      <c r="AG72" s="91">
        <f t="shared" si="58"/>
        <v>-25857.438050796387</v>
      </c>
      <c r="AH72" s="91">
        <f t="shared" si="59"/>
        <v>2188.9337211137317</v>
      </c>
      <c r="AI72" s="91">
        <f t="shared" si="60"/>
        <v>-44325.672116156893</v>
      </c>
      <c r="AJ72" s="91">
        <f t="shared" si="61"/>
        <v>-4261.3853732570024</v>
      </c>
      <c r="AK72" s="91">
        <f t="shared" si="62"/>
        <v>-63389.844171935154</v>
      </c>
      <c r="AL72" s="91">
        <f t="shared" si="63"/>
        <v>-2405.5772251974413</v>
      </c>
      <c r="AM72" s="91">
        <f t="shared" si="64"/>
        <v>-39596.391963982365</v>
      </c>
    </row>
    <row r="73" spans="2:39">
      <c r="B73" s="54" t="s">
        <v>36</v>
      </c>
      <c r="C73" s="125">
        <f t="shared" ref="C73:M73" si="76">C16-C35</f>
        <v>680531.49490692001</v>
      </c>
      <c r="D73" s="46">
        <f t="shared" si="76"/>
        <v>217866.6117611907</v>
      </c>
      <c r="E73" s="46">
        <f t="shared" si="76"/>
        <v>93711.303320309496</v>
      </c>
      <c r="F73" s="46">
        <f t="shared" si="76"/>
        <v>19473.385975695914</v>
      </c>
      <c r="G73" s="46">
        <f t="shared" si="76"/>
        <v>26525.71253274841</v>
      </c>
      <c r="H73" s="46">
        <f t="shared" si="76"/>
        <v>117877.96154012601</v>
      </c>
      <c r="I73" s="46">
        <f t="shared" si="76"/>
        <v>50137.101973560348</v>
      </c>
      <c r="J73" s="46">
        <f t="shared" si="76"/>
        <v>32180.761781999114</v>
      </c>
      <c r="K73" s="46">
        <f t="shared" si="76"/>
        <v>13594.937847908412</v>
      </c>
      <c r="L73" s="46">
        <f t="shared" si="76"/>
        <v>50509.998627121269</v>
      </c>
      <c r="M73" s="47">
        <f t="shared" si="76"/>
        <v>58653.719546261447</v>
      </c>
      <c r="O73" s="54" t="s">
        <v>36</v>
      </c>
      <c r="P73" s="48">
        <f t="shared" si="43"/>
        <v>0.15102232670908103</v>
      </c>
      <c r="Q73" s="49">
        <f t="shared" si="44"/>
        <v>0.12295149291311419</v>
      </c>
      <c r="R73" s="49">
        <f t="shared" si="45"/>
        <v>0.15041535722928259</v>
      </c>
      <c r="S73" s="49">
        <f t="shared" si="46"/>
        <v>6.8656747637866972E-2</v>
      </c>
      <c r="T73" s="49">
        <f t="shared" si="47"/>
        <v>0.18094436080206877</v>
      </c>
      <c r="U73" s="49">
        <f t="shared" si="48"/>
        <v>0.32519871042445003</v>
      </c>
      <c r="V73" s="49">
        <f t="shared" si="49"/>
        <v>0.14037715414790081</v>
      </c>
      <c r="W73" s="49">
        <f t="shared" si="50"/>
        <v>0.12418090121604627</v>
      </c>
      <c r="X73" s="49">
        <f t="shared" si="51"/>
        <v>7.432213143877292E-2</v>
      </c>
      <c r="Y73" s="49">
        <f t="shared" si="52"/>
        <v>0.19627917028881361</v>
      </c>
      <c r="Z73" s="50">
        <f t="shared" si="53"/>
        <v>0.22395009050659229</v>
      </c>
      <c r="AB73" s="54" t="s">
        <v>36</v>
      </c>
      <c r="AC73" s="91">
        <f t="shared" si="54"/>
        <v>1059349.9753862452</v>
      </c>
      <c r="AD73" s="91">
        <f t="shared" si="55"/>
        <v>311140.59955561045</v>
      </c>
      <c r="AE73" s="91">
        <f t="shared" si="56"/>
        <v>149804.47282635316</v>
      </c>
      <c r="AF73" s="91">
        <f t="shared" si="57"/>
        <v>43413.7199147715</v>
      </c>
      <c r="AG73" s="91">
        <f t="shared" si="58"/>
        <v>49550.70495595962</v>
      </c>
      <c r="AH73" s="91">
        <f t="shared" si="59"/>
        <v>162836.940131412</v>
      </c>
      <c r="AI73" s="91">
        <f t="shared" si="60"/>
        <v>96705.964470380277</v>
      </c>
      <c r="AJ73" s="91">
        <f t="shared" si="61"/>
        <v>52738.812352601497</v>
      </c>
      <c r="AK73" s="91">
        <f t="shared" si="62"/>
        <v>26983.564128827769</v>
      </c>
      <c r="AL73" s="91">
        <f t="shared" si="63"/>
        <v>55268.230310486921</v>
      </c>
      <c r="AM73" s="91">
        <f t="shared" si="64"/>
        <v>110906.96673984273</v>
      </c>
    </row>
    <row r="74" spans="2:39">
      <c r="B74" s="109" t="s">
        <v>28</v>
      </c>
      <c r="C74" s="128">
        <f t="shared" ref="C74:M74" si="77">C17-C36</f>
        <v>1246491.1896362212</v>
      </c>
      <c r="D74" s="129">
        <f t="shared" si="77"/>
        <v>29327.053203116113</v>
      </c>
      <c r="E74" s="129">
        <f t="shared" si="77"/>
        <v>83320.643214966985</v>
      </c>
      <c r="F74" s="129">
        <f t="shared" si="77"/>
        <v>21865.994557922473</v>
      </c>
      <c r="G74" s="129">
        <f t="shared" si="77"/>
        <v>156030.68811657536</v>
      </c>
      <c r="H74" s="129">
        <f t="shared" si="77"/>
        <v>519784.78112128156</v>
      </c>
      <c r="I74" s="129">
        <f t="shared" si="77"/>
        <v>68432.019670766895</v>
      </c>
      <c r="J74" s="129">
        <f t="shared" si="77"/>
        <v>88540.604198185843</v>
      </c>
      <c r="K74" s="129">
        <f t="shared" si="77"/>
        <v>25983.860085793072</v>
      </c>
      <c r="L74" s="129">
        <f t="shared" si="77"/>
        <v>46676.482876365422</v>
      </c>
      <c r="M74" s="130">
        <f t="shared" si="77"/>
        <v>206529.06259124447</v>
      </c>
      <c r="O74" s="109" t="s">
        <v>28</v>
      </c>
      <c r="P74" s="72">
        <f t="shared" si="43"/>
        <v>0.13192970892630781</v>
      </c>
      <c r="Q74" s="73">
        <f t="shared" si="44"/>
        <v>5.8047333395257798E-2</v>
      </c>
      <c r="R74" s="73">
        <f t="shared" si="45"/>
        <v>0.14639782126963843</v>
      </c>
      <c r="S74" s="73">
        <f t="shared" si="46"/>
        <v>1.9528553191341669E-2</v>
      </c>
      <c r="T74" s="73">
        <f t="shared" si="47"/>
        <v>0.13621144047940753</v>
      </c>
      <c r="U74" s="73">
        <f t="shared" si="48"/>
        <v>0.50240431484157499</v>
      </c>
      <c r="V74" s="73">
        <f t="shared" si="49"/>
        <v>8.2415373069057385E-2</v>
      </c>
      <c r="W74" s="73">
        <f t="shared" si="50"/>
        <v>9.332898074870459E-2</v>
      </c>
      <c r="X74" s="73">
        <f t="shared" si="51"/>
        <v>2.280892252531639E-2</v>
      </c>
      <c r="Y74" s="73">
        <f t="shared" si="52"/>
        <v>4.6605791189529421E-2</v>
      </c>
      <c r="Z74" s="74">
        <f t="shared" si="53"/>
        <v>0.1789290364463311</v>
      </c>
      <c r="AB74" s="109" t="s">
        <v>28</v>
      </c>
      <c r="AC74" s="91">
        <f t="shared" si="54"/>
        <v>1690419.238047557</v>
      </c>
      <c r="AD74" s="91">
        <f t="shared" si="55"/>
        <v>42156.657297954138</v>
      </c>
      <c r="AE74" s="91">
        <f t="shared" si="56"/>
        <v>98316.519241214381</v>
      </c>
      <c r="AF74" s="91">
        <f t="shared" si="57"/>
        <v>14764.289401729591</v>
      </c>
      <c r="AG74" s="91">
        <f t="shared" si="58"/>
        <v>188054.71414213115</v>
      </c>
      <c r="AH74" s="91">
        <f t="shared" si="59"/>
        <v>734903.22216825897</v>
      </c>
      <c r="AI74" s="91">
        <f t="shared" si="60"/>
        <v>147163.15801651205</v>
      </c>
      <c r="AJ74" s="91">
        <f t="shared" si="61"/>
        <v>110229.21619419369</v>
      </c>
      <c r="AK74" s="91">
        <f t="shared" si="62"/>
        <v>48600.610938947182</v>
      </c>
      <c r="AL74" s="91">
        <f t="shared" si="63"/>
        <v>75654.739074306563</v>
      </c>
      <c r="AM74" s="91">
        <f t="shared" si="64"/>
        <v>230576.11157230777</v>
      </c>
    </row>
    <row r="75" spans="2:39">
      <c r="B75" s="113" t="s">
        <v>21</v>
      </c>
      <c r="C75" s="133">
        <f t="shared" ref="C75:M75" si="78">SUM(C61:C74)</f>
        <v>2681795.8794380212</v>
      </c>
      <c r="D75" s="134">
        <f t="shared" si="78"/>
        <v>513654.37067554222</v>
      </c>
      <c r="E75" s="134">
        <f t="shared" si="78"/>
        <v>281439.76521302626</v>
      </c>
      <c r="F75" s="134">
        <f t="shared" si="78"/>
        <v>16286.088584442616</v>
      </c>
      <c r="G75" s="134">
        <f t="shared" si="78"/>
        <v>187534.73727541533</v>
      </c>
      <c r="H75" s="134">
        <f t="shared" si="78"/>
        <v>777599.8325636927</v>
      </c>
      <c r="I75" s="134">
        <f t="shared" si="78"/>
        <v>184196.18692547519</v>
      </c>
      <c r="J75" s="134">
        <f t="shared" si="78"/>
        <v>154533.68184331304</v>
      </c>
      <c r="K75" s="134">
        <f t="shared" si="78"/>
        <v>30995.28070128696</v>
      </c>
      <c r="L75" s="134">
        <f t="shared" si="78"/>
        <v>183169.40553740773</v>
      </c>
      <c r="M75" s="135">
        <f t="shared" si="78"/>
        <v>352386.53011841793</v>
      </c>
      <c r="O75" s="113" t="s">
        <v>21</v>
      </c>
      <c r="P75" s="118">
        <f t="shared" si="43"/>
        <v>7.6051072632326078E-2</v>
      </c>
      <c r="Q75" s="119">
        <f t="shared" si="44"/>
        <v>5.234045111700223E-2</v>
      </c>
      <c r="R75" s="119">
        <f t="shared" si="45"/>
        <v>7.0650212478744895E-2</v>
      </c>
      <c r="S75" s="119">
        <f t="shared" si="46"/>
        <v>6.2587378391183992E-3</v>
      </c>
      <c r="T75" s="119">
        <f t="shared" si="47"/>
        <v>8.805257284002882E-2</v>
      </c>
      <c r="U75" s="119">
        <f t="shared" si="48"/>
        <v>0.17500448043329273</v>
      </c>
      <c r="V75" s="119">
        <f t="shared" si="49"/>
        <v>6.2729635610795934E-2</v>
      </c>
      <c r="W75" s="119">
        <f t="shared" si="50"/>
        <v>7.0979809120083726E-2</v>
      </c>
      <c r="X75" s="119">
        <f t="shared" si="51"/>
        <v>1.3830253593909048E-2</v>
      </c>
      <c r="Y75" s="119">
        <f t="shared" si="52"/>
        <v>7.7036884663502864E-2</v>
      </c>
      <c r="Z75" s="120">
        <f t="shared" si="53"/>
        <v>0.13774528283468959</v>
      </c>
      <c r="AB75" s="113" t="s">
        <v>21</v>
      </c>
      <c r="AC75" s="136">
        <f t="shared" ref="AC75:AM75" si="79">SUM(AC61:AC74)</f>
        <v>3787946.1543704383</v>
      </c>
      <c r="AD75" s="137">
        <f t="shared" si="79"/>
        <v>733782.36688993056</v>
      </c>
      <c r="AE75" s="137">
        <f t="shared" si="79"/>
        <v>464328.17113355623</v>
      </c>
      <c r="AF75" s="137">
        <f t="shared" si="79"/>
        <v>58899.22940975755</v>
      </c>
      <c r="AG75" s="137">
        <f t="shared" si="79"/>
        <v>321258.50511997059</v>
      </c>
      <c r="AH75" s="137">
        <f t="shared" si="79"/>
        <v>975804.98563990649</v>
      </c>
      <c r="AI75" s="137">
        <f t="shared" si="79"/>
        <v>413015.94213524781</v>
      </c>
      <c r="AJ75" s="137">
        <f t="shared" si="79"/>
        <v>225641.87519951916</v>
      </c>
      <c r="AK75" s="137">
        <f t="shared" si="79"/>
        <v>22876.495724660068</v>
      </c>
      <c r="AL75" s="137">
        <f t="shared" si="79"/>
        <v>178381.06452989444</v>
      </c>
      <c r="AM75" s="138">
        <f t="shared" si="79"/>
        <v>393957.51858799561</v>
      </c>
    </row>
    <row r="77" spans="2:39">
      <c r="M77" s="424" t="s">
        <v>324</v>
      </c>
      <c r="Z77" s="424" t="s">
        <v>324</v>
      </c>
      <c r="AM77" s="424" t="s">
        <v>324</v>
      </c>
    </row>
    <row r="78" spans="2:39" ht="15">
      <c r="B78" s="2" t="s">
        <v>211</v>
      </c>
      <c r="O78" s="5" t="s">
        <v>163</v>
      </c>
      <c r="AB78" s="5" t="s">
        <v>167</v>
      </c>
    </row>
    <row r="79" spans="2:39" s="18" customFormat="1" ht="57">
      <c r="B79" s="6" t="s">
        <v>145</v>
      </c>
      <c r="C79" s="30" t="s">
        <v>38</v>
      </c>
      <c r="D79" s="20" t="s">
        <v>45</v>
      </c>
      <c r="E79" s="21" t="s">
        <v>46</v>
      </c>
      <c r="F79" s="22" t="s">
        <v>47</v>
      </c>
      <c r="G79" s="23" t="s">
        <v>39</v>
      </c>
      <c r="H79" s="24" t="s">
        <v>48</v>
      </c>
      <c r="I79" s="25" t="s">
        <v>40</v>
      </c>
      <c r="J79" s="26" t="s">
        <v>41</v>
      </c>
      <c r="K79" s="27" t="s">
        <v>49</v>
      </c>
      <c r="L79" s="28" t="s">
        <v>42</v>
      </c>
      <c r="M79" s="29" t="s">
        <v>43</v>
      </c>
      <c r="O79" s="6" t="s">
        <v>145</v>
      </c>
      <c r="P79" s="30" t="s">
        <v>38</v>
      </c>
      <c r="Q79" s="20" t="s">
        <v>45</v>
      </c>
      <c r="R79" s="21" t="s">
        <v>46</v>
      </c>
      <c r="S79" s="22" t="s">
        <v>47</v>
      </c>
      <c r="T79" s="23" t="s">
        <v>39</v>
      </c>
      <c r="U79" s="24" t="s">
        <v>48</v>
      </c>
      <c r="V79" s="25" t="s">
        <v>40</v>
      </c>
      <c r="W79" s="26" t="s">
        <v>41</v>
      </c>
      <c r="X79" s="27" t="s">
        <v>49</v>
      </c>
      <c r="Y79" s="28" t="s">
        <v>42</v>
      </c>
      <c r="Z79" s="29" t="s">
        <v>43</v>
      </c>
      <c r="AB79" s="6" t="s">
        <v>145</v>
      </c>
      <c r="AC79" s="30" t="s">
        <v>38</v>
      </c>
      <c r="AD79" s="20" t="s">
        <v>45</v>
      </c>
      <c r="AE79" s="21" t="s">
        <v>46</v>
      </c>
      <c r="AF79" s="22" t="s">
        <v>47</v>
      </c>
      <c r="AG79" s="23" t="s">
        <v>39</v>
      </c>
      <c r="AH79" s="24" t="s">
        <v>48</v>
      </c>
      <c r="AI79" s="25" t="s">
        <v>40</v>
      </c>
      <c r="AJ79" s="26" t="s">
        <v>41</v>
      </c>
      <c r="AK79" s="27" t="s">
        <v>49</v>
      </c>
      <c r="AL79" s="28" t="s">
        <v>42</v>
      </c>
      <c r="AM79" s="29" t="s">
        <v>43</v>
      </c>
    </row>
    <row r="80" spans="2:39">
      <c r="B80" s="31" t="s">
        <v>26</v>
      </c>
      <c r="C80" s="91">
        <f t="shared" ref="C80:M80" si="80">C23-C42</f>
        <v>311915.03514438402</v>
      </c>
      <c r="D80" s="139">
        <f t="shared" si="80"/>
        <v>152650.72162535554</v>
      </c>
      <c r="E80" s="139">
        <f t="shared" si="80"/>
        <v>104887.21865370707</v>
      </c>
      <c r="F80" s="139">
        <f t="shared" si="80"/>
        <v>20607.614505721023</v>
      </c>
      <c r="G80" s="139">
        <f t="shared" si="80"/>
        <v>23254.621819985332</v>
      </c>
      <c r="H80" s="139">
        <f t="shared" si="80"/>
        <v>-35444.410815222654</v>
      </c>
      <c r="I80" s="139">
        <f t="shared" si="80"/>
        <v>-3592.4362630859832</v>
      </c>
      <c r="J80" s="139">
        <f t="shared" si="80"/>
        <v>28985.712994880683</v>
      </c>
      <c r="K80" s="139">
        <f t="shared" si="80"/>
        <v>4642.242576646182</v>
      </c>
      <c r="L80" s="139">
        <f t="shared" si="80"/>
        <v>-11106.622888374492</v>
      </c>
      <c r="M80" s="140">
        <f t="shared" si="80"/>
        <v>27030.372934771352</v>
      </c>
      <c r="O80" s="31" t="s">
        <v>26</v>
      </c>
      <c r="P80" s="101">
        <f t="shared" ref="P80:P94" si="81">C80/C42</f>
        <v>4.7224691571415518E-2</v>
      </c>
      <c r="Q80" s="102">
        <f t="shared" ref="Q80:Q94" si="82">D80/D42</f>
        <v>4.5904756838594178E-2</v>
      </c>
      <c r="R80" s="102">
        <f t="shared" ref="R80:R94" si="83">E80/E42</f>
        <v>0.13918307009030306</v>
      </c>
      <c r="S80" s="102">
        <f t="shared" ref="S80:S94" si="84">F80/F42</f>
        <v>5.830615879599127E-2</v>
      </c>
      <c r="T80" s="102">
        <f t="shared" ref="T80:T94" si="85">G80/G42</f>
        <v>0.18063298350973242</v>
      </c>
      <c r="U80" s="102">
        <f t="shared" ref="U80:U94" si="86">H80/H42</f>
        <v>-5.5739591251174836E-2</v>
      </c>
      <c r="V80" s="102">
        <f t="shared" ref="V80:V94" si="87">I80/I42</f>
        <v>-8.3842585779192146E-3</v>
      </c>
      <c r="W80" s="102">
        <f t="shared" ref="W80:W94" si="88">J80/J42</f>
        <v>0.12854257169638197</v>
      </c>
      <c r="X80" s="102">
        <f t="shared" ref="X80:X94" si="89">K80/K42</f>
        <v>2.5423177897423342E-2</v>
      </c>
      <c r="Y80" s="102">
        <f t="shared" ref="Y80:Y94" si="90">L80/L42</f>
        <v>-3.8194822734709075E-2</v>
      </c>
      <c r="Z80" s="103">
        <f t="shared" ref="Z80:Z94" si="91">M80/M42</f>
        <v>9.6359416238710083E-2</v>
      </c>
      <c r="AB80" s="31" t="s">
        <v>26</v>
      </c>
      <c r="AC80" s="101">
        <f t="shared" ref="AC80:AC94" si="92">AC61/C42</f>
        <v>4.2451470277900527E-2</v>
      </c>
      <c r="AD80" s="102">
        <f t="shared" ref="AD80:AD94" si="93">AD61/D42</f>
        <v>7.2587533783158353E-2</v>
      </c>
      <c r="AE80" s="102">
        <f t="shared" ref="AE80:AE94" si="94">AE61/E42</f>
        <v>6.1652792894018767E-2</v>
      </c>
      <c r="AF80" s="102">
        <f t="shared" ref="AF80:AF94" si="95">AF61/F42</f>
        <v>3.5674055220006537E-2</v>
      </c>
      <c r="AG80" s="102">
        <f t="shared" ref="AG80:AG94" si="96">AG61/G42</f>
        <v>-2.3131059289288516E-3</v>
      </c>
      <c r="AH80" s="102">
        <f t="shared" ref="AH80:AH94" si="97">AH61/H42</f>
        <v>-4.3095960372102567E-2</v>
      </c>
      <c r="AI80" s="102">
        <f t="shared" ref="AI80:AI94" si="98">AI61/I42</f>
        <v>-3.465396710093982E-2</v>
      </c>
      <c r="AJ80" s="102">
        <f t="shared" ref="AJ80:AJ94" si="99">AJ61/J42</f>
        <v>9.4487338158430897E-2</v>
      </c>
      <c r="AK80" s="102">
        <f t="shared" ref="AK80:AK94" si="100">AK61/K42</f>
        <v>-4.2487271895263027E-5</v>
      </c>
      <c r="AL80" s="102">
        <f t="shared" ref="AL80:AL94" si="101">AL61/L42</f>
        <v>-8.5073196816609048E-2</v>
      </c>
      <c r="AM80" s="103">
        <f t="shared" ref="AM80:AM94" si="102">AM61/M42</f>
        <v>9.2428976674393537E-2</v>
      </c>
    </row>
    <row r="81" spans="2:39">
      <c r="B81" s="54" t="s">
        <v>33</v>
      </c>
      <c r="C81" s="141">
        <f t="shared" ref="C81:M81" si="103">C24-C43</f>
        <v>91726.732164708897</v>
      </c>
      <c r="D81" s="80">
        <f t="shared" si="103"/>
        <v>24039.723108207691</v>
      </c>
      <c r="E81" s="80">
        <f t="shared" si="103"/>
        <v>18961.939532725402</v>
      </c>
      <c r="F81" s="80">
        <f t="shared" si="103"/>
        <v>8095.267492714258</v>
      </c>
      <c r="G81" s="80">
        <f t="shared" si="103"/>
        <v>3549.7877900304957</v>
      </c>
      <c r="H81" s="80">
        <f t="shared" si="103"/>
        <v>5121.9292780199867</v>
      </c>
      <c r="I81" s="80">
        <f t="shared" si="103"/>
        <v>15846.807708714183</v>
      </c>
      <c r="J81" s="80">
        <f t="shared" si="103"/>
        <v>2206.5471235807599</v>
      </c>
      <c r="K81" s="80">
        <f t="shared" si="103"/>
        <v>5755.4420303382067</v>
      </c>
      <c r="L81" s="80">
        <f t="shared" si="103"/>
        <v>5272.7485899641397</v>
      </c>
      <c r="M81" s="81">
        <f t="shared" si="103"/>
        <v>2876.5395104139061</v>
      </c>
      <c r="O81" s="54" t="s">
        <v>33</v>
      </c>
      <c r="P81" s="48">
        <f t="shared" si="81"/>
        <v>0.14682288229766735</v>
      </c>
      <c r="Q81" s="49">
        <f t="shared" si="82"/>
        <v>9.5474395659256153E-2</v>
      </c>
      <c r="R81" s="49">
        <f t="shared" si="83"/>
        <v>0.18631586410106366</v>
      </c>
      <c r="S81" s="49">
        <f t="shared" si="84"/>
        <v>0.2121697920682136</v>
      </c>
      <c r="T81" s="49">
        <f t="shared" si="85"/>
        <v>0.12280059181551449</v>
      </c>
      <c r="U81" s="49">
        <f t="shared" si="86"/>
        <v>0.20290438896683458</v>
      </c>
      <c r="V81" s="49">
        <f t="shared" si="87"/>
        <v>0.512167628947239</v>
      </c>
      <c r="W81" s="49">
        <f t="shared" si="88"/>
        <v>7.0107470799347704E-2</v>
      </c>
      <c r="X81" s="49">
        <f t="shared" si="89"/>
        <v>0.16537447363498084</v>
      </c>
      <c r="Y81" s="49">
        <f t="shared" si="90"/>
        <v>0.10036154119972703</v>
      </c>
      <c r="Z81" s="50">
        <f t="shared" si="91"/>
        <v>9.8783787993762001E-2</v>
      </c>
      <c r="AB81" s="54" t="s">
        <v>33</v>
      </c>
      <c r="AC81" s="48">
        <f t="shared" si="92"/>
        <v>0.39588067538434368</v>
      </c>
      <c r="AD81" s="49">
        <f t="shared" si="93"/>
        <v>0.3298084127527825</v>
      </c>
      <c r="AE81" s="49">
        <f t="shared" si="94"/>
        <v>0.35721989981211838</v>
      </c>
      <c r="AF81" s="49">
        <f t="shared" si="95"/>
        <v>0.52439706682957188</v>
      </c>
      <c r="AG81" s="49">
        <f t="shared" si="96"/>
        <v>0.25376445911717455</v>
      </c>
      <c r="AH81" s="49">
        <f t="shared" si="97"/>
        <v>1.0681486912004354</v>
      </c>
      <c r="AI81" s="49">
        <f t="shared" si="98"/>
        <v>0.76117362185479076</v>
      </c>
      <c r="AJ81" s="49">
        <f t="shared" si="99"/>
        <v>0.38309982314929147</v>
      </c>
      <c r="AK81" s="49">
        <f t="shared" si="100"/>
        <v>0.18401098506925342</v>
      </c>
      <c r="AL81" s="49">
        <f t="shared" si="101"/>
        <v>0.26410128602783622</v>
      </c>
      <c r="AM81" s="50">
        <f t="shared" si="102"/>
        <v>0.60888065050316442</v>
      </c>
    </row>
    <row r="82" spans="2:39">
      <c r="B82" s="54" t="s">
        <v>27</v>
      </c>
      <c r="C82" s="141">
        <f t="shared" ref="C82:M82" si="104">C25-C44</f>
        <v>54123.414136919426</v>
      </c>
      <c r="D82" s="80">
        <f t="shared" si="104"/>
        <v>11457.657336091594</v>
      </c>
      <c r="E82" s="80">
        <f t="shared" si="104"/>
        <v>-6009.4494874444354</v>
      </c>
      <c r="F82" s="80">
        <f t="shared" si="104"/>
        <v>6117.9908075053099</v>
      </c>
      <c r="G82" s="80">
        <f t="shared" si="104"/>
        <v>-5675.9599948505784</v>
      </c>
      <c r="H82" s="80">
        <f t="shared" si="104"/>
        <v>58427.693815563078</v>
      </c>
      <c r="I82" s="80">
        <f t="shared" si="104"/>
        <v>5489.4894188106773</v>
      </c>
      <c r="J82" s="80">
        <f t="shared" si="104"/>
        <v>-8111.9609882196673</v>
      </c>
      <c r="K82" s="80">
        <f t="shared" si="104"/>
        <v>261.96690699043756</v>
      </c>
      <c r="L82" s="80">
        <f t="shared" si="104"/>
        <v>-5994.105115096092</v>
      </c>
      <c r="M82" s="81">
        <f t="shared" si="104"/>
        <v>-1839.9085624309519</v>
      </c>
      <c r="O82" s="54" t="s">
        <v>27</v>
      </c>
      <c r="P82" s="48">
        <f t="shared" si="81"/>
        <v>5.8657474744363308E-2</v>
      </c>
      <c r="Q82" s="49">
        <f t="shared" si="82"/>
        <v>4.6260025190202239E-2</v>
      </c>
      <c r="R82" s="49">
        <f t="shared" si="83"/>
        <v>-5.9933157079768908E-2</v>
      </c>
      <c r="S82" s="49">
        <f t="shared" si="84"/>
        <v>5.6202361080103139E-2</v>
      </c>
      <c r="T82" s="49">
        <f t="shared" si="85"/>
        <v>-7.6285361104796695E-2</v>
      </c>
      <c r="U82" s="49">
        <f t="shared" si="86"/>
        <v>0.33845944695335423</v>
      </c>
      <c r="V82" s="49">
        <f t="shared" si="87"/>
        <v>0.14358811524980761</v>
      </c>
      <c r="W82" s="49">
        <f t="shared" si="88"/>
        <v>-0.19648976059149978</v>
      </c>
      <c r="X82" s="49">
        <f t="shared" si="89"/>
        <v>9.2242809694029464E-3</v>
      </c>
      <c r="Y82" s="49">
        <f t="shared" si="90"/>
        <v>-9.4194684564110967E-2</v>
      </c>
      <c r="Z82" s="50">
        <f t="shared" si="91"/>
        <v>-3.8886532808426112E-2</v>
      </c>
      <c r="AB82" s="54" t="s">
        <v>27</v>
      </c>
      <c r="AC82" s="48">
        <f t="shared" si="92"/>
        <v>5.34381650948842E-2</v>
      </c>
      <c r="AD82" s="49">
        <f t="shared" si="93"/>
        <v>2.9956744408185087E-2</v>
      </c>
      <c r="AE82" s="49">
        <f t="shared" si="94"/>
        <v>-0.13425165121014077</v>
      </c>
      <c r="AF82" s="49">
        <f t="shared" si="95"/>
        <v>-0.19674171888542566</v>
      </c>
      <c r="AG82" s="49">
        <f t="shared" si="96"/>
        <v>-5.7703527437581205E-2</v>
      </c>
      <c r="AH82" s="49">
        <f t="shared" si="97"/>
        <v>0.58826968011487379</v>
      </c>
      <c r="AI82" s="49">
        <f t="shared" si="98"/>
        <v>-0.13595313573438245</v>
      </c>
      <c r="AJ82" s="49">
        <f t="shared" si="99"/>
        <v>-0.23161100255123451</v>
      </c>
      <c r="AK82" s="49">
        <f t="shared" si="100"/>
        <v>-2.7086812423185381E-2</v>
      </c>
      <c r="AL82" s="49">
        <f t="shared" si="101"/>
        <v>-0.17082152514075558</v>
      </c>
      <c r="AM82" s="50">
        <f t="shared" si="102"/>
        <v>0.12482795431686804</v>
      </c>
    </row>
    <row r="83" spans="2:39">
      <c r="B83" s="54" t="s">
        <v>2</v>
      </c>
      <c r="C83" s="141">
        <f t="shared" ref="C83:M83" si="105">C26-C45</f>
        <v>1328.7359546623193</v>
      </c>
      <c r="D83" s="80">
        <f t="shared" si="105"/>
        <v>15482.763563608532</v>
      </c>
      <c r="E83" s="80">
        <f t="shared" si="105"/>
        <v>8506.2726442436251</v>
      </c>
      <c r="F83" s="80">
        <f t="shared" si="105"/>
        <v>848.42459686247457</v>
      </c>
      <c r="G83" s="80">
        <f t="shared" si="105"/>
        <v>7907.2069333649233</v>
      </c>
      <c r="H83" s="80">
        <f t="shared" si="105"/>
        <v>-1113.6891338367313</v>
      </c>
      <c r="I83" s="80">
        <f t="shared" si="105"/>
        <v>2289.4821491813273</v>
      </c>
      <c r="J83" s="80">
        <f t="shared" si="105"/>
        <v>-29880.982051572908</v>
      </c>
      <c r="K83" s="80">
        <f t="shared" si="105"/>
        <v>-2189.6894907884525</v>
      </c>
      <c r="L83" s="80">
        <f t="shared" si="105"/>
        <v>-960.14331890906033</v>
      </c>
      <c r="M83" s="81">
        <f t="shared" si="105"/>
        <v>439.09006250850507</v>
      </c>
      <c r="O83" s="54" t="s">
        <v>2</v>
      </c>
      <c r="P83" s="48">
        <f t="shared" si="81"/>
        <v>2.1925425103651516E-3</v>
      </c>
      <c r="Q83" s="49">
        <f t="shared" si="82"/>
        <v>0.15591168699036953</v>
      </c>
      <c r="R83" s="49">
        <f t="shared" si="83"/>
        <v>0.17852023692147578</v>
      </c>
      <c r="S83" s="49">
        <f t="shared" si="84"/>
        <v>2.0113415720831338E-2</v>
      </c>
      <c r="T83" s="49">
        <f t="shared" si="85"/>
        <v>0.39146966998775723</v>
      </c>
      <c r="U83" s="49">
        <f t="shared" si="86"/>
        <v>-3.8183749581345579E-2</v>
      </c>
      <c r="V83" s="49">
        <f t="shared" si="87"/>
        <v>3.6496767494602379E-2</v>
      </c>
      <c r="W83" s="49">
        <f t="shared" si="88"/>
        <v>-0.18835645701247314</v>
      </c>
      <c r="X83" s="49">
        <f t="shared" si="89"/>
        <v>-0.12568513988516508</v>
      </c>
      <c r="Y83" s="49">
        <f t="shared" si="90"/>
        <v>-1.5732366733081298E-2</v>
      </c>
      <c r="Z83" s="50">
        <f t="shared" si="91"/>
        <v>6.4857455030594754E-3</v>
      </c>
      <c r="AB83" s="54" t="s">
        <v>2</v>
      </c>
      <c r="AC83" s="48">
        <f t="shared" si="92"/>
        <v>0.22244653805508949</v>
      </c>
      <c r="AD83" s="49">
        <f t="shared" si="93"/>
        <v>0.24307191557714072</v>
      </c>
      <c r="AE83" s="49">
        <f t="shared" si="94"/>
        <v>0.61928637330849912</v>
      </c>
      <c r="AF83" s="49">
        <f t="shared" si="95"/>
        <v>-1.5096755444907423E-2</v>
      </c>
      <c r="AG83" s="49">
        <f t="shared" si="96"/>
        <v>1.01422810848338</v>
      </c>
      <c r="AH83" s="49">
        <f t="shared" si="97"/>
        <v>4.0663883544694399E-2</v>
      </c>
      <c r="AI83" s="49">
        <f t="shared" si="98"/>
        <v>0.52677545155729943</v>
      </c>
      <c r="AJ83" s="49">
        <f t="shared" si="99"/>
        <v>-9.967587197870692E-3</v>
      </c>
      <c r="AK83" s="49">
        <f t="shared" si="100"/>
        <v>-5.0059091405156908E-2</v>
      </c>
      <c r="AL83" s="49">
        <f t="shared" si="101"/>
        <v>0.3483002616407655</v>
      </c>
      <c r="AM83" s="50">
        <f t="shared" si="102"/>
        <v>0.12227173301420736</v>
      </c>
    </row>
    <row r="84" spans="2:39">
      <c r="B84" s="54" t="s">
        <v>32</v>
      </c>
      <c r="C84" s="141">
        <f t="shared" ref="C84:M84" si="106">C27-C46</f>
        <v>88161.370291226194</v>
      </c>
      <c r="D84" s="80">
        <f t="shared" si="106"/>
        <v>13870.325668803416</v>
      </c>
      <c r="E84" s="80">
        <f t="shared" si="106"/>
        <v>-910.29385409789393</v>
      </c>
      <c r="F84" s="80">
        <f t="shared" si="106"/>
        <v>3111.8967883834775</v>
      </c>
      <c r="G84" s="80">
        <f t="shared" si="106"/>
        <v>2348.1106953470153</v>
      </c>
      <c r="H84" s="80">
        <f t="shared" si="106"/>
        <v>6637.4164419864101</v>
      </c>
      <c r="I84" s="80">
        <f t="shared" si="106"/>
        <v>25593.991571442137</v>
      </c>
      <c r="J84" s="80">
        <f t="shared" si="106"/>
        <v>11324.47440504632</v>
      </c>
      <c r="K84" s="80">
        <f t="shared" si="106"/>
        <v>-2342.3000180504678</v>
      </c>
      <c r="L84" s="80">
        <f t="shared" si="106"/>
        <v>15091.866409729351</v>
      </c>
      <c r="M84" s="81">
        <f t="shared" si="106"/>
        <v>13435.882182636444</v>
      </c>
      <c r="O84" s="54" t="s">
        <v>32</v>
      </c>
      <c r="P84" s="48">
        <f t="shared" si="81"/>
        <v>0.11348360467419018</v>
      </c>
      <c r="Q84" s="49">
        <f t="shared" si="82"/>
        <v>6.3237471634930723E-2</v>
      </c>
      <c r="R84" s="49">
        <f t="shared" si="83"/>
        <v>-6.4942632807906461E-3</v>
      </c>
      <c r="S84" s="49">
        <f t="shared" si="84"/>
        <v>6.7343054840235131E-2</v>
      </c>
      <c r="T84" s="49">
        <f t="shared" si="85"/>
        <v>5.8691402716537139E-2</v>
      </c>
      <c r="U84" s="49">
        <f t="shared" si="86"/>
        <v>0.19384750520855565</v>
      </c>
      <c r="V84" s="49">
        <f t="shared" si="87"/>
        <v>0.38997579024553081</v>
      </c>
      <c r="W84" s="49">
        <f t="shared" si="88"/>
        <v>0.32585216731090244</v>
      </c>
      <c r="X84" s="49">
        <f t="shared" si="89"/>
        <v>-6.7040619083809996E-2</v>
      </c>
      <c r="Y84" s="49">
        <f t="shared" si="90"/>
        <v>0.13054001993272571</v>
      </c>
      <c r="Z84" s="50">
        <f t="shared" si="91"/>
        <v>0.29228829668488426</v>
      </c>
      <c r="AB84" s="54" t="s">
        <v>32</v>
      </c>
      <c r="AC84" s="48">
        <f t="shared" si="92"/>
        <v>0.20249702148213372</v>
      </c>
      <c r="AD84" s="49">
        <f t="shared" si="93"/>
        <v>0.12561973211423474</v>
      </c>
      <c r="AE84" s="49">
        <f t="shared" si="94"/>
        <v>0.20009427586981801</v>
      </c>
      <c r="AF84" s="49">
        <f t="shared" si="95"/>
        <v>4.193247889995072E-2</v>
      </c>
      <c r="AG84" s="49">
        <f t="shared" si="96"/>
        <v>-0.19567828043532437</v>
      </c>
      <c r="AH84" s="49">
        <f t="shared" si="97"/>
        <v>0.95185046620159564</v>
      </c>
      <c r="AI84" s="49">
        <f t="shared" si="98"/>
        <v>0.57678480730546311</v>
      </c>
      <c r="AJ84" s="49">
        <f t="shared" si="99"/>
        <v>7.4688858557766774E-2</v>
      </c>
      <c r="AK84" s="49">
        <f t="shared" si="100"/>
        <v>3.1676255474831536E-2</v>
      </c>
      <c r="AL84" s="49">
        <f t="shared" si="101"/>
        <v>0.11579591477420027</v>
      </c>
      <c r="AM84" s="50">
        <f t="shared" si="102"/>
        <v>0.43656465183123844</v>
      </c>
    </row>
    <row r="85" spans="2:39">
      <c r="B85" s="54" t="s">
        <v>30</v>
      </c>
      <c r="C85" s="141">
        <f t="shared" ref="C85:M85" si="107">C28-C47</f>
        <v>-420200.70479599223</v>
      </c>
      <c r="D85" s="80">
        <f t="shared" si="107"/>
        <v>5400.1557656413934</v>
      </c>
      <c r="E85" s="80">
        <f t="shared" si="107"/>
        <v>-1324.4923979599498</v>
      </c>
      <c r="F85" s="80">
        <f t="shared" si="107"/>
        <v>-8165.8376088971127</v>
      </c>
      <c r="G85" s="80">
        <f t="shared" si="107"/>
        <v>911.21534071820497</v>
      </c>
      <c r="H85" s="80">
        <f t="shared" si="107"/>
        <v>-270044.49085414078</v>
      </c>
      <c r="I85" s="80">
        <f t="shared" si="107"/>
        <v>-1316.2431736693688</v>
      </c>
      <c r="J85" s="80">
        <f t="shared" si="107"/>
        <v>-4337.5171760666854</v>
      </c>
      <c r="K85" s="80">
        <f t="shared" si="107"/>
        <v>-12671.354185453514</v>
      </c>
      <c r="L85" s="80">
        <f t="shared" si="107"/>
        <v>-30837.843448568481</v>
      </c>
      <c r="M85" s="81">
        <f t="shared" si="107"/>
        <v>-97814.297057595773</v>
      </c>
      <c r="O85" s="54" t="s">
        <v>30</v>
      </c>
      <c r="P85" s="48">
        <f t="shared" si="81"/>
        <v>-0.36339378587109816</v>
      </c>
      <c r="Q85" s="49">
        <f t="shared" si="82"/>
        <v>0.17366573627137336</v>
      </c>
      <c r="R85" s="49">
        <f t="shared" si="83"/>
        <v>-0.15133395455520507</v>
      </c>
      <c r="S85" s="49">
        <f t="shared" si="84"/>
        <v>-0.26568263349505306</v>
      </c>
      <c r="T85" s="49">
        <f t="shared" si="85"/>
        <v>5.4095515655721266E-2</v>
      </c>
      <c r="U85" s="49">
        <f t="shared" si="86"/>
        <v>-0.38685972178575723</v>
      </c>
      <c r="V85" s="49">
        <f t="shared" si="87"/>
        <v>-2.5552785608598916E-2</v>
      </c>
      <c r="W85" s="49">
        <f t="shared" si="88"/>
        <v>-8.0394436318016335E-2</v>
      </c>
      <c r="X85" s="49">
        <f t="shared" si="89"/>
        <v>-0.21686243753316237</v>
      </c>
      <c r="Y85" s="49">
        <f t="shared" si="90"/>
        <v>-0.54296098921766078</v>
      </c>
      <c r="Z85" s="50">
        <f t="shared" si="91"/>
        <v>-0.65138299772550801</v>
      </c>
      <c r="AB85" s="54" t="s">
        <v>30</v>
      </c>
      <c r="AC85" s="48">
        <f t="shared" si="92"/>
        <v>-0.52902649689196701</v>
      </c>
      <c r="AD85" s="49">
        <f t="shared" si="93"/>
        <v>9.4144114231212838E-3</v>
      </c>
      <c r="AE85" s="49">
        <f t="shared" si="94"/>
        <v>-0.15744453231306102</v>
      </c>
      <c r="AF85" s="49">
        <f t="shared" si="95"/>
        <v>-0.46457520616578818</v>
      </c>
      <c r="AG85" s="49">
        <f t="shared" si="96"/>
        <v>-0.33047210876460792</v>
      </c>
      <c r="AH85" s="49">
        <f t="shared" si="97"/>
        <v>-0.56736792082272292</v>
      </c>
      <c r="AI85" s="49">
        <f t="shared" si="98"/>
        <v>-0.45374844788308177</v>
      </c>
      <c r="AJ85" s="49">
        <f t="shared" si="99"/>
        <v>-0.41044321343711659</v>
      </c>
      <c r="AK85" s="49">
        <f t="shared" si="100"/>
        <v>-0.17220547690246626</v>
      </c>
      <c r="AL85" s="49">
        <f t="shared" si="101"/>
        <v>-0.55997793723602241</v>
      </c>
      <c r="AM85" s="50">
        <f t="shared" si="102"/>
        <v>-0.71497906906392106</v>
      </c>
    </row>
    <row r="86" spans="2:39">
      <c r="B86" s="54" t="s">
        <v>29</v>
      </c>
      <c r="C86" s="141">
        <f t="shared" ref="C86:M86" si="108">C29-C48</f>
        <v>-4499.9241976542398</v>
      </c>
      <c r="D86" s="80">
        <f t="shared" si="108"/>
        <v>-27630.479820660024</v>
      </c>
      <c r="E86" s="80">
        <f t="shared" si="108"/>
        <v>7509.3413793876243</v>
      </c>
      <c r="F86" s="80">
        <f t="shared" si="108"/>
        <v>-1669.211882265794</v>
      </c>
      <c r="G86" s="80">
        <f t="shared" si="108"/>
        <v>5634.6186950111514</v>
      </c>
      <c r="H86" s="80">
        <f t="shared" si="108"/>
        <v>-22638.790521497722</v>
      </c>
      <c r="I86" s="80">
        <f t="shared" si="108"/>
        <v>24356.924721461459</v>
      </c>
      <c r="J86" s="80">
        <f t="shared" si="108"/>
        <v>8237.0791270221671</v>
      </c>
      <c r="K86" s="80">
        <f t="shared" si="108"/>
        <v>4207.0632518773855</v>
      </c>
      <c r="L86" s="80">
        <f t="shared" si="108"/>
        <v>4648.8033949525343</v>
      </c>
      <c r="M86" s="81">
        <f t="shared" si="108"/>
        <v>-7155.272542943334</v>
      </c>
      <c r="O86" s="54" t="s">
        <v>29</v>
      </c>
      <c r="P86" s="48">
        <f t="shared" si="81"/>
        <v>-2.340634284225263E-3</v>
      </c>
      <c r="Q86" s="49">
        <f t="shared" si="82"/>
        <v>-6.9670066193899469E-2</v>
      </c>
      <c r="R86" s="49">
        <f t="shared" si="83"/>
        <v>6.4763623353664271E-2</v>
      </c>
      <c r="S86" s="49">
        <f t="shared" si="84"/>
        <v>-2.181576982181023E-2</v>
      </c>
      <c r="T86" s="49">
        <f t="shared" si="85"/>
        <v>9.5364654713138444E-2</v>
      </c>
      <c r="U86" s="49">
        <f t="shared" si="86"/>
        <v>-2.7047231039814365E-2</v>
      </c>
      <c r="V86" s="49">
        <f t="shared" si="87"/>
        <v>0.17923263740726822</v>
      </c>
      <c r="W86" s="49">
        <f t="shared" si="88"/>
        <v>7.5882395831817218E-2</v>
      </c>
      <c r="X86" s="49">
        <f t="shared" si="89"/>
        <v>0.10919091570038079</v>
      </c>
      <c r="Y86" s="49">
        <f t="shared" si="90"/>
        <v>7.7514311188157284E-2</v>
      </c>
      <c r="Z86" s="50">
        <f t="shared" si="91"/>
        <v>-7.5776995593747842E-2</v>
      </c>
      <c r="AB86" s="54" t="s">
        <v>29</v>
      </c>
      <c r="AC86" s="48">
        <f t="shared" si="92"/>
        <v>-3.5920246491651868E-2</v>
      </c>
      <c r="AD86" s="49">
        <f t="shared" si="93"/>
        <v>-7.9082777013677621E-2</v>
      </c>
      <c r="AE86" s="49">
        <f t="shared" si="94"/>
        <v>0.28600304622573014</v>
      </c>
      <c r="AF86" s="49">
        <f t="shared" si="95"/>
        <v>-1.5857402464689474E-2</v>
      </c>
      <c r="AG86" s="49">
        <f t="shared" si="96"/>
        <v>2.7151086030113313E-2</v>
      </c>
      <c r="AH86" s="49">
        <f t="shared" si="97"/>
        <v>-0.12942010877772506</v>
      </c>
      <c r="AI86" s="49">
        <f t="shared" si="98"/>
        <v>0.27650394124683036</v>
      </c>
      <c r="AJ86" s="49">
        <f t="shared" si="99"/>
        <v>-4.6163778496958692E-2</v>
      </c>
      <c r="AK86" s="49">
        <f t="shared" si="100"/>
        <v>0.26050317069184353</v>
      </c>
      <c r="AL86" s="49">
        <f t="shared" si="101"/>
        <v>0.24959899726861715</v>
      </c>
      <c r="AM86" s="50">
        <f t="shared" si="102"/>
        <v>-0.21701848088290807</v>
      </c>
    </row>
    <row r="87" spans="2:39">
      <c r="B87" s="54" t="s">
        <v>20</v>
      </c>
      <c r="C87" s="141">
        <f t="shared" ref="C87:M87" si="109">C30-C49</f>
        <v>57069.526033289731</v>
      </c>
      <c r="D87" s="80">
        <f t="shared" si="109"/>
        <v>1947.0457607842982</v>
      </c>
      <c r="E87" s="80">
        <f t="shared" si="109"/>
        <v>21204.342718525295</v>
      </c>
      <c r="F87" s="80">
        <f t="shared" si="109"/>
        <v>7317.5456868959373</v>
      </c>
      <c r="G87" s="80">
        <f t="shared" si="109"/>
        <v>6364.102246031598</v>
      </c>
      <c r="H87" s="80">
        <f t="shared" si="109"/>
        <v>569.71189885742206</v>
      </c>
      <c r="I87" s="80">
        <f t="shared" si="109"/>
        <v>75.631796421977924</v>
      </c>
      <c r="J87" s="80">
        <f t="shared" si="109"/>
        <v>-2427.6650300006477</v>
      </c>
      <c r="K87" s="80">
        <f t="shared" si="109"/>
        <v>-3111.0823438769439</v>
      </c>
      <c r="L87" s="80">
        <f t="shared" si="109"/>
        <v>5800.0697550635741</v>
      </c>
      <c r="M87" s="81">
        <f t="shared" si="109"/>
        <v>19329.823544587285</v>
      </c>
      <c r="O87" s="54" t="s">
        <v>20</v>
      </c>
      <c r="P87" s="48">
        <f t="shared" si="81"/>
        <v>3.7467941961593372E-2</v>
      </c>
      <c r="Q87" s="49">
        <f t="shared" si="82"/>
        <v>2.5496997323937822E-3</v>
      </c>
      <c r="R87" s="49">
        <f t="shared" si="83"/>
        <v>8.6690866635678751E-2</v>
      </c>
      <c r="S87" s="49">
        <f t="shared" si="84"/>
        <v>0.1129013659154902</v>
      </c>
      <c r="T87" s="49">
        <f t="shared" si="85"/>
        <v>0.233188854586317</v>
      </c>
      <c r="U87" s="49">
        <f t="shared" si="86"/>
        <v>7.3122450766930887E-3</v>
      </c>
      <c r="V87" s="49">
        <f t="shared" si="87"/>
        <v>5.1479526317146256E-4</v>
      </c>
      <c r="W87" s="49">
        <f t="shared" si="88"/>
        <v>-6.9010632386260151E-2</v>
      </c>
      <c r="X87" s="49">
        <f t="shared" si="89"/>
        <v>-5.2481777655759426E-2</v>
      </c>
      <c r="Y87" s="49">
        <f t="shared" si="90"/>
        <v>9.7578653382552588E-2</v>
      </c>
      <c r="Z87" s="50">
        <f t="shared" si="91"/>
        <v>0.43840969971019939</v>
      </c>
      <c r="AB87" s="54" t="s">
        <v>20</v>
      </c>
      <c r="AC87" s="48">
        <f t="shared" si="92"/>
        <v>0.17167798901029849</v>
      </c>
      <c r="AD87" s="49">
        <f t="shared" si="93"/>
        <v>7.473089814254523E-2</v>
      </c>
      <c r="AE87" s="49">
        <f t="shared" si="94"/>
        <v>0.17574581701159855</v>
      </c>
      <c r="AF87" s="49">
        <f t="shared" si="95"/>
        <v>0.1314978122608913</v>
      </c>
      <c r="AG87" s="49">
        <f t="shared" si="96"/>
        <v>0.6277420241087901</v>
      </c>
      <c r="AH87" s="49">
        <f t="shared" si="97"/>
        <v>0.52162948319958313</v>
      </c>
      <c r="AI87" s="49">
        <f t="shared" si="98"/>
        <v>0.10098660273610031</v>
      </c>
      <c r="AJ87" s="49">
        <f t="shared" si="99"/>
        <v>0.66896703154300319</v>
      </c>
      <c r="AK87" s="49">
        <f t="shared" si="100"/>
        <v>-3.9111855235300794E-2</v>
      </c>
      <c r="AL87" s="49">
        <f t="shared" si="101"/>
        <v>0.30487781378415563</v>
      </c>
      <c r="AM87" s="50">
        <f t="shared" si="102"/>
        <v>0.92919680121491921</v>
      </c>
    </row>
    <row r="88" spans="2:39">
      <c r="B88" s="54" t="s">
        <v>31</v>
      </c>
      <c r="C88" s="141">
        <f t="shared" ref="C88:M88" si="110">C31-C50</f>
        <v>44109.020114284707</v>
      </c>
      <c r="D88" s="80">
        <f t="shared" si="110"/>
        <v>6641.1319910596358</v>
      </c>
      <c r="E88" s="80">
        <f t="shared" si="110"/>
        <v>23004.940382879518</v>
      </c>
      <c r="F88" s="80">
        <f t="shared" si="110"/>
        <v>1502.0524593003938</v>
      </c>
      <c r="G88" s="80">
        <f t="shared" si="110"/>
        <v>2090.2374620727969</v>
      </c>
      <c r="H88" s="80">
        <f t="shared" si="110"/>
        <v>-6103.0226318866135</v>
      </c>
      <c r="I88" s="80">
        <f t="shared" si="110"/>
        <v>11344.312300197416</v>
      </c>
      <c r="J88" s="80">
        <f t="shared" si="110"/>
        <v>1898.4406470305184</v>
      </c>
      <c r="K88" s="80">
        <f t="shared" si="110"/>
        <v>6986.8080765900813</v>
      </c>
      <c r="L88" s="80">
        <f t="shared" si="110"/>
        <v>-3483.1906454790005</v>
      </c>
      <c r="M88" s="81">
        <f t="shared" si="110"/>
        <v>227.31007252008567</v>
      </c>
      <c r="O88" s="54" t="s">
        <v>31</v>
      </c>
      <c r="P88" s="48">
        <f t="shared" si="81"/>
        <v>3.8843135176135517E-2</v>
      </c>
      <c r="Q88" s="49">
        <f t="shared" si="82"/>
        <v>1.2540217697767491E-2</v>
      </c>
      <c r="R88" s="49">
        <f t="shared" si="83"/>
        <v>8.9539243896488721E-2</v>
      </c>
      <c r="S88" s="49">
        <f t="shared" si="84"/>
        <v>3.5397644199704238E-2</v>
      </c>
      <c r="T88" s="49">
        <f t="shared" si="85"/>
        <v>8.6859772395763715E-2</v>
      </c>
      <c r="U88" s="49">
        <f t="shared" si="86"/>
        <v>-0.88817192425875158</v>
      </c>
      <c r="V88" s="49">
        <f t="shared" si="87"/>
        <v>0.1423111609401099</v>
      </c>
      <c r="W88" s="49">
        <f t="shared" si="88"/>
        <v>0.20670281412094832</v>
      </c>
      <c r="X88" s="49">
        <f t="shared" si="89"/>
        <v>6.2713690351145407E-2</v>
      </c>
      <c r="Y88" s="49">
        <f t="shared" si="90"/>
        <v>-8.5091019118939876E-2</v>
      </c>
      <c r="Z88" s="50">
        <f t="shared" si="91"/>
        <v>6.5994575117615311E-3</v>
      </c>
      <c r="AB88" s="54" t="s">
        <v>31</v>
      </c>
      <c r="AC88" s="48">
        <f t="shared" si="92"/>
        <v>0.15080432203026939</v>
      </c>
      <c r="AD88" s="49">
        <f t="shared" si="93"/>
        <v>2.5824660432652215E-2</v>
      </c>
      <c r="AE88" s="49">
        <f t="shared" si="94"/>
        <v>0.3326378835149949</v>
      </c>
      <c r="AF88" s="49">
        <f t="shared" si="95"/>
        <v>0.10359298138218394</v>
      </c>
      <c r="AG88" s="49">
        <f t="shared" si="96"/>
        <v>4.9800505330956958E-2</v>
      </c>
      <c r="AH88" s="49">
        <f t="shared" si="97"/>
        <v>5.6861287696328517</v>
      </c>
      <c r="AI88" s="49">
        <f t="shared" si="98"/>
        <v>0.34221855098065285</v>
      </c>
      <c r="AJ88" s="49">
        <f t="shared" si="99"/>
        <v>1.9178809086528411E-2</v>
      </c>
      <c r="AK88" s="49">
        <f t="shared" si="100"/>
        <v>-1.6739689395080165E-2</v>
      </c>
      <c r="AL88" s="49">
        <f t="shared" si="101"/>
        <v>-9.5856608623196126E-3</v>
      </c>
      <c r="AM88" s="50">
        <f t="shared" si="102"/>
        <v>6.5150466178463748E-2</v>
      </c>
    </row>
    <row r="89" spans="2:39">
      <c r="B89" s="54" t="s">
        <v>35</v>
      </c>
      <c r="C89" s="141">
        <f t="shared" ref="C89:M89" si="111">C32-C51</f>
        <v>5863.9654574099113</v>
      </c>
      <c r="D89" s="80">
        <f t="shared" si="111"/>
        <v>-5878.8439793392317</v>
      </c>
      <c r="E89" s="80">
        <f t="shared" si="111"/>
        <v>-2494.3231565354072</v>
      </c>
      <c r="F89" s="80">
        <f t="shared" si="111"/>
        <v>3.0662284589434421</v>
      </c>
      <c r="G89" s="80">
        <f t="shared" si="111"/>
        <v>6567.8555076010489</v>
      </c>
      <c r="H89" s="80">
        <f t="shared" si="111"/>
        <v>9788.2343896814418</v>
      </c>
      <c r="I89" s="80">
        <f t="shared" si="111"/>
        <v>843.27265465368328</v>
      </c>
      <c r="J89" s="80">
        <f t="shared" si="111"/>
        <v>-30.839463836580762</v>
      </c>
      <c r="K89" s="80">
        <f t="shared" si="111"/>
        <v>1917.1671394253749</v>
      </c>
      <c r="L89" s="80">
        <f t="shared" si="111"/>
        <v>1125.1801989811111</v>
      </c>
      <c r="M89" s="81">
        <f t="shared" si="111"/>
        <v>-5976.8040616804719</v>
      </c>
      <c r="O89" s="54" t="s">
        <v>35</v>
      </c>
      <c r="P89" s="48">
        <f t="shared" si="81"/>
        <v>2.1754591905168517E-2</v>
      </c>
      <c r="Q89" s="49">
        <f t="shared" si="82"/>
        <v>-8.9885010316834907E-2</v>
      </c>
      <c r="R89" s="49">
        <f t="shared" si="83"/>
        <v>-4.9738738757905458E-2</v>
      </c>
      <c r="S89" s="49">
        <f t="shared" si="84"/>
        <v>4.8924929249343418E-4</v>
      </c>
      <c r="T89" s="49">
        <f t="shared" si="85"/>
        <v>1.0632721787296451</v>
      </c>
      <c r="U89" s="49">
        <f t="shared" si="86"/>
        <v>0.15194689629968675</v>
      </c>
      <c r="V89" s="49">
        <f t="shared" si="87"/>
        <v>8.6030881107993645E-2</v>
      </c>
      <c r="W89" s="49">
        <f t="shared" si="88"/>
        <v>-4.3472274437913322E-3</v>
      </c>
      <c r="X89" s="49">
        <f t="shared" si="89"/>
        <v>0.51273143408947897</v>
      </c>
      <c r="Y89" s="49">
        <f t="shared" si="90"/>
        <v>0.38351570850460842</v>
      </c>
      <c r="Z89" s="50">
        <f t="shared" si="91"/>
        <v>-0.11157807316945548</v>
      </c>
      <c r="AB89" s="54" t="s">
        <v>35</v>
      </c>
      <c r="AC89" s="48">
        <f t="shared" si="92"/>
        <v>2.9593369062068279E-2</v>
      </c>
      <c r="AD89" s="49">
        <f t="shared" si="93"/>
        <v>8.5496619601382398E-2</v>
      </c>
      <c r="AE89" s="49">
        <f t="shared" si="94"/>
        <v>7.9582743043023929E-2</v>
      </c>
      <c r="AF89" s="49">
        <f t="shared" si="95"/>
        <v>2.3371268591090549E-2</v>
      </c>
      <c r="AG89" s="49">
        <f t="shared" si="96"/>
        <v>0.47332099209089618</v>
      </c>
      <c r="AH89" s="49">
        <f t="shared" si="97"/>
        <v>-9.8269707856249083E-2</v>
      </c>
      <c r="AI89" s="49">
        <f t="shared" si="98"/>
        <v>0.48290627593397401</v>
      </c>
      <c r="AJ89" s="49">
        <f t="shared" si="99"/>
        <v>9.3869505102694387E-2</v>
      </c>
      <c r="AK89" s="49">
        <f t="shared" si="100"/>
        <v>9.3059642288369507E-2</v>
      </c>
      <c r="AL89" s="49">
        <f t="shared" si="101"/>
        <v>0.29804867070478258</v>
      </c>
      <c r="AM89" s="50">
        <f t="shared" si="102"/>
        <v>-9.273369554081741E-2</v>
      </c>
    </row>
    <row r="90" spans="2:39">
      <c r="B90" s="54" t="s">
        <v>34</v>
      </c>
      <c r="C90" s="141">
        <f t="shared" ref="C90:M90" si="112">C33-C52</f>
        <v>362040.89060749672</v>
      </c>
      <c r="D90" s="80">
        <f t="shared" si="112"/>
        <v>64852.362832091283</v>
      </c>
      <c r="E90" s="80">
        <f t="shared" si="112"/>
        <v>51451.943263490684</v>
      </c>
      <c r="F90" s="80">
        <f t="shared" si="112"/>
        <v>9023.1929143987363</v>
      </c>
      <c r="G90" s="80">
        <f t="shared" si="112"/>
        <v>35234.153786962328</v>
      </c>
      <c r="H90" s="80">
        <f t="shared" si="112"/>
        <v>109010.56555550313</v>
      </c>
      <c r="I90" s="80">
        <f t="shared" si="112"/>
        <v>62895.7694566297</v>
      </c>
      <c r="J90" s="80">
        <f t="shared" si="112"/>
        <v>20243.841784660966</v>
      </c>
      <c r="K90" s="80">
        <f t="shared" si="112"/>
        <v>-3710.934913480829</v>
      </c>
      <c r="L90" s="80">
        <f t="shared" si="112"/>
        <v>-12083.872105106013</v>
      </c>
      <c r="M90" s="81">
        <f t="shared" si="112"/>
        <v>25123.868032347062</v>
      </c>
      <c r="O90" s="54" t="s">
        <v>34</v>
      </c>
      <c r="P90" s="48">
        <f t="shared" si="81"/>
        <v>8.4881307221735966E-2</v>
      </c>
      <c r="Q90" s="49">
        <f t="shared" si="82"/>
        <v>6.0017033966886346E-2</v>
      </c>
      <c r="R90" s="49">
        <f t="shared" si="83"/>
        <v>7.6488810099717752E-2</v>
      </c>
      <c r="S90" s="49">
        <f t="shared" si="84"/>
        <v>3.0399804052073629E-2</v>
      </c>
      <c r="T90" s="49">
        <f t="shared" si="85"/>
        <v>0.13063408272654731</v>
      </c>
      <c r="U90" s="49">
        <f t="shared" si="86"/>
        <v>0.25011805191985703</v>
      </c>
      <c r="V90" s="49">
        <f t="shared" si="87"/>
        <v>0.12573469282609798</v>
      </c>
      <c r="W90" s="49">
        <f t="shared" si="88"/>
        <v>0.10222153666471166</v>
      </c>
      <c r="X90" s="49">
        <f t="shared" si="89"/>
        <v>-1.2799202757378003E-2</v>
      </c>
      <c r="Y90" s="49">
        <f t="shared" si="90"/>
        <v>-4.1993103944378551E-2</v>
      </c>
      <c r="Z90" s="50">
        <f t="shared" si="91"/>
        <v>0.10750792965045948</v>
      </c>
      <c r="AB90" s="54" t="s">
        <v>34</v>
      </c>
      <c r="AC90" s="48">
        <f t="shared" si="92"/>
        <v>0.19994458587741257</v>
      </c>
      <c r="AD90" s="49">
        <f t="shared" si="93"/>
        <v>8.0474145223077179E-2</v>
      </c>
      <c r="AE90" s="49">
        <f t="shared" si="94"/>
        <v>6.7264616024476004E-2</v>
      </c>
      <c r="AF90" s="49">
        <f t="shared" si="95"/>
        <v>4.2660456852074624E-3</v>
      </c>
      <c r="AG90" s="49">
        <f t="shared" si="96"/>
        <v>0.28480595970695932</v>
      </c>
      <c r="AH90" s="49">
        <f t="shared" si="97"/>
        <v>0.85347883624496046</v>
      </c>
      <c r="AI90" s="49">
        <f t="shared" si="98"/>
        <v>0.15595974899683807</v>
      </c>
      <c r="AJ90" s="49">
        <f t="shared" si="99"/>
        <v>0.22671986701269625</v>
      </c>
      <c r="AK90" s="49">
        <f t="shared" si="100"/>
        <v>2.9941351960661451E-2</v>
      </c>
      <c r="AL90" s="49">
        <f t="shared" si="101"/>
        <v>0.12226955832098282</v>
      </c>
      <c r="AM90" s="50">
        <f t="shared" si="102"/>
        <v>0.44404875727987236</v>
      </c>
    </row>
    <row r="91" spans="2:39">
      <c r="B91" s="54" t="s">
        <v>52</v>
      </c>
      <c r="C91" s="141">
        <f t="shared" ref="C91:M91" si="113">C34-C53</f>
        <v>-308234.31486897904</v>
      </c>
      <c r="D91" s="80">
        <f t="shared" si="113"/>
        <v>-148808.15952651342</v>
      </c>
      <c r="E91" s="80">
        <f t="shared" si="113"/>
        <v>-112988.07929068257</v>
      </c>
      <c r="F91" s="80">
        <f t="shared" si="113"/>
        <v>-21017.489946645423</v>
      </c>
      <c r="G91" s="80">
        <f t="shared" si="113"/>
        <v>-9511.2008864860545</v>
      </c>
      <c r="H91" s="80">
        <f t="shared" si="113"/>
        <v>83916.586014923421</v>
      </c>
      <c r="I91" s="80">
        <f t="shared" si="113"/>
        <v>-40307.24797354966</v>
      </c>
      <c r="J91" s="80">
        <f t="shared" si="113"/>
        <v>754.39941707096295</v>
      </c>
      <c r="K91" s="80">
        <f t="shared" si="113"/>
        <v>-43869.491140917817</v>
      </c>
      <c r="L91" s="80">
        <f t="shared" si="113"/>
        <v>-5997.7197159776551</v>
      </c>
      <c r="M91" s="81">
        <f t="shared" si="113"/>
        <v>-10405.911820200985</v>
      </c>
      <c r="O91" s="54" t="s">
        <v>52</v>
      </c>
      <c r="P91" s="48">
        <f t="shared" si="81"/>
        <v>-0.25311929541125089</v>
      </c>
      <c r="Q91" s="49">
        <f t="shared" si="82"/>
        <v>-0.36107822740468287</v>
      </c>
      <c r="R91" s="49">
        <f t="shared" si="83"/>
        <v>-0.60385009122498989</v>
      </c>
      <c r="S91" s="49">
        <f t="shared" si="84"/>
        <v>-0.31552048182394199</v>
      </c>
      <c r="T91" s="49">
        <f t="shared" si="85"/>
        <v>-0.14956258776164386</v>
      </c>
      <c r="U91" s="49">
        <f t="shared" si="86"/>
        <v>0.92368505736037643</v>
      </c>
      <c r="V91" s="49">
        <f t="shared" si="87"/>
        <v>-0.42309252131056396</v>
      </c>
      <c r="W91" s="49">
        <f t="shared" si="88"/>
        <v>2.049760229013662E-2</v>
      </c>
      <c r="X91" s="49">
        <f t="shared" si="89"/>
        <v>-0.42325917076180186</v>
      </c>
      <c r="Y91" s="49">
        <f t="shared" si="90"/>
        <v>-9.0989973847238073E-2</v>
      </c>
      <c r="Z91" s="50">
        <f t="shared" si="91"/>
        <v>-0.10860097265361011</v>
      </c>
      <c r="AB91" s="54" t="s">
        <v>52</v>
      </c>
      <c r="AC91" s="48">
        <f t="shared" si="92"/>
        <v>-0.36437433791108664</v>
      </c>
      <c r="AD91" s="49">
        <f t="shared" si="93"/>
        <v>-0.32823447546358864</v>
      </c>
      <c r="AE91" s="49">
        <f t="shared" si="94"/>
        <v>-0.64226211030020497</v>
      </c>
      <c r="AF91" s="49">
        <f t="shared" si="95"/>
        <v>-0.15941571905056034</v>
      </c>
      <c r="AG91" s="49">
        <f t="shared" si="96"/>
        <v>-0.40660536917670898</v>
      </c>
      <c r="AH91" s="49">
        <f t="shared" si="97"/>
        <v>2.4093989826819633E-2</v>
      </c>
      <c r="AI91" s="49">
        <f t="shared" si="98"/>
        <v>-0.46527265733241824</v>
      </c>
      <c r="AJ91" s="49">
        <f t="shared" si="99"/>
        <v>-0.11578506108231917</v>
      </c>
      <c r="AK91" s="49">
        <f t="shared" si="100"/>
        <v>-0.61159434908302379</v>
      </c>
      <c r="AL91" s="49">
        <f t="shared" si="101"/>
        <v>-3.649443774858821E-2</v>
      </c>
      <c r="AM91" s="50">
        <f t="shared" si="102"/>
        <v>-0.41324650402227031</v>
      </c>
    </row>
    <row r="92" spans="2:39">
      <c r="B92" s="54" t="s">
        <v>36</v>
      </c>
      <c r="C92" s="141">
        <f t="shared" ref="C92:M92" si="114">C35-C54</f>
        <v>378818.48047932517</v>
      </c>
      <c r="D92" s="80">
        <f t="shared" si="114"/>
        <v>93273.987794419751</v>
      </c>
      <c r="E92" s="80">
        <f t="shared" si="114"/>
        <v>56093.169506043661</v>
      </c>
      <c r="F92" s="80">
        <f t="shared" si="114"/>
        <v>23940.333939075586</v>
      </c>
      <c r="G92" s="80">
        <f t="shared" si="114"/>
        <v>23024.99242321121</v>
      </c>
      <c r="H92" s="80">
        <f t="shared" si="114"/>
        <v>44958.978591285995</v>
      </c>
      <c r="I92" s="80">
        <f t="shared" si="114"/>
        <v>46568.862496819929</v>
      </c>
      <c r="J92" s="80">
        <f t="shared" si="114"/>
        <v>20558.050570602383</v>
      </c>
      <c r="K92" s="80">
        <f t="shared" si="114"/>
        <v>13388.626280919358</v>
      </c>
      <c r="L92" s="80">
        <f t="shared" si="114"/>
        <v>4758.2316833656514</v>
      </c>
      <c r="M92" s="81">
        <f t="shared" si="114"/>
        <v>52253.247193581279</v>
      </c>
      <c r="O92" s="54" t="s">
        <v>36</v>
      </c>
      <c r="P92" s="48">
        <f t="shared" si="81"/>
        <v>9.1782576447299494E-2</v>
      </c>
      <c r="Q92" s="49">
        <f t="shared" si="82"/>
        <v>5.5563289565289546E-2</v>
      </c>
      <c r="R92" s="49">
        <f t="shared" si="83"/>
        <v>9.8943068709495832E-2</v>
      </c>
      <c r="S92" s="49">
        <f t="shared" si="84"/>
        <v>9.2186832917130382E-2</v>
      </c>
      <c r="T92" s="49">
        <f t="shared" si="85"/>
        <v>0.18633011145557921</v>
      </c>
      <c r="U92" s="49">
        <f t="shared" si="86"/>
        <v>0.14159379927167215</v>
      </c>
      <c r="V92" s="49">
        <f t="shared" si="87"/>
        <v>0.1499362326840582</v>
      </c>
      <c r="W92" s="49">
        <f t="shared" si="88"/>
        <v>8.6166148337100526E-2</v>
      </c>
      <c r="X92" s="49">
        <f t="shared" si="89"/>
        <v>7.8974744207771966E-2</v>
      </c>
      <c r="Y92" s="49">
        <f t="shared" si="90"/>
        <v>1.8838564944471066E-2</v>
      </c>
      <c r="Z92" s="50">
        <f t="shared" si="91"/>
        <v>0.24923792610580411</v>
      </c>
      <c r="AB92" s="54" t="s">
        <v>36</v>
      </c>
      <c r="AC92" s="48">
        <f t="shared" si="92"/>
        <v>0.25666612140280576</v>
      </c>
      <c r="AD92" s="49">
        <f t="shared" si="93"/>
        <v>0.18534637188161973</v>
      </c>
      <c r="AE92" s="49">
        <f t="shared" si="94"/>
        <v>0.26424098296407866</v>
      </c>
      <c r="AF92" s="49">
        <f t="shared" si="95"/>
        <v>0.167172828678123</v>
      </c>
      <c r="AG92" s="49">
        <f t="shared" si="96"/>
        <v>0.40098985517315594</v>
      </c>
      <c r="AH92" s="49">
        <f t="shared" si="97"/>
        <v>0.51283863062336843</v>
      </c>
      <c r="AI92" s="49">
        <f t="shared" si="98"/>
        <v>0.31136100847980458</v>
      </c>
      <c r="AJ92" s="49">
        <f t="shared" si="99"/>
        <v>0.22104723950796346</v>
      </c>
      <c r="AK92" s="49">
        <f t="shared" si="100"/>
        <v>0.15916644696589838</v>
      </c>
      <c r="AL92" s="49">
        <f t="shared" si="101"/>
        <v>0.2188153531300174</v>
      </c>
      <c r="AM92" s="50">
        <f t="shared" si="102"/>
        <v>0.52900487272146657</v>
      </c>
    </row>
    <row r="93" spans="2:39">
      <c r="B93" s="109" t="s">
        <v>28</v>
      </c>
      <c r="C93" s="145">
        <f t="shared" ref="C93:M93" si="115">C36-C55</f>
        <v>443928.0484113358</v>
      </c>
      <c r="D93" s="146">
        <f t="shared" si="115"/>
        <v>12829.604094838025</v>
      </c>
      <c r="E93" s="146">
        <f t="shared" si="115"/>
        <v>14995.876026247395</v>
      </c>
      <c r="F93" s="146">
        <f t="shared" si="115"/>
        <v>-7101.705156192882</v>
      </c>
      <c r="G93" s="146">
        <f t="shared" si="115"/>
        <v>32024.026025555795</v>
      </c>
      <c r="H93" s="146">
        <f t="shared" si="115"/>
        <v>215118.44104697742</v>
      </c>
      <c r="I93" s="146">
        <f t="shared" si="115"/>
        <v>78731.138345745159</v>
      </c>
      <c r="J93" s="146">
        <f t="shared" si="115"/>
        <v>21688.61199600785</v>
      </c>
      <c r="K93" s="146">
        <f t="shared" si="115"/>
        <v>22616.75085315411</v>
      </c>
      <c r="L93" s="146">
        <f t="shared" si="115"/>
        <v>28978.25619794114</v>
      </c>
      <c r="M93" s="147">
        <f t="shared" si="115"/>
        <v>24047.048981063301</v>
      </c>
      <c r="O93" s="109" t="s">
        <v>28</v>
      </c>
      <c r="P93" s="72">
        <f t="shared" si="81"/>
        <v>4.9302231088955796E-2</v>
      </c>
      <c r="Q93" s="73">
        <f t="shared" si="82"/>
        <v>2.6055410281950766E-2</v>
      </c>
      <c r="R93" s="73">
        <f t="shared" si="83"/>
        <v>2.7061399210009135E-2</v>
      </c>
      <c r="S93" s="73">
        <f t="shared" si="84"/>
        <v>-6.3025694173287072E-3</v>
      </c>
      <c r="T93" s="73">
        <f t="shared" si="85"/>
        <v>2.8760318840437622E-2</v>
      </c>
      <c r="U93" s="73">
        <f t="shared" si="86"/>
        <v>0.2625072663038534</v>
      </c>
      <c r="V93" s="73">
        <f t="shared" si="87"/>
        <v>0.10475143371218043</v>
      </c>
      <c r="W93" s="73">
        <f t="shared" si="88"/>
        <v>2.3396435738288299E-2</v>
      </c>
      <c r="X93" s="73">
        <f t="shared" si="89"/>
        <v>2.0255371114942286E-2</v>
      </c>
      <c r="Y93" s="73">
        <f t="shared" si="90"/>
        <v>2.9796511786671264E-2</v>
      </c>
      <c r="Z93" s="74">
        <f t="shared" si="91"/>
        <v>2.1276729571930539E-2</v>
      </c>
      <c r="AB93" s="109" t="s">
        <v>28</v>
      </c>
      <c r="AC93" s="72">
        <f t="shared" si="92"/>
        <v>0.18773636901224711</v>
      </c>
      <c r="AD93" s="73">
        <f t="shared" si="93"/>
        <v>8.5615190764595187E-2</v>
      </c>
      <c r="AE93" s="73">
        <f t="shared" si="94"/>
        <v>0.17742095036450081</v>
      </c>
      <c r="AF93" s="73">
        <f t="shared" si="95"/>
        <v>1.3102903711904533E-2</v>
      </c>
      <c r="AG93" s="73">
        <f t="shared" si="96"/>
        <v>0.16888924377774822</v>
      </c>
      <c r="AH93" s="73">
        <f t="shared" si="97"/>
        <v>0.89679636441375066</v>
      </c>
      <c r="AI93" s="73">
        <f t="shared" si="98"/>
        <v>0.1957999352701458</v>
      </c>
      <c r="AJ93" s="73">
        <f t="shared" si="99"/>
        <v>0.11890898198759989</v>
      </c>
      <c r="AK93" s="73">
        <f t="shared" si="100"/>
        <v>4.3526296830740926E-2</v>
      </c>
      <c r="AL93" s="73">
        <f t="shared" si="101"/>
        <v>7.7790992982706642E-2</v>
      </c>
      <c r="AM93" s="74">
        <f t="shared" si="102"/>
        <v>0.20401279073929635</v>
      </c>
    </row>
    <row r="94" spans="2:39">
      <c r="B94" s="113" t="s">
        <v>21</v>
      </c>
      <c r="C94" s="136">
        <f t="shared" ref="C94:M94" si="116">SUM(C80:C93)</f>
        <v>1106150.2749324176</v>
      </c>
      <c r="D94" s="137">
        <f t="shared" si="116"/>
        <v>220127.99621438852</v>
      </c>
      <c r="E94" s="137">
        <f t="shared" si="116"/>
        <v>182888.40592053003</v>
      </c>
      <c r="F94" s="137">
        <f t="shared" si="116"/>
        <v>42613.140825314927</v>
      </c>
      <c r="G94" s="137">
        <f t="shared" si="116"/>
        <v>133723.76784455526</v>
      </c>
      <c r="H94" s="137">
        <f t="shared" si="116"/>
        <v>198205.15307621378</v>
      </c>
      <c r="I94" s="137">
        <f t="shared" si="116"/>
        <v>228819.75520977267</v>
      </c>
      <c r="J94" s="137">
        <f t="shared" si="116"/>
        <v>71108.193356206117</v>
      </c>
      <c r="K94" s="416">
        <f t="shared" si="116"/>
        <v>-8118.7849766268919</v>
      </c>
      <c r="L94" s="416">
        <f t="shared" si="116"/>
        <v>-4788.3410075132924</v>
      </c>
      <c r="M94" s="138">
        <f t="shared" si="116"/>
        <v>41570.9884695777</v>
      </c>
      <c r="O94" s="113" t="s">
        <v>21</v>
      </c>
      <c r="P94" s="118">
        <f t="shared" si="81"/>
        <v>3.238434877444233E-2</v>
      </c>
      <c r="Q94" s="119">
        <f t="shared" si="82"/>
        <v>2.2945322963686218E-2</v>
      </c>
      <c r="R94" s="119">
        <f t="shared" si="83"/>
        <v>4.8119950827011509E-2</v>
      </c>
      <c r="S94" s="119">
        <f t="shared" si="84"/>
        <v>1.6648859602658158E-2</v>
      </c>
      <c r="T94" s="119">
        <f t="shared" si="85"/>
        <v>6.6993176902612014E-2</v>
      </c>
      <c r="U94" s="119">
        <f t="shared" si="86"/>
        <v>4.6690242112080227E-2</v>
      </c>
      <c r="V94" s="119">
        <f t="shared" si="87"/>
        <v>8.4512343608848392E-2</v>
      </c>
      <c r="W94" s="119">
        <f t="shared" si="88"/>
        <v>3.376390615329173E-2</v>
      </c>
      <c r="X94" s="420">
        <f t="shared" si="89"/>
        <v>-3.6095674184992753E-3</v>
      </c>
      <c r="Y94" s="420">
        <f t="shared" si="90"/>
        <v>-2.0098197774291999E-3</v>
      </c>
      <c r="Z94" s="120">
        <f t="shared" si="91"/>
        <v>1.6518208724531216E-2</v>
      </c>
      <c r="AB94" s="113" t="s">
        <v>21</v>
      </c>
      <c r="AC94" s="148">
        <f t="shared" si="92"/>
        <v>0.11089828586756408</v>
      </c>
      <c r="AD94" s="149">
        <f t="shared" si="93"/>
        <v>7.6486742635633084E-2</v>
      </c>
      <c r="AE94" s="149">
        <f t="shared" si="94"/>
        <v>0.1221698480561515</v>
      </c>
      <c r="AF94" s="149">
        <f t="shared" si="95"/>
        <v>2.3011798289349884E-2</v>
      </c>
      <c r="AG94" s="149">
        <f t="shared" si="96"/>
        <v>0.16094467133164303</v>
      </c>
      <c r="AH94" s="149">
        <f t="shared" si="97"/>
        <v>0.22986572410750222</v>
      </c>
      <c r="AI94" s="149">
        <f t="shared" si="98"/>
        <v>0.15254340773884173</v>
      </c>
      <c r="AJ94" s="149">
        <f t="shared" si="99"/>
        <v>0.10714027088728453</v>
      </c>
      <c r="AK94" s="149">
        <f t="shared" si="100"/>
        <v>1.0170764942647617E-2</v>
      </c>
      <c r="AL94" s="149">
        <f t="shared" si="101"/>
        <v>7.4872234631685422E-2</v>
      </c>
      <c r="AM94" s="150">
        <f t="shared" si="102"/>
        <v>0.15653879689190378</v>
      </c>
    </row>
    <row r="96" spans="2:39">
      <c r="M96" s="424" t="s">
        <v>324</v>
      </c>
      <c r="Z96" s="424" t="s">
        <v>324</v>
      </c>
      <c r="AM96" s="424" t="s">
        <v>324</v>
      </c>
    </row>
    <row r="100" spans="2:34" s="4" customFormat="1">
      <c r="B100" s="96"/>
      <c r="C100" s="3"/>
      <c r="D100" s="3"/>
      <c r="E100" s="3"/>
      <c r="F100" s="3"/>
      <c r="G100" s="3"/>
      <c r="H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spans="2:34" s="4" customFormat="1">
      <c r="B101" s="96"/>
      <c r="C101" s="3"/>
      <c r="D101" s="3"/>
      <c r="E101" s="3"/>
      <c r="F101" s="3"/>
      <c r="G101" s="3"/>
      <c r="H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spans="2:34" s="4" customFormat="1">
      <c r="B102" s="96"/>
      <c r="C102" s="3"/>
      <c r="D102" s="3"/>
      <c r="E102" s="3"/>
      <c r="F102" s="3"/>
      <c r="G102" s="3"/>
      <c r="H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spans="2:34" s="4" customFormat="1">
      <c r="B103" s="96"/>
      <c r="C103" s="3"/>
      <c r="D103" s="3"/>
      <c r="E103" s="3"/>
      <c r="F103" s="3"/>
      <c r="G103" s="3"/>
      <c r="H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spans="2:34" s="4" customFormat="1">
      <c r="B104" s="96"/>
      <c r="C104" s="3"/>
      <c r="D104" s="3"/>
      <c r="E104" s="3"/>
      <c r="F104" s="3"/>
      <c r="G104" s="3"/>
      <c r="H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spans="2:34" s="3" customFormat="1">
      <c r="B105" s="96"/>
      <c r="I105" s="4"/>
      <c r="J105" s="4"/>
      <c r="V105" s="4"/>
      <c r="W105" s="4"/>
    </row>
    <row r="106" spans="2:34" s="3" customFormat="1">
      <c r="B106" s="96"/>
      <c r="I106" s="4"/>
      <c r="J106" s="4"/>
      <c r="V106" s="4"/>
      <c r="W106" s="4"/>
    </row>
    <row r="107" spans="2:34" s="3" customFormat="1">
      <c r="B107" s="96"/>
      <c r="I107" s="4"/>
      <c r="J107" s="4"/>
      <c r="V107" s="4"/>
      <c r="W107" s="4"/>
    </row>
    <row r="108" spans="2:34" s="3" customFormat="1">
      <c r="B108" s="96"/>
      <c r="I108" s="4"/>
      <c r="J108" s="4"/>
      <c r="V108" s="4"/>
      <c r="W108" s="4"/>
    </row>
    <row r="109" spans="2:34" s="3" customFormat="1">
      <c r="B109" s="96"/>
      <c r="I109" s="4"/>
      <c r="J109" s="4"/>
      <c r="V109" s="4"/>
      <c r="W109" s="4"/>
    </row>
    <row r="110" spans="2:34" s="3" customFormat="1">
      <c r="B110" s="96"/>
      <c r="I110" s="4"/>
      <c r="J110" s="4"/>
      <c r="V110" s="4"/>
      <c r="W110" s="4"/>
    </row>
    <row r="111" spans="2:34" s="3" customFormat="1">
      <c r="B111" s="96"/>
      <c r="I111" s="4"/>
      <c r="J111" s="4"/>
      <c r="V111" s="4"/>
      <c r="W111" s="4"/>
    </row>
    <row r="112" spans="2:34" s="4" customFormat="1">
      <c r="B112" s="96"/>
      <c r="C112" s="3"/>
      <c r="D112" s="3"/>
      <c r="E112" s="3"/>
      <c r="F112" s="3"/>
      <c r="G112" s="3"/>
      <c r="H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2:34" s="4" customFormat="1">
      <c r="B113" s="96"/>
      <c r="C113" s="3"/>
      <c r="D113" s="3"/>
      <c r="E113" s="3"/>
      <c r="F113" s="3"/>
      <c r="G113" s="3"/>
      <c r="H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2:34" s="4" customFormat="1">
      <c r="B114" s="96"/>
      <c r="C114" s="3"/>
      <c r="D114" s="3"/>
      <c r="E114" s="3"/>
      <c r="F114" s="3"/>
      <c r="G114" s="3"/>
      <c r="H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</sheetData>
  <hyperlinks>
    <hyperlink ref="B1" location="'List of tables'!A1" display="Return to List of tables"/>
    <hyperlink ref="M96" location="'List of tables'!A1" display="Return to List of tables"/>
    <hyperlink ref="Z96" location="'List of tables'!A1" display="Return to List of tables"/>
    <hyperlink ref="AM96" location="'List of tables'!A1" display="Return to List of tables"/>
    <hyperlink ref="AM77" location="'List of tables'!A1" display="Return to List of tables"/>
    <hyperlink ref="Z77" location="'List of tables'!A1" display="Return to List of tables"/>
    <hyperlink ref="M77" location="'List of tables'!A1" display="Return to List of tables"/>
    <hyperlink ref="M58" location="'List of tables'!A1" display="Return to List of tables"/>
    <hyperlink ref="Z58" location="'List of tables'!A1" display="Return to List of tables"/>
    <hyperlink ref="AM58" location="'List of tables'!A1" display="Return to List of tables"/>
    <hyperlink ref="AM39" location="'List of tables'!A1" display="Return to List of tables"/>
    <hyperlink ref="Z39" location="'List of tables'!A1" display="Return to List of tables"/>
    <hyperlink ref="M39" location="'List of tables'!A1" display="Return to List of tables"/>
    <hyperlink ref="M20" location="'List of tables'!A1" display="Return to List of tables"/>
    <hyperlink ref="Z20" location="'List of tables'!A1" display="Return to List of tables"/>
    <hyperlink ref="AM20" location="'List of tables'!A1" display="Return to List of tables"/>
  </hyperlinks>
  <printOptions horizontalCentered="1"/>
  <pageMargins left="0.51181102362204722" right="0.51181102362204722" top="0.94488188976377963" bottom="0.55118110236220474" header="0.31496062992125984" footer="0.31496062992125984"/>
  <pageSetup paperSize="9" scale="79" orientation="landscape" r:id="rId1"/>
  <headerFooter>
    <oddFooter>&amp;L&amp;D&amp;CPage &amp;P of &amp;N&amp;R&amp;F</oddFooter>
  </headerFooter>
  <rowBreaks count="4" manualBreakCount="4">
    <brk id="20" min="1" max="38" man="1"/>
    <brk id="39" min="1" max="38" man="1"/>
    <brk id="58" min="1" max="38" man="1"/>
    <brk id="77" min="1" max="38" man="1"/>
  </rowBreaks>
  <colBreaks count="2" manualBreakCount="2">
    <brk id="14" min="1" max="93" man="1"/>
    <brk id="2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M145"/>
  <sheetViews>
    <sheetView zoomScale="80" zoomScaleNormal="80" workbookViewId="0">
      <selection activeCell="C8" sqref="C8"/>
    </sheetView>
  </sheetViews>
  <sheetFormatPr defaultColWidth="9.140625" defaultRowHeight="14.25"/>
  <cols>
    <col min="1" max="1" width="3.7109375" style="4" customWidth="1"/>
    <col min="2" max="2" width="38.7109375" style="96" customWidth="1"/>
    <col min="3" max="13" width="11.42578125" style="3" customWidth="1"/>
    <col min="14" max="14" width="2.28515625" style="4" customWidth="1"/>
    <col min="15" max="15" width="38.7109375" style="4" customWidth="1"/>
    <col min="16" max="26" width="11.42578125" style="3" customWidth="1"/>
    <col min="27" max="27" width="2.28515625" style="4" customWidth="1"/>
    <col min="28" max="28" width="40" style="4" customWidth="1"/>
    <col min="29" max="39" width="11.42578125" style="3" customWidth="1"/>
    <col min="40" max="16384" width="9.140625" style="4"/>
  </cols>
  <sheetData>
    <row r="1" spans="2:39">
      <c r="B1" s="417" t="s">
        <v>324</v>
      </c>
    </row>
    <row r="2" spans="2:39" ht="15">
      <c r="B2" s="2" t="s">
        <v>188</v>
      </c>
      <c r="O2" s="2" t="s">
        <v>189</v>
      </c>
      <c r="AB2" s="2" t="s">
        <v>190</v>
      </c>
    </row>
    <row r="3" spans="2:39" s="18" customFormat="1" ht="57">
      <c r="B3" s="6" t="s">
        <v>92</v>
      </c>
      <c r="C3" s="7" t="s">
        <v>38</v>
      </c>
      <c r="D3" s="8" t="s">
        <v>45</v>
      </c>
      <c r="E3" s="9" t="s">
        <v>46</v>
      </c>
      <c r="F3" s="10" t="s">
        <v>47</v>
      </c>
      <c r="G3" s="11" t="s">
        <v>39</v>
      </c>
      <c r="H3" s="12" t="s">
        <v>48</v>
      </c>
      <c r="I3" s="13" t="s">
        <v>40</v>
      </c>
      <c r="J3" s="14" t="s">
        <v>41</v>
      </c>
      <c r="K3" s="15" t="s">
        <v>49</v>
      </c>
      <c r="L3" s="16" t="s">
        <v>42</v>
      </c>
      <c r="M3" s="17" t="s">
        <v>43</v>
      </c>
      <c r="O3" s="6" t="s">
        <v>92</v>
      </c>
      <c r="P3" s="19" t="s">
        <v>38</v>
      </c>
      <c r="Q3" s="20" t="s">
        <v>45</v>
      </c>
      <c r="R3" s="21" t="s">
        <v>46</v>
      </c>
      <c r="S3" s="22" t="s">
        <v>47</v>
      </c>
      <c r="T3" s="23" t="s">
        <v>39</v>
      </c>
      <c r="U3" s="24" t="s">
        <v>48</v>
      </c>
      <c r="V3" s="25" t="s">
        <v>40</v>
      </c>
      <c r="W3" s="26" t="s">
        <v>41</v>
      </c>
      <c r="X3" s="27" t="s">
        <v>49</v>
      </c>
      <c r="Y3" s="28" t="s">
        <v>42</v>
      </c>
      <c r="Z3" s="29" t="s">
        <v>43</v>
      </c>
      <c r="AB3" s="6" t="s">
        <v>92</v>
      </c>
      <c r="AC3" s="30" t="s">
        <v>38</v>
      </c>
      <c r="AD3" s="20" t="s">
        <v>45</v>
      </c>
      <c r="AE3" s="21" t="s">
        <v>46</v>
      </c>
      <c r="AF3" s="22" t="s">
        <v>47</v>
      </c>
      <c r="AG3" s="23" t="s">
        <v>39</v>
      </c>
      <c r="AH3" s="24" t="s">
        <v>48</v>
      </c>
      <c r="AI3" s="25" t="s">
        <v>40</v>
      </c>
      <c r="AJ3" s="26" t="s">
        <v>41</v>
      </c>
      <c r="AK3" s="27" t="s">
        <v>49</v>
      </c>
      <c r="AL3" s="28" t="s">
        <v>42</v>
      </c>
      <c r="AM3" s="29" t="s">
        <v>43</v>
      </c>
    </row>
    <row r="4" spans="2:39">
      <c r="B4" s="31" t="s">
        <v>2</v>
      </c>
      <c r="C4" s="32">
        <f>'T5'!C4/'T4'!C4</f>
        <v>74.94659982718963</v>
      </c>
      <c r="D4" s="33">
        <f>'T5'!D4/'T4'!D4</f>
        <v>63.821896307951185</v>
      </c>
      <c r="E4" s="33">
        <f>'T5'!E4/'T4'!E4</f>
        <v>48.545330206878688</v>
      </c>
      <c r="F4" s="33">
        <f>'T5'!F4/'T4'!F4</f>
        <v>67.238965870155681</v>
      </c>
      <c r="G4" s="33">
        <f>'T5'!G4/'T4'!G4</f>
        <v>102.4737456734544</v>
      </c>
      <c r="H4" s="33">
        <f>'T5'!H4/'T4'!H4</f>
        <v>133.79144019837835</v>
      </c>
      <c r="I4" s="33">
        <f>'T5'!I4/'T4'!I4</f>
        <v>32.811393128449566</v>
      </c>
      <c r="J4" s="33">
        <f>'T5'!J4/'T4'!J4</f>
        <v>139.01477689086869</v>
      </c>
      <c r="K4" s="33">
        <f>'T5'!K4/'T4'!K4</f>
        <v>47.295682118400535</v>
      </c>
      <c r="L4" s="33">
        <f>'T5'!L4/'T4'!L4</f>
        <v>117.99946831323935</v>
      </c>
      <c r="M4" s="34">
        <f>'T5'!M4/'T4'!M4</f>
        <v>47.811546655117986</v>
      </c>
      <c r="O4" s="31" t="s">
        <v>2</v>
      </c>
      <c r="P4" s="245">
        <f t="shared" ref="P4:P23" si="0">C4-C31</f>
        <v>5.7007718354002037</v>
      </c>
      <c r="Q4" s="246">
        <f t="shared" ref="Q4:Q23" si="1">D4-D31</f>
        <v>-4.1407258257229174</v>
      </c>
      <c r="R4" s="246">
        <f t="shared" ref="R4:R23" si="2">E4-E31</f>
        <v>7.8834648570619308</v>
      </c>
      <c r="S4" s="246">
        <f t="shared" ref="S4:S23" si="3">F4-F31</f>
        <v>1.9800833827585507</v>
      </c>
      <c r="T4" s="246">
        <f t="shared" ref="T4:T23" si="4">G4-G31</f>
        <v>-0.39127013569330416</v>
      </c>
      <c r="U4" s="246">
        <f t="shared" ref="U4:U23" si="5">H4-H31</f>
        <v>-27.826933980426077</v>
      </c>
      <c r="V4" s="246">
        <f t="shared" ref="V4:V23" si="6">I4-I31</f>
        <v>-23.944988827180168</v>
      </c>
      <c r="W4" s="246">
        <f t="shared" ref="W4:W23" si="7">J4-J31</f>
        <v>9.3083408607695333</v>
      </c>
      <c r="X4" s="246">
        <f t="shared" ref="X4:X23" si="8">K4-K31</f>
        <v>8.3357897644676342</v>
      </c>
      <c r="Y4" s="246">
        <f t="shared" ref="Y4:Y23" si="9">L4-L31</f>
        <v>15.924941866342152</v>
      </c>
      <c r="Z4" s="247">
        <f t="shared" ref="Z4:Z23" si="10">M4-M31</f>
        <v>0.64554024144682387</v>
      </c>
      <c r="AB4" s="31" t="s">
        <v>2</v>
      </c>
      <c r="AC4" s="101">
        <f t="shared" ref="AC4:AC23" si="11">P4/C31</f>
        <v>8.2326574766008312E-2</v>
      </c>
      <c r="AD4" s="102">
        <f t="shared" ref="AD4:AD23" si="12">Q4/D31</f>
        <v>-6.0926516601708211E-2</v>
      </c>
      <c r="AE4" s="102">
        <f t="shared" ref="AE4:AE23" si="13">R4/E31</f>
        <v>0.19387858351406048</v>
      </c>
      <c r="AF4" s="102">
        <f t="shared" ref="AF4:AF23" si="14">S4/F31</f>
        <v>3.0341975027551944E-2</v>
      </c>
      <c r="AG4" s="102">
        <f t="shared" ref="AG4:AG23" si="15">T4/G31</f>
        <v>-3.8037240612421E-3</v>
      </c>
      <c r="AH4" s="102">
        <f t="shared" ref="AH4:AH23" si="16">U4/H31</f>
        <v>-0.17217679686370377</v>
      </c>
      <c r="AI4" s="102">
        <f t="shared" ref="AI4:AI23" si="17">V4/I31</f>
        <v>-0.42189068439738758</v>
      </c>
      <c r="AJ4" s="102">
        <f t="shared" ref="AJ4:AJ23" si="18">W4/J31</f>
        <v>7.1764679885348764E-2</v>
      </c>
      <c r="AK4" s="102">
        <f t="shared" ref="AK4:AK23" si="19">X4/K31</f>
        <v>0.21395823398947758</v>
      </c>
      <c r="AL4" s="102">
        <f t="shared" ref="AL4:AL23" si="20">Y4/L31</f>
        <v>0.15601288999980689</v>
      </c>
      <c r="AM4" s="103">
        <f t="shared" ref="AM4:AM23" si="21">Z4/M31</f>
        <v>1.3686557131530067E-2</v>
      </c>
    </row>
    <row r="5" spans="2:39">
      <c r="B5" s="54" t="s">
        <v>3</v>
      </c>
      <c r="C5" s="55">
        <f>'T5'!C5/'T4'!C5</f>
        <v>38.222694968395658</v>
      </c>
      <c r="D5" s="56">
        <f>'T5'!D5/'T4'!D5</f>
        <v>35.244515757807719</v>
      </c>
      <c r="E5" s="56">
        <f>'T5'!E5/'T4'!E5</f>
        <v>62.650372391011622</v>
      </c>
      <c r="F5" s="56">
        <f>'T5'!F5/'T4'!F5</f>
        <v>24.045323576450794</v>
      </c>
      <c r="G5" s="56">
        <f>'T5'!G5/'T4'!G5</f>
        <v>29.469307995850368</v>
      </c>
      <c r="H5" s="56">
        <f>'T5'!H5/'T4'!H5</f>
        <v>66.669262741114281</v>
      </c>
      <c r="I5" s="56">
        <f>'T5'!I5/'T4'!I5</f>
        <v>30.423384123200059</v>
      </c>
      <c r="J5" s="56">
        <f>'T5'!J5/'T4'!J5</f>
        <v>35.875853384099983</v>
      </c>
      <c r="K5" s="56">
        <f>'T5'!K5/'T4'!K5</f>
        <v>32.994042576315188</v>
      </c>
      <c r="L5" s="56">
        <f>'T5'!L5/'T4'!L5</f>
        <v>60.444247476679536</v>
      </c>
      <c r="M5" s="57">
        <f>'T5'!M5/'T4'!M5</f>
        <v>45.541264351708328</v>
      </c>
      <c r="O5" s="54" t="s">
        <v>3</v>
      </c>
      <c r="P5" s="248">
        <f t="shared" si="0"/>
        <v>-0.98991016875962856</v>
      </c>
      <c r="Q5" s="249">
        <f t="shared" si="1"/>
        <v>1.1916495461969419</v>
      </c>
      <c r="R5" s="249">
        <f t="shared" si="2"/>
        <v>18.707022407238448</v>
      </c>
      <c r="S5" s="249">
        <f t="shared" si="3"/>
        <v>-3.3890904488432767</v>
      </c>
      <c r="T5" s="249">
        <f t="shared" si="4"/>
        <v>2.2009402510390714</v>
      </c>
      <c r="U5" s="249">
        <f t="shared" si="5"/>
        <v>1.2489259043368861</v>
      </c>
      <c r="V5" s="249">
        <f t="shared" si="6"/>
        <v>-1.6751934359850793</v>
      </c>
      <c r="W5" s="249">
        <f t="shared" si="7"/>
        <v>-28.895064119630248</v>
      </c>
      <c r="X5" s="249">
        <f t="shared" si="8"/>
        <v>-6.5141561202569349</v>
      </c>
      <c r="Y5" s="249">
        <f t="shared" si="9"/>
        <v>0.24123970637921843</v>
      </c>
      <c r="Z5" s="250">
        <f t="shared" si="10"/>
        <v>-1.675867390873492</v>
      </c>
      <c r="AB5" s="54" t="s">
        <v>3</v>
      </c>
      <c r="AC5" s="48">
        <f t="shared" si="11"/>
        <v>-2.5244692753699619E-2</v>
      </c>
      <c r="AD5" s="49">
        <f t="shared" si="12"/>
        <v>3.4994104131846414E-2</v>
      </c>
      <c r="AE5" s="49">
        <f t="shared" si="13"/>
        <v>0.42570769898394939</v>
      </c>
      <c r="AF5" s="49">
        <f t="shared" si="14"/>
        <v>-0.12353427507941639</v>
      </c>
      <c r="AG5" s="49">
        <f t="shared" si="15"/>
        <v>8.0714044626227124E-2</v>
      </c>
      <c r="AH5" s="49">
        <f t="shared" si="16"/>
        <v>1.9090789878580639E-2</v>
      </c>
      <c r="AI5" s="49">
        <f t="shared" si="17"/>
        <v>-5.2189024043083052E-2</v>
      </c>
      <c r="AJ5" s="49">
        <f t="shared" si="18"/>
        <v>-0.44611170002287137</v>
      </c>
      <c r="AK5" s="49">
        <f t="shared" si="19"/>
        <v>-0.16488112177136863</v>
      </c>
      <c r="AL5" s="49">
        <f t="shared" si="20"/>
        <v>4.0071038858996702E-3</v>
      </c>
      <c r="AM5" s="50">
        <f t="shared" si="21"/>
        <v>-3.5492782577518249E-2</v>
      </c>
    </row>
    <row r="6" spans="2:39">
      <c r="B6" s="54" t="s">
        <v>4</v>
      </c>
      <c r="C6" s="55">
        <f>'T5'!C6/'T4'!C6</f>
        <v>14.850005378062258</v>
      </c>
      <c r="D6" s="56">
        <f>'T5'!D6/'T4'!D6</f>
        <v>14.728291408342978</v>
      </c>
      <c r="E6" s="56">
        <f>'T5'!E6/'T4'!E6</f>
        <v>14.217729336890022</v>
      </c>
      <c r="F6" s="56">
        <f>'T5'!F6/'T4'!F6</f>
        <v>17.554349205172432</v>
      </c>
      <c r="G6" s="56">
        <f>'T5'!G6/'T4'!G6</f>
        <v>20.626065898430319</v>
      </c>
      <c r="H6" s="56">
        <f>'T5'!H6/'T4'!H6</f>
        <v>35.835289651354941</v>
      </c>
      <c r="I6" s="56">
        <f>'T5'!I6/'T4'!I6</f>
        <v>21.449613187666937</v>
      </c>
      <c r="J6" s="56">
        <f>'T5'!J6/'T4'!J6</f>
        <v>41.117960856011422</v>
      </c>
      <c r="K6" s="56">
        <f>'T5'!K6/'T4'!K6</f>
        <v>18.964352225854626</v>
      </c>
      <c r="L6" s="56">
        <f>'T5'!L6/'T4'!L6</f>
        <v>23.952828967295535</v>
      </c>
      <c r="M6" s="57">
        <f>'T5'!M6/'T4'!M6</f>
        <v>18.412500688804752</v>
      </c>
      <c r="O6" s="54" t="s">
        <v>4</v>
      </c>
      <c r="P6" s="248">
        <f t="shared" si="0"/>
        <v>-2.7230037195385446</v>
      </c>
      <c r="Q6" s="249">
        <f t="shared" si="1"/>
        <v>-2.8761132750508178</v>
      </c>
      <c r="R6" s="249">
        <f t="shared" si="2"/>
        <v>-0.59141063605264144</v>
      </c>
      <c r="S6" s="249">
        <f t="shared" si="3"/>
        <v>-4.6339881192091852</v>
      </c>
      <c r="T6" s="249">
        <f t="shared" si="4"/>
        <v>3.0311599297546898</v>
      </c>
      <c r="U6" s="249">
        <f t="shared" si="5"/>
        <v>-18.467738191981908</v>
      </c>
      <c r="V6" s="249">
        <f t="shared" si="6"/>
        <v>-9.0172878297146362</v>
      </c>
      <c r="W6" s="249">
        <f t="shared" si="7"/>
        <v>7.8370990869939021</v>
      </c>
      <c r="X6" s="249">
        <f t="shared" si="8"/>
        <v>-6.7176985719967419</v>
      </c>
      <c r="Y6" s="249">
        <f t="shared" si="9"/>
        <v>5.0998560779629898</v>
      </c>
      <c r="Z6" s="250">
        <f t="shared" si="10"/>
        <v>-2.6956621629960615</v>
      </c>
      <c r="AB6" s="54" t="s">
        <v>4</v>
      </c>
      <c r="AC6" s="48">
        <f t="shared" si="11"/>
        <v>-0.1549537534758523</v>
      </c>
      <c r="AD6" s="49">
        <f t="shared" si="12"/>
        <v>-0.16337463985725406</v>
      </c>
      <c r="AE6" s="49">
        <f t="shared" si="13"/>
        <v>-3.9935515305628153E-2</v>
      </c>
      <c r="AF6" s="49">
        <f t="shared" si="14"/>
        <v>-0.2088479209353436</v>
      </c>
      <c r="AG6" s="49">
        <f t="shared" si="15"/>
        <v>0.17227485814082164</v>
      </c>
      <c r="AH6" s="49">
        <f t="shared" si="16"/>
        <v>-0.34008671202020196</v>
      </c>
      <c r="AI6" s="49">
        <f t="shared" si="17"/>
        <v>-0.29596997162823396</v>
      </c>
      <c r="AJ6" s="49">
        <f t="shared" si="18"/>
        <v>0.23548365848776698</v>
      </c>
      <c r="AK6" s="49">
        <f t="shared" si="19"/>
        <v>-0.2615717344721849</v>
      </c>
      <c r="AL6" s="49">
        <f t="shared" si="20"/>
        <v>0.27050673163852096</v>
      </c>
      <c r="AM6" s="50">
        <f t="shared" si="21"/>
        <v>-0.12770709520871851</v>
      </c>
    </row>
    <row r="7" spans="2:39">
      <c r="B7" s="54" t="s">
        <v>5</v>
      </c>
      <c r="C7" s="55">
        <f>'T5'!C7/'T4'!C7</f>
        <v>26.85119546227056</v>
      </c>
      <c r="D7" s="56">
        <f>'T5'!D7/'T4'!D7</f>
        <v>19.793433674899923</v>
      </c>
      <c r="E7" s="56">
        <f>'T5'!E7/'T4'!E7</f>
        <v>24.938847004358554</v>
      </c>
      <c r="F7" s="56">
        <f>'T5'!F7/'T4'!F7</f>
        <v>19.73569803205649</v>
      </c>
      <c r="G7" s="56">
        <f>'T5'!G7/'T4'!G7</f>
        <v>32.313604026052104</v>
      </c>
      <c r="H7" s="56">
        <f>'T5'!H7/'T4'!H7</f>
        <v>61.483526091034662</v>
      </c>
      <c r="I7" s="56">
        <f>'T5'!I7/'T4'!I7</f>
        <v>27.715040917542893</v>
      </c>
      <c r="J7" s="56">
        <f>'T5'!J7/'T4'!J7</f>
        <v>33.795572977944992</v>
      </c>
      <c r="K7" s="56">
        <f>'T5'!K7/'T4'!K7</f>
        <v>22.981172251600295</v>
      </c>
      <c r="L7" s="56">
        <f>'T5'!L7/'T4'!L7</f>
        <v>33.68807407306879</v>
      </c>
      <c r="M7" s="57">
        <f>'T5'!M7/'T4'!M7</f>
        <v>27.14695737845938</v>
      </c>
      <c r="O7" s="54" t="s">
        <v>5</v>
      </c>
      <c r="P7" s="248">
        <f t="shared" si="0"/>
        <v>4.0889553551859983</v>
      </c>
      <c r="Q7" s="249">
        <f t="shared" si="1"/>
        <v>2.2586268400230587</v>
      </c>
      <c r="R7" s="249">
        <f t="shared" si="2"/>
        <v>5.6494012402892864</v>
      </c>
      <c r="S7" s="249">
        <f t="shared" si="3"/>
        <v>-3.3374948987595943</v>
      </c>
      <c r="T7" s="249">
        <f t="shared" si="4"/>
        <v>11.105023696088722</v>
      </c>
      <c r="U7" s="249">
        <f t="shared" si="5"/>
        <v>0.43377186005321988</v>
      </c>
      <c r="V7" s="249">
        <f t="shared" si="6"/>
        <v>6.2490672782945573</v>
      </c>
      <c r="W7" s="249">
        <f t="shared" si="7"/>
        <v>4.3317568893194931</v>
      </c>
      <c r="X7" s="249">
        <f t="shared" si="8"/>
        <v>0.6611321632104179</v>
      </c>
      <c r="Y7" s="249">
        <f t="shared" si="9"/>
        <v>5.1224106772431846</v>
      </c>
      <c r="Z7" s="250">
        <f t="shared" si="10"/>
        <v>-3.3992373816785957</v>
      </c>
      <c r="AB7" s="54" t="s">
        <v>5</v>
      </c>
      <c r="AC7" s="48">
        <f t="shared" si="11"/>
        <v>0.17963765147672545</v>
      </c>
      <c r="AD7" s="49">
        <f t="shared" si="12"/>
        <v>0.12880819625173359</v>
      </c>
      <c r="AE7" s="49">
        <f t="shared" si="13"/>
        <v>0.29287524946997229</v>
      </c>
      <c r="AF7" s="49">
        <f t="shared" si="14"/>
        <v>-0.14464815982629367</v>
      </c>
      <c r="AG7" s="49">
        <f t="shared" si="15"/>
        <v>0.52360995046894288</v>
      </c>
      <c r="AH7" s="49">
        <f t="shared" si="16"/>
        <v>7.1052187763450481E-3</v>
      </c>
      <c r="AI7" s="49">
        <f t="shared" si="17"/>
        <v>0.29111501687809666</v>
      </c>
      <c r="AJ7" s="49">
        <f t="shared" si="18"/>
        <v>0.14701954683296325</v>
      </c>
      <c r="AK7" s="49">
        <f t="shared" si="19"/>
        <v>2.9620563430543131E-2</v>
      </c>
      <c r="AL7" s="49">
        <f t="shared" si="20"/>
        <v>0.17932055721106549</v>
      </c>
      <c r="AM7" s="50">
        <f t="shared" si="21"/>
        <v>-0.11128186042061501</v>
      </c>
    </row>
    <row r="8" spans="2:39">
      <c r="B8" s="54" t="s">
        <v>6</v>
      </c>
      <c r="C8" s="55">
        <f>'T5'!C8/'T4'!C8</f>
        <v>30.060631219011601</v>
      </c>
      <c r="D8" s="56">
        <f>'T5'!D8/'T4'!D8</f>
        <v>27.90359264239979</v>
      </c>
      <c r="E8" s="56">
        <f>'T5'!E8/'T4'!E8</f>
        <v>21.098054570407136</v>
      </c>
      <c r="F8" s="56">
        <f>'T5'!F8/'T4'!F8</f>
        <v>16.016468048972008</v>
      </c>
      <c r="G8" s="56">
        <f>'T5'!G8/'T4'!G8</f>
        <v>87.057826036425823</v>
      </c>
      <c r="H8" s="56">
        <f>'T5'!H8/'T4'!H8</f>
        <v>92.196411930208512</v>
      </c>
      <c r="I8" s="56">
        <f>'T5'!I8/'T4'!I8</f>
        <v>27.542686069589156</v>
      </c>
      <c r="J8" s="56">
        <f>'T5'!J8/'T4'!J8</f>
        <v>158.57916967653213</v>
      </c>
      <c r="K8" s="56">
        <f>'T5'!K8/'T4'!K8</f>
        <v>92.121829230714042</v>
      </c>
      <c r="L8" s="56">
        <f>'T5'!L8/'T4'!L8</f>
        <v>32.254181700012396</v>
      </c>
      <c r="M8" s="57">
        <f>'T5'!M8/'T4'!M8</f>
        <v>20.294109338890685</v>
      </c>
      <c r="O8" s="54" t="s">
        <v>6</v>
      </c>
      <c r="P8" s="248">
        <f t="shared" si="0"/>
        <v>-6.278700247742524</v>
      </c>
      <c r="Q8" s="249">
        <f t="shared" si="1"/>
        <v>0.71485971970597362</v>
      </c>
      <c r="R8" s="249">
        <f t="shared" si="2"/>
        <v>-5.4102406787871082</v>
      </c>
      <c r="S8" s="249">
        <f t="shared" si="3"/>
        <v>-7.6513173144072404</v>
      </c>
      <c r="T8" s="249">
        <f t="shared" si="4"/>
        <v>-38.352360169141761</v>
      </c>
      <c r="U8" s="249">
        <f t="shared" si="5"/>
        <v>-0.39604419475975305</v>
      </c>
      <c r="V8" s="249">
        <f t="shared" si="6"/>
        <v>-62.810362148893702</v>
      </c>
      <c r="W8" s="249">
        <f t="shared" si="7"/>
        <v>112.15520259621042</v>
      </c>
      <c r="X8" s="249">
        <f t="shared" si="8"/>
        <v>-24.833665229395123</v>
      </c>
      <c r="Y8" s="249">
        <f t="shared" si="9"/>
        <v>-14.622611503524212</v>
      </c>
      <c r="Z8" s="250">
        <f t="shared" si="10"/>
        <v>-3.3157417941044685</v>
      </c>
      <c r="AB8" s="54" t="s">
        <v>6</v>
      </c>
      <c r="AC8" s="48">
        <f t="shared" si="11"/>
        <v>-0.17277974014152511</v>
      </c>
      <c r="AD8" s="49">
        <f t="shared" si="12"/>
        <v>2.6292498504382176E-2</v>
      </c>
      <c r="AE8" s="49">
        <f t="shared" si="13"/>
        <v>-0.20409613775339097</v>
      </c>
      <c r="AF8" s="49">
        <f t="shared" si="14"/>
        <v>-0.32327981671855072</v>
      </c>
      <c r="AG8" s="49">
        <f t="shared" si="15"/>
        <v>-0.30581535144422828</v>
      </c>
      <c r="AH8" s="49">
        <f t="shared" si="16"/>
        <v>-4.2772836074812439E-3</v>
      </c>
      <c r="AI8" s="49">
        <f t="shared" si="17"/>
        <v>-0.69516594500510775</v>
      </c>
      <c r="AJ8" s="49">
        <f t="shared" si="18"/>
        <v>2.4158901026739485</v>
      </c>
      <c r="AK8" s="49">
        <f t="shared" si="19"/>
        <v>-0.21233431865713087</v>
      </c>
      <c r="AL8" s="49">
        <f t="shared" si="20"/>
        <v>-0.31193711225154824</v>
      </c>
      <c r="AM8" s="50">
        <f t="shared" si="21"/>
        <v>-0.14043891151311264</v>
      </c>
    </row>
    <row r="9" spans="2:39">
      <c r="B9" s="54" t="s">
        <v>7</v>
      </c>
      <c r="C9" s="55">
        <f>'T5'!C9/'T4'!C9</f>
        <v>43.563356053756181</v>
      </c>
      <c r="D9" s="56">
        <f>'T5'!D9/'T4'!D9</f>
        <v>23.400463406454325</v>
      </c>
      <c r="E9" s="56">
        <f>'T5'!E9/'T4'!E9</f>
        <v>24.836609758390004</v>
      </c>
      <c r="F9" s="56">
        <f>'T5'!F9/'T4'!F9</f>
        <v>23.858081734767616</v>
      </c>
      <c r="G9" s="56">
        <f>'T5'!G9/'T4'!G9</f>
        <v>36.036527463046568</v>
      </c>
      <c r="H9" s="56">
        <f>'T5'!H9/'T4'!H9</f>
        <v>40.271141089028596</v>
      </c>
      <c r="I9" s="56">
        <f>'T5'!I9/'T4'!I9</f>
        <v>35.484641779784155</v>
      </c>
      <c r="J9" s="56">
        <f>'T5'!J9/'T4'!J9</f>
        <v>53.961123115804106</v>
      </c>
      <c r="K9" s="56">
        <f>'T5'!K9/'T4'!K9</f>
        <v>48.033171904570224</v>
      </c>
      <c r="L9" s="56">
        <f>'T5'!L9/'T4'!L9</f>
        <v>74.293455603283277</v>
      </c>
      <c r="M9" s="57">
        <f>'T5'!M9/'T4'!M9</f>
        <v>39.309769729082291</v>
      </c>
      <c r="O9" s="54" t="s">
        <v>7</v>
      </c>
      <c r="P9" s="248">
        <f t="shared" si="0"/>
        <v>3.4608591504816175</v>
      </c>
      <c r="Q9" s="249">
        <f t="shared" si="1"/>
        <v>-5.6487350471271114</v>
      </c>
      <c r="R9" s="249">
        <f t="shared" si="2"/>
        <v>4.0497684630745781</v>
      </c>
      <c r="S9" s="249">
        <f t="shared" si="3"/>
        <v>-1.7550796770428754</v>
      </c>
      <c r="T9" s="249">
        <f t="shared" si="4"/>
        <v>-3.9519208435345305</v>
      </c>
      <c r="U9" s="249">
        <f t="shared" si="5"/>
        <v>-9.3075560135188198</v>
      </c>
      <c r="V9" s="249">
        <f t="shared" si="6"/>
        <v>9.6459901450124761</v>
      </c>
      <c r="W9" s="249">
        <f t="shared" si="7"/>
        <v>-6.0187700016506085E-2</v>
      </c>
      <c r="X9" s="249">
        <f t="shared" si="8"/>
        <v>12.477714254616295</v>
      </c>
      <c r="Y9" s="249">
        <f t="shared" si="9"/>
        <v>27.733549347056474</v>
      </c>
      <c r="Z9" s="250">
        <f t="shared" si="10"/>
        <v>-9.3716603886130088</v>
      </c>
      <c r="AB9" s="54" t="s">
        <v>7</v>
      </c>
      <c r="AC9" s="48">
        <f t="shared" si="11"/>
        <v>8.6300340819900956E-2</v>
      </c>
      <c r="AD9" s="49">
        <f t="shared" si="12"/>
        <v>-0.19445407611343873</v>
      </c>
      <c r="AE9" s="49">
        <f t="shared" si="13"/>
        <v>0.19482365817586936</v>
      </c>
      <c r="AF9" s="49">
        <f t="shared" si="14"/>
        <v>-6.852257122127807E-2</v>
      </c>
      <c r="AG9" s="49">
        <f t="shared" si="15"/>
        <v>-9.8826561441848773E-2</v>
      </c>
      <c r="AH9" s="49">
        <f t="shared" si="16"/>
        <v>-0.18773296914735957</v>
      </c>
      <c r="AI9" s="49">
        <f t="shared" si="17"/>
        <v>0.37331631237411944</v>
      </c>
      <c r="AJ9" s="49">
        <f t="shared" si="18"/>
        <v>-1.1141473449563092E-3</v>
      </c>
      <c r="AK9" s="49">
        <f t="shared" si="19"/>
        <v>0.350936679748586</v>
      </c>
      <c r="AL9" s="49">
        <f t="shared" si="20"/>
        <v>0.59565303234147859</v>
      </c>
      <c r="AM9" s="50">
        <f t="shared" si="21"/>
        <v>-0.19250996459955039</v>
      </c>
    </row>
    <row r="10" spans="2:39">
      <c r="B10" s="54" t="s">
        <v>8</v>
      </c>
      <c r="C10" s="55">
        <f>'T5'!C10/'T4'!C10</f>
        <v>50.025163168111881</v>
      </c>
      <c r="D10" s="56">
        <f>'T5'!D10/'T4'!D10</f>
        <v>39.135096480857818</v>
      </c>
      <c r="E10" s="56">
        <f>'T5'!E10/'T4'!E10</f>
        <v>40.36855098522684</v>
      </c>
      <c r="F10" s="56">
        <f>'T5'!F10/'T4'!F10</f>
        <v>30.635103302936969</v>
      </c>
      <c r="G10" s="56">
        <f>'T5'!G10/'T4'!G10</f>
        <v>63.063427224259321</v>
      </c>
      <c r="H10" s="56">
        <f>'T5'!H10/'T4'!H10</f>
        <v>57.170470051131481</v>
      </c>
      <c r="I10" s="56">
        <f>'T5'!I10/'T4'!I10</f>
        <v>54.960764388573054</v>
      </c>
      <c r="J10" s="56">
        <f>'T5'!J10/'T4'!J10</f>
        <v>53.674902622951024</v>
      </c>
      <c r="K10" s="56">
        <f>'T5'!K10/'T4'!K10</f>
        <v>21.376200125110369</v>
      </c>
      <c r="L10" s="56">
        <f>'T5'!L10/'T4'!L10</f>
        <v>73.547465211312556</v>
      </c>
      <c r="M10" s="57">
        <f>'T5'!M10/'T4'!M10</f>
        <v>56.294160715109065</v>
      </c>
      <c r="O10" s="54" t="s">
        <v>8</v>
      </c>
      <c r="P10" s="248">
        <f t="shared" si="0"/>
        <v>0.40042834277338102</v>
      </c>
      <c r="Q10" s="249">
        <f t="shared" si="1"/>
        <v>-8.4346284873962105</v>
      </c>
      <c r="R10" s="249">
        <f t="shared" si="2"/>
        <v>3.6155637371111951</v>
      </c>
      <c r="S10" s="249">
        <f t="shared" si="3"/>
        <v>-14.896658553963853</v>
      </c>
      <c r="T10" s="249">
        <f t="shared" si="4"/>
        <v>2.6186270420172306</v>
      </c>
      <c r="U10" s="249">
        <f t="shared" si="5"/>
        <v>-4.5662516586804216</v>
      </c>
      <c r="V10" s="249">
        <f t="shared" si="6"/>
        <v>1.205723301204344</v>
      </c>
      <c r="W10" s="249">
        <f t="shared" si="7"/>
        <v>2.7926867109169535</v>
      </c>
      <c r="X10" s="249">
        <f t="shared" si="8"/>
        <v>-14.803855041497425</v>
      </c>
      <c r="Y10" s="249">
        <f t="shared" si="9"/>
        <v>29.356884170319752</v>
      </c>
      <c r="Z10" s="250">
        <f t="shared" si="10"/>
        <v>0.71963220600387245</v>
      </c>
      <c r="AB10" s="54" t="s">
        <v>8</v>
      </c>
      <c r="AC10" s="48">
        <f t="shared" si="11"/>
        <v>8.0691281108654193E-3</v>
      </c>
      <c r="AD10" s="49">
        <f t="shared" si="12"/>
        <v>-0.17731085250177747</v>
      </c>
      <c r="AE10" s="49">
        <f t="shared" si="13"/>
        <v>9.8374690272191895E-2</v>
      </c>
      <c r="AF10" s="49">
        <f t="shared" si="14"/>
        <v>-0.32717070340439958</v>
      </c>
      <c r="AG10" s="49">
        <f t="shared" si="15"/>
        <v>4.3322618887348889E-2</v>
      </c>
      <c r="AH10" s="49">
        <f t="shared" si="16"/>
        <v>-7.3963299835447874E-2</v>
      </c>
      <c r="AI10" s="49">
        <f t="shared" si="17"/>
        <v>2.242995776423401E-2</v>
      </c>
      <c r="AJ10" s="49">
        <f t="shared" si="18"/>
        <v>5.4885320162647626E-2</v>
      </c>
      <c r="AK10" s="49">
        <f t="shared" si="19"/>
        <v>-0.40917171002991093</v>
      </c>
      <c r="AL10" s="49">
        <f t="shared" si="20"/>
        <v>0.66432446640806175</v>
      </c>
      <c r="AM10" s="50">
        <f t="shared" si="21"/>
        <v>1.2948957468635468E-2</v>
      </c>
    </row>
    <row r="11" spans="2:39">
      <c r="B11" s="54" t="s">
        <v>9</v>
      </c>
      <c r="C11" s="55">
        <f>'T5'!C11/'T4'!C11</f>
        <v>24.242598805446129</v>
      </c>
      <c r="D11" s="56">
        <f>'T5'!D11/'T4'!D11</f>
        <v>17.689911220915231</v>
      </c>
      <c r="E11" s="56">
        <f>'T5'!E11/'T4'!E11</f>
        <v>25.302830411303159</v>
      </c>
      <c r="F11" s="56">
        <f>'T5'!F11/'T4'!F11</f>
        <v>14.041771158992987</v>
      </c>
      <c r="G11" s="56">
        <f>'T5'!G11/'T4'!G11</f>
        <v>23.031269481533286</v>
      </c>
      <c r="H11" s="56">
        <f>'T5'!H11/'T4'!H11</f>
        <v>73.623621218090165</v>
      </c>
      <c r="I11" s="56">
        <f>'T5'!I11/'T4'!I11</f>
        <v>21.325797893125127</v>
      </c>
      <c r="J11" s="56">
        <f>'T5'!J11/'T4'!J11</f>
        <v>47.869751771259892</v>
      </c>
      <c r="K11" s="56">
        <f>'T5'!K11/'T4'!K11</f>
        <v>17.844989794859714</v>
      </c>
      <c r="L11" s="56">
        <f>'T5'!L11/'T4'!L11</f>
        <v>49.385996852343361</v>
      </c>
      <c r="M11" s="57">
        <f>'T5'!M11/'T4'!M11</f>
        <v>27.648571712852355</v>
      </c>
      <c r="O11" s="54" t="s">
        <v>9</v>
      </c>
      <c r="P11" s="248">
        <f t="shared" si="0"/>
        <v>-3.9882066098563236</v>
      </c>
      <c r="Q11" s="249">
        <f t="shared" si="1"/>
        <v>-2.9181660486352605</v>
      </c>
      <c r="R11" s="249">
        <f t="shared" si="2"/>
        <v>-0.76034415662748245</v>
      </c>
      <c r="S11" s="249">
        <f t="shared" si="3"/>
        <v>-6.1325023034661896</v>
      </c>
      <c r="T11" s="249">
        <f t="shared" si="4"/>
        <v>-4.8372247568456679</v>
      </c>
      <c r="U11" s="249">
        <f t="shared" si="5"/>
        <v>18.476676548554458</v>
      </c>
      <c r="V11" s="249">
        <f t="shared" si="6"/>
        <v>-6.699829967294658</v>
      </c>
      <c r="W11" s="249">
        <f t="shared" si="7"/>
        <v>-73.108687986270212</v>
      </c>
      <c r="X11" s="249">
        <f t="shared" si="8"/>
        <v>3.1672281445356099</v>
      </c>
      <c r="Y11" s="249">
        <f t="shared" si="9"/>
        <v>10.824472036019195</v>
      </c>
      <c r="Z11" s="250">
        <f t="shared" si="10"/>
        <v>-9.3010578497855754</v>
      </c>
      <c r="AB11" s="54" t="s">
        <v>9</v>
      </c>
      <c r="AC11" s="48">
        <f t="shared" si="11"/>
        <v>-0.14127144270898215</v>
      </c>
      <c r="AD11" s="49">
        <f t="shared" si="12"/>
        <v>-0.14160302343911543</v>
      </c>
      <c r="AE11" s="49">
        <f t="shared" si="13"/>
        <v>-2.917312143406528E-2</v>
      </c>
      <c r="AF11" s="49">
        <f t="shared" si="14"/>
        <v>-0.30397636449598608</v>
      </c>
      <c r="AG11" s="49">
        <f t="shared" si="15"/>
        <v>-0.1735732370564933</v>
      </c>
      <c r="AH11" s="49">
        <f t="shared" si="16"/>
        <v>0.33504442828654751</v>
      </c>
      <c r="AI11" s="49">
        <f t="shared" si="17"/>
        <v>-0.23906083391468769</v>
      </c>
      <c r="AJ11" s="49">
        <f t="shared" si="18"/>
        <v>-0.60431171151485841</v>
      </c>
      <c r="AK11" s="49">
        <f t="shared" si="19"/>
        <v>0.21578413793534201</v>
      </c>
      <c r="AL11" s="49">
        <f t="shared" si="20"/>
        <v>0.28070653553193764</v>
      </c>
      <c r="AM11" s="50">
        <f t="shared" si="21"/>
        <v>-0.25172262780113103</v>
      </c>
    </row>
    <row r="12" spans="2:39">
      <c r="B12" s="54" t="s">
        <v>10</v>
      </c>
      <c r="C12" s="55">
        <f>'T5'!C12/'T4'!C12</f>
        <v>27.813724100627308</v>
      </c>
      <c r="D12" s="56">
        <f>'T5'!D12/'T4'!D12</f>
        <v>19.392324294574856</v>
      </c>
      <c r="E12" s="56">
        <f>'T5'!E12/'T4'!E12</f>
        <v>16.857802588204468</v>
      </c>
      <c r="F12" s="56">
        <f>'T5'!F12/'T4'!F12</f>
        <v>28.387502314671174</v>
      </c>
      <c r="G12" s="56">
        <f>'T5'!G12/'T4'!G12</f>
        <v>47.796501022941356</v>
      </c>
      <c r="H12" s="56">
        <f>'T5'!H12/'T4'!H12</f>
        <v>70.2464477219103</v>
      </c>
      <c r="I12" s="56">
        <f>'T5'!I12/'T4'!I12</f>
        <v>21.97640835642736</v>
      </c>
      <c r="J12" s="56">
        <f>'T5'!J12/'T4'!J12</f>
        <v>34.001115852700188</v>
      </c>
      <c r="K12" s="56">
        <f>'T5'!K12/'T4'!K12</f>
        <v>31.477327815266325</v>
      </c>
      <c r="L12" s="56">
        <f>'T5'!L12/'T4'!L12</f>
        <v>25.185005303446754</v>
      </c>
      <c r="M12" s="57">
        <f>'T5'!M12/'T4'!M12</f>
        <v>45.126520086506751</v>
      </c>
      <c r="O12" s="54" t="s">
        <v>10</v>
      </c>
      <c r="P12" s="248">
        <f t="shared" si="0"/>
        <v>-8.2723180628705286</v>
      </c>
      <c r="Q12" s="249">
        <f t="shared" si="1"/>
        <v>1.9512623463486207</v>
      </c>
      <c r="R12" s="249">
        <f t="shared" si="2"/>
        <v>-4.2213513617188063</v>
      </c>
      <c r="S12" s="249">
        <f t="shared" si="3"/>
        <v>2.0751307473747929</v>
      </c>
      <c r="T12" s="249">
        <f t="shared" si="4"/>
        <v>21.42106680433039</v>
      </c>
      <c r="U12" s="249">
        <f t="shared" si="5"/>
        <v>-9.5938681625630835</v>
      </c>
      <c r="V12" s="249">
        <f t="shared" si="6"/>
        <v>-15.136271457159086</v>
      </c>
      <c r="W12" s="249">
        <f t="shared" si="7"/>
        <v>5.7508500756022372</v>
      </c>
      <c r="X12" s="249">
        <f t="shared" si="8"/>
        <v>11.891632049056057</v>
      </c>
      <c r="Y12" s="249">
        <f t="shared" si="9"/>
        <v>-16.112769288859628</v>
      </c>
      <c r="Z12" s="250">
        <f t="shared" si="10"/>
        <v>10.702465482311439</v>
      </c>
      <c r="AB12" s="54" t="s">
        <v>10</v>
      </c>
      <c r="AC12" s="48">
        <f t="shared" si="11"/>
        <v>-0.22923871854359903</v>
      </c>
      <c r="AD12" s="49">
        <f t="shared" si="12"/>
        <v>0.11187749645869845</v>
      </c>
      <c r="AE12" s="49">
        <f t="shared" si="13"/>
        <v>-0.20026189721595403</v>
      </c>
      <c r="AF12" s="49">
        <f t="shared" si="14"/>
        <v>7.8865211448821693E-2</v>
      </c>
      <c r="AG12" s="49">
        <f t="shared" si="15"/>
        <v>0.81215977817780582</v>
      </c>
      <c r="AH12" s="49">
        <f t="shared" si="16"/>
        <v>-0.12016320396884617</v>
      </c>
      <c r="AI12" s="49">
        <f t="shared" si="17"/>
        <v>-0.40784636229954763</v>
      </c>
      <c r="AJ12" s="49">
        <f t="shared" si="18"/>
        <v>0.20356799900496375</v>
      </c>
      <c r="AK12" s="49">
        <f t="shared" si="19"/>
        <v>0.60715903029453755</v>
      </c>
      <c r="AL12" s="49">
        <f t="shared" si="20"/>
        <v>-0.39016071562997429</v>
      </c>
      <c r="AM12" s="50">
        <f t="shared" si="21"/>
        <v>0.3109007816007564</v>
      </c>
    </row>
    <row r="13" spans="2:39">
      <c r="B13" s="54" t="s">
        <v>11</v>
      </c>
      <c r="C13" s="55">
        <f>'T5'!C13/'T4'!C13</f>
        <v>54.975304189967027</v>
      </c>
      <c r="D13" s="56">
        <f>'T5'!D13/'T4'!D13</f>
        <v>16.959620562650599</v>
      </c>
      <c r="E13" s="56">
        <f>'T5'!E13/'T4'!E13</f>
        <v>14.245809516499946</v>
      </c>
      <c r="F13" s="56">
        <f>'T5'!F13/'T4'!F13</f>
        <v>34.059900899956233</v>
      </c>
      <c r="G13" s="56">
        <f>'T5'!G13/'T4'!G13</f>
        <v>84.27217379378861</v>
      </c>
      <c r="H13" s="56">
        <f>'T5'!H13/'T4'!H13</f>
        <v>71.312327024296167</v>
      </c>
      <c r="I13" s="56">
        <f>'T5'!I13/'T4'!I13</f>
        <v>40.861455214336083</v>
      </c>
      <c r="J13" s="56">
        <f>'T5'!J13/'T4'!J13</f>
        <v>71.423141602319063</v>
      </c>
      <c r="K13" s="56">
        <f>'T5'!K13/'T4'!K13</f>
        <v>54.18417696819597</v>
      </c>
      <c r="L13" s="56">
        <f>'T5'!L13/'T4'!L13</f>
        <v>36.454938778550151</v>
      </c>
      <c r="M13" s="57">
        <f>'T5'!M13/'T4'!M13</f>
        <v>64.266906840815039</v>
      </c>
      <c r="O13" s="54" t="s">
        <v>11</v>
      </c>
      <c r="P13" s="248">
        <f t="shared" si="0"/>
        <v>-7.7451781320168394</v>
      </c>
      <c r="Q13" s="249">
        <f t="shared" si="1"/>
        <v>-1.7922998950742546</v>
      </c>
      <c r="R13" s="249">
        <f t="shared" si="2"/>
        <v>-5.9355320149521802</v>
      </c>
      <c r="S13" s="249">
        <f t="shared" si="3"/>
        <v>-11.170608254779395</v>
      </c>
      <c r="T13" s="249">
        <f t="shared" si="4"/>
        <v>-20.282742238045259</v>
      </c>
      <c r="U13" s="249">
        <f t="shared" si="5"/>
        <v>-2.2599004864852503</v>
      </c>
      <c r="V13" s="249">
        <f t="shared" si="6"/>
        <v>1.177197525853181</v>
      </c>
      <c r="W13" s="249">
        <f t="shared" si="7"/>
        <v>12.210342994772141</v>
      </c>
      <c r="X13" s="251" t="s">
        <v>120</v>
      </c>
      <c r="Y13" s="249">
        <f t="shared" si="9"/>
        <v>-35.905870857663523</v>
      </c>
      <c r="Z13" s="250">
        <f t="shared" si="10"/>
        <v>-15.675104814467474</v>
      </c>
      <c r="AB13" s="54" t="s">
        <v>11</v>
      </c>
      <c r="AC13" s="48">
        <f t="shared" si="11"/>
        <v>-0.12348722212077302</v>
      </c>
      <c r="AD13" s="49">
        <f t="shared" si="12"/>
        <v>-9.5579538059309369E-2</v>
      </c>
      <c r="AE13" s="49">
        <f t="shared" si="13"/>
        <v>-0.29410988390944176</v>
      </c>
      <c r="AF13" s="49">
        <f t="shared" si="14"/>
        <v>-0.24697065019905562</v>
      </c>
      <c r="AG13" s="49">
        <f t="shared" si="15"/>
        <v>-0.19399128235988219</v>
      </c>
      <c r="AH13" s="49">
        <f t="shared" si="16"/>
        <v>-3.0716760426399758E-2</v>
      </c>
      <c r="AI13" s="49">
        <f t="shared" si="17"/>
        <v>2.9664093381664168E-2</v>
      </c>
      <c r="AJ13" s="49">
        <f t="shared" si="18"/>
        <v>0.20621121247283658</v>
      </c>
      <c r="AK13" s="64" t="s">
        <v>120</v>
      </c>
      <c r="AL13" s="49">
        <f t="shared" si="20"/>
        <v>-0.49620604078611746</v>
      </c>
      <c r="AM13" s="50">
        <f t="shared" si="21"/>
        <v>-0.19608094029532311</v>
      </c>
    </row>
    <row r="14" spans="2:39">
      <c r="B14" s="54" t="s">
        <v>12</v>
      </c>
      <c r="C14" s="55">
        <f>'T5'!C14/'T4'!C14</f>
        <v>120.43864679360307</v>
      </c>
      <c r="D14" s="56">
        <f>'T5'!D14/'T4'!D14</f>
        <v>21.269513781914888</v>
      </c>
      <c r="E14" s="56">
        <f>'T5'!E14/'T4'!E14</f>
        <v>121.17785263716436</v>
      </c>
      <c r="F14" s="56">
        <f>'T5'!F14/'T4'!F14</f>
        <v>34.580447921460092</v>
      </c>
      <c r="G14" s="56">
        <f>'T5'!G14/'T4'!G14</f>
        <v>132.57447817449199</v>
      </c>
      <c r="H14" s="56">
        <f>'T5'!H14/'T4'!H14</f>
        <v>136.53305483325448</v>
      </c>
      <c r="I14" s="56">
        <f>'T5'!I14/'T4'!I14</f>
        <v>96.359357570003041</v>
      </c>
      <c r="J14" s="56">
        <f>'T5'!J14/'T4'!J14</f>
        <v>71.052405584613069</v>
      </c>
      <c r="K14" s="56">
        <f>'T5'!K14/'T4'!K14</f>
        <v>87.57082729795016</v>
      </c>
      <c r="L14" s="56">
        <f>'T5'!L14/'T4'!L14</f>
        <v>112.30059733627677</v>
      </c>
      <c r="M14" s="57">
        <f>'T5'!M14/'T4'!M14</f>
        <v>72.040311868119772</v>
      </c>
      <c r="O14" s="54" t="s">
        <v>12</v>
      </c>
      <c r="P14" s="248">
        <f t="shared" si="0"/>
        <v>16.724195460826337</v>
      </c>
      <c r="Q14" s="249">
        <f t="shared" si="1"/>
        <v>5.2064433044929928</v>
      </c>
      <c r="R14" s="249">
        <f t="shared" si="2"/>
        <v>94.808549408939285</v>
      </c>
      <c r="S14" s="249">
        <f t="shared" si="3"/>
        <v>-19.89683018856438</v>
      </c>
      <c r="T14" s="249">
        <f t="shared" si="4"/>
        <v>51.560730269170804</v>
      </c>
      <c r="U14" s="249">
        <f t="shared" si="5"/>
        <v>17.455316548140331</v>
      </c>
      <c r="V14" s="249">
        <f t="shared" si="6"/>
        <v>0.39779201812710596</v>
      </c>
      <c r="W14" s="249">
        <f t="shared" si="7"/>
        <v>7.425879497882562</v>
      </c>
      <c r="X14" s="249">
        <f t="shared" si="8"/>
        <v>13.385288073182494</v>
      </c>
      <c r="Y14" s="249">
        <f t="shared" si="9"/>
        <v>15.484866844206209</v>
      </c>
      <c r="Z14" s="250">
        <f t="shared" si="10"/>
        <v>-7.4937936702251022</v>
      </c>
      <c r="AB14" s="54" t="s">
        <v>12</v>
      </c>
      <c r="AC14" s="48">
        <f t="shared" si="11"/>
        <v>0.16125231581436339</v>
      </c>
      <c r="AD14" s="49">
        <f t="shared" si="12"/>
        <v>0.32412503648110874</v>
      </c>
      <c r="AE14" s="49">
        <f t="shared" si="13"/>
        <v>3.595413522624233</v>
      </c>
      <c r="AF14" s="49">
        <f t="shared" si="14"/>
        <v>-0.3652317237359024</v>
      </c>
      <c r="AG14" s="49">
        <f t="shared" si="15"/>
        <v>0.6364442036360124</v>
      </c>
      <c r="AH14" s="49">
        <f t="shared" si="16"/>
        <v>0.14658757211483259</v>
      </c>
      <c r="AI14" s="49">
        <f t="shared" si="17"/>
        <v>4.1453264735667869E-3</v>
      </c>
      <c r="AJ14" s="49">
        <f t="shared" si="18"/>
        <v>0.11671043438329805</v>
      </c>
      <c r="AK14" s="49">
        <f t="shared" si="19"/>
        <v>0.18042988179445174</v>
      </c>
      <c r="AL14" s="49">
        <f t="shared" si="20"/>
        <v>0.15994164135831684</v>
      </c>
      <c r="AM14" s="50">
        <f t="shared" si="21"/>
        <v>-9.4221134688089306E-2</v>
      </c>
    </row>
    <row r="15" spans="2:39">
      <c r="B15" s="54" t="s">
        <v>44</v>
      </c>
      <c r="C15" s="55">
        <f>'T5'!C15/'T4'!C15</f>
        <v>16.744174784540881</v>
      </c>
      <c r="D15" s="56">
        <f>'T5'!D15/'T4'!D15</f>
        <v>18.246642264045633</v>
      </c>
      <c r="E15" s="56">
        <f>'T5'!E15/'T4'!E15</f>
        <v>14.974491338019565</v>
      </c>
      <c r="F15" s="252" t="s">
        <v>120</v>
      </c>
      <c r="G15" s="252" t="s">
        <v>120</v>
      </c>
      <c r="H15" s="252" t="s">
        <v>120</v>
      </c>
      <c r="I15" s="56">
        <f>'T5'!I15/'T4'!I15</f>
        <v>6.8579974351933997</v>
      </c>
      <c r="J15" s="56">
        <f>'T5'!J15/'T4'!J15</f>
        <v>26.977628672782707</v>
      </c>
      <c r="K15" s="56">
        <f>'T5'!K15/'T4'!K15</f>
        <v>32.421131945861084</v>
      </c>
      <c r="L15" s="252" t="s">
        <v>120</v>
      </c>
      <c r="M15" s="253" t="s">
        <v>120</v>
      </c>
      <c r="O15" s="54" t="s">
        <v>44</v>
      </c>
      <c r="P15" s="248">
        <f t="shared" si="0"/>
        <v>-6.8228249776551095</v>
      </c>
      <c r="Q15" s="249">
        <f t="shared" si="1"/>
        <v>-5.2443566719792614</v>
      </c>
      <c r="R15" s="249">
        <f t="shared" si="2"/>
        <v>-24.704683572449238</v>
      </c>
      <c r="S15" s="254" t="s">
        <v>120</v>
      </c>
      <c r="T15" s="254" t="s">
        <v>120</v>
      </c>
      <c r="U15" s="254" t="s">
        <v>120</v>
      </c>
      <c r="V15" s="251" t="s">
        <v>120</v>
      </c>
      <c r="W15" s="251" t="s">
        <v>120</v>
      </c>
      <c r="X15" s="251" t="s">
        <v>120</v>
      </c>
      <c r="Y15" s="254" t="s">
        <v>120</v>
      </c>
      <c r="Z15" s="255" t="s">
        <v>120</v>
      </c>
      <c r="AB15" s="54" t="s">
        <v>44</v>
      </c>
      <c r="AC15" s="48">
        <f t="shared" si="11"/>
        <v>-0.28950757612344258</v>
      </c>
      <c r="AD15" s="49">
        <f t="shared" si="12"/>
        <v>-0.22324962366486328</v>
      </c>
      <c r="AE15" s="49">
        <f t="shared" si="13"/>
        <v>-0.62261081860175593</v>
      </c>
      <c r="AF15" s="64" t="s">
        <v>120</v>
      </c>
      <c r="AG15" s="64" t="s">
        <v>120</v>
      </c>
      <c r="AH15" s="64" t="s">
        <v>120</v>
      </c>
      <c r="AI15" s="64" t="s">
        <v>120</v>
      </c>
      <c r="AJ15" s="64" t="s">
        <v>120</v>
      </c>
      <c r="AK15" s="64" t="s">
        <v>120</v>
      </c>
      <c r="AL15" s="64" t="s">
        <v>120</v>
      </c>
      <c r="AM15" s="108" t="s">
        <v>120</v>
      </c>
    </row>
    <row r="16" spans="2:39">
      <c r="B16" s="54" t="s">
        <v>14</v>
      </c>
      <c r="C16" s="55">
        <f>'T5'!C16/'T4'!C19</f>
        <v>17.595657565818669</v>
      </c>
      <c r="D16" s="56">
        <f>'T5'!D16/'T4'!D19</f>
        <v>16.400277652958913</v>
      </c>
      <c r="E16" s="56">
        <f>'T5'!E16/'T4'!E19</f>
        <v>16.440357472963221</v>
      </c>
      <c r="F16" s="56">
        <f>'T5'!F16/'T4'!F19</f>
        <v>14.865347389965619</v>
      </c>
      <c r="G16" s="56">
        <f>'T5'!G16/'T4'!G19</f>
        <v>24.205123393913535</v>
      </c>
      <c r="H16" s="56">
        <f>'T5'!H16/'T4'!H19</f>
        <v>48.261959491965889</v>
      </c>
      <c r="I16" s="56">
        <f>'T5'!I16/'T4'!I19</f>
        <v>15.690184868985817</v>
      </c>
      <c r="J16" s="56">
        <f>'T5'!J16/'T4'!J19</f>
        <v>33.993120822343087</v>
      </c>
      <c r="K16" s="56">
        <f>'T5'!K16/'T4'!K19</f>
        <v>25.779723324068836</v>
      </c>
      <c r="L16" s="56">
        <f>'T5'!L16/'T4'!L19</f>
        <v>23.322933686083843</v>
      </c>
      <c r="M16" s="57">
        <f>'T5'!M16/'T4'!M19</f>
        <v>17.69056306977178</v>
      </c>
      <c r="O16" s="54" t="s">
        <v>14</v>
      </c>
      <c r="P16" s="248">
        <f t="shared" si="0"/>
        <v>-3.5947942981820162</v>
      </c>
      <c r="Q16" s="249">
        <f t="shared" si="1"/>
        <v>-3.1152623137090281</v>
      </c>
      <c r="R16" s="249">
        <f t="shared" si="2"/>
        <v>-5.9508874249891619</v>
      </c>
      <c r="S16" s="249">
        <f t="shared" si="3"/>
        <v>-3.5001888534761019</v>
      </c>
      <c r="T16" s="249">
        <f t="shared" si="4"/>
        <v>-3.8131785006079006</v>
      </c>
      <c r="U16" s="249">
        <f t="shared" si="5"/>
        <v>5.0975045512595045</v>
      </c>
      <c r="V16" s="249">
        <f t="shared" si="6"/>
        <v>-9.4341980729645307</v>
      </c>
      <c r="W16" s="249">
        <f t="shared" si="7"/>
        <v>10.619688923324276</v>
      </c>
      <c r="X16" s="249">
        <f t="shared" si="8"/>
        <v>2.1972260303758979</v>
      </c>
      <c r="Y16" s="249">
        <f t="shared" si="9"/>
        <v>-1.6500120188015899</v>
      </c>
      <c r="Z16" s="250">
        <f t="shared" si="10"/>
        <v>-12.082336536877584</v>
      </c>
      <c r="AB16" s="54" t="s">
        <v>14</v>
      </c>
      <c r="AC16" s="48">
        <f t="shared" si="11"/>
        <v>-0.1696421728641388</v>
      </c>
      <c r="AD16" s="49">
        <f t="shared" si="12"/>
        <v>-0.15962982930678932</v>
      </c>
      <c r="AE16" s="49">
        <f t="shared" si="13"/>
        <v>-0.26576849353889004</v>
      </c>
      <c r="AF16" s="49">
        <f t="shared" si="14"/>
        <v>-0.19058462584919125</v>
      </c>
      <c r="AG16" s="49">
        <f t="shared" si="15"/>
        <v>-0.13609598879200852</v>
      </c>
      <c r="AH16" s="49">
        <f t="shared" si="16"/>
        <v>0.11809495934239832</v>
      </c>
      <c r="AI16" s="49">
        <f t="shared" si="17"/>
        <v>-0.37549969265960309</v>
      </c>
      <c r="AJ16" s="49">
        <f t="shared" si="18"/>
        <v>0.45434872248136043</v>
      </c>
      <c r="AK16" s="49">
        <f t="shared" si="19"/>
        <v>9.3171897912760024E-2</v>
      </c>
      <c r="AL16" s="49">
        <f t="shared" si="20"/>
        <v>-6.6071981988043954E-2</v>
      </c>
      <c r="AM16" s="50">
        <f t="shared" si="21"/>
        <v>-0.40581658812227889</v>
      </c>
    </row>
    <row r="17" spans="2:39">
      <c r="B17" s="54" t="s">
        <v>15</v>
      </c>
      <c r="C17" s="55">
        <f>'T5'!C17/'T4'!C20</f>
        <v>20.302659403330328</v>
      </c>
      <c r="D17" s="56">
        <f>'T5'!D17/'T4'!D20</f>
        <v>17.146805319882855</v>
      </c>
      <c r="E17" s="56">
        <f>'T5'!E17/'T4'!E20</f>
        <v>18.440538713982388</v>
      </c>
      <c r="F17" s="56">
        <f>'T5'!F17/'T4'!F20</f>
        <v>18.517349345977152</v>
      </c>
      <c r="G17" s="56">
        <f>'T5'!G17/'T4'!G20</f>
        <v>23.518568869410107</v>
      </c>
      <c r="H17" s="56">
        <f>'T5'!H17/'T4'!H20</f>
        <v>49.34658185559406</v>
      </c>
      <c r="I17" s="56">
        <f>'T5'!I17/'T4'!I20</f>
        <v>23.342131350992926</v>
      </c>
      <c r="J17" s="56">
        <f>'T5'!J17/'T4'!J20</f>
        <v>61.693107513641102</v>
      </c>
      <c r="K17" s="56">
        <f>'T5'!K17/'T4'!K20</f>
        <v>19.373803430343646</v>
      </c>
      <c r="L17" s="56">
        <f>'T5'!L17/'T4'!L20</f>
        <v>15.392899982478765</v>
      </c>
      <c r="M17" s="57">
        <f>'T5'!M17/'T4'!M20</f>
        <v>35.788317495146579</v>
      </c>
      <c r="O17" s="54" t="s">
        <v>15</v>
      </c>
      <c r="P17" s="248">
        <f t="shared" si="0"/>
        <v>-9.1463968459697895</v>
      </c>
      <c r="Q17" s="249">
        <f t="shared" si="1"/>
        <v>-6.6896159322779489</v>
      </c>
      <c r="R17" s="249">
        <f t="shared" si="2"/>
        <v>-7.246183430554634</v>
      </c>
      <c r="S17" s="249">
        <f t="shared" si="3"/>
        <v>-5.5549643656942038</v>
      </c>
      <c r="T17" s="249">
        <f t="shared" si="4"/>
        <v>-17.09600362061337</v>
      </c>
      <c r="U17" s="249">
        <f t="shared" si="5"/>
        <v>-8.3211182307446947</v>
      </c>
      <c r="V17" s="249">
        <f t="shared" si="6"/>
        <v>-8.3815529410541139</v>
      </c>
      <c r="W17" s="249">
        <f t="shared" si="7"/>
        <v>33.132236170488127</v>
      </c>
      <c r="X17" s="249">
        <f t="shared" si="8"/>
        <v>-2.2724161506602627</v>
      </c>
      <c r="Y17" s="249">
        <f t="shared" si="9"/>
        <v>-6.3718403282829446</v>
      </c>
      <c r="Z17" s="250">
        <f t="shared" si="10"/>
        <v>-63.46309089904215</v>
      </c>
      <c r="AB17" s="54" t="s">
        <v>15</v>
      </c>
      <c r="AC17" s="48">
        <f t="shared" si="11"/>
        <v>-0.31058369981507172</v>
      </c>
      <c r="AD17" s="49">
        <f t="shared" si="12"/>
        <v>-0.28064682451739797</v>
      </c>
      <c r="AE17" s="49">
        <f t="shared" si="13"/>
        <v>-0.28209840826637866</v>
      </c>
      <c r="AF17" s="49">
        <f t="shared" si="14"/>
        <v>-0.23076154756993317</v>
      </c>
      <c r="AG17" s="49">
        <f t="shared" si="15"/>
        <v>-0.42093274833344152</v>
      </c>
      <c r="AH17" s="49">
        <f t="shared" si="16"/>
        <v>-0.14429426209622559</v>
      </c>
      <c r="AI17" s="49">
        <f t="shared" si="17"/>
        <v>-0.26420490331116192</v>
      </c>
      <c r="AJ17" s="49">
        <f t="shared" si="18"/>
        <v>1.16005691046366</v>
      </c>
      <c r="AK17" s="49">
        <f t="shared" si="19"/>
        <v>-0.10497981609012545</v>
      </c>
      <c r="AL17" s="49">
        <f t="shared" si="20"/>
        <v>-0.2927597681986745</v>
      </c>
      <c r="AM17" s="50">
        <f t="shared" si="21"/>
        <v>-0.63941753498339249</v>
      </c>
    </row>
    <row r="18" spans="2:39">
      <c r="B18" s="54" t="s">
        <v>16</v>
      </c>
      <c r="C18" s="55">
        <f>'T5'!C18/'T4'!C21</f>
        <v>49.781481834454645</v>
      </c>
      <c r="D18" s="56">
        <f>'T5'!D18/'T4'!D21</f>
        <v>35.995375799763927</v>
      </c>
      <c r="E18" s="56">
        <f>'T5'!E18/'T4'!E21</f>
        <v>23.043125550646934</v>
      </c>
      <c r="F18" s="56">
        <f>'T5'!F18/'T4'!F21</f>
        <v>44.808589883527013</v>
      </c>
      <c r="G18" s="56">
        <f>'T5'!G18/'T4'!G21</f>
        <v>59.97331082368445</v>
      </c>
      <c r="H18" s="56">
        <f>'T5'!H18/'T4'!H21</f>
        <v>107.64067608945724</v>
      </c>
      <c r="I18" s="56">
        <f>'T5'!I18/'T4'!I21</f>
        <v>39.936716887711981</v>
      </c>
      <c r="J18" s="56">
        <f>'T5'!J18/'T4'!J21</f>
        <v>57.980346182872069</v>
      </c>
      <c r="K18" s="56">
        <f>'T5'!K18/'T4'!K21</f>
        <v>29.791529249119598</v>
      </c>
      <c r="L18" s="56">
        <f>'T5'!L18/'T4'!L21</f>
        <v>43.043643375681725</v>
      </c>
      <c r="M18" s="57">
        <f>'T5'!M18/'T4'!M21</f>
        <v>49.373310591161555</v>
      </c>
      <c r="O18" s="54" t="s">
        <v>16</v>
      </c>
      <c r="P18" s="248">
        <f t="shared" si="0"/>
        <v>4.3564562217160372</v>
      </c>
      <c r="Q18" s="249">
        <f t="shared" si="1"/>
        <v>1.0147156641658839</v>
      </c>
      <c r="R18" s="249">
        <f t="shared" si="2"/>
        <v>5.0994045722359118</v>
      </c>
      <c r="S18" s="249">
        <f t="shared" si="3"/>
        <v>-23.403027574586424</v>
      </c>
      <c r="T18" s="249">
        <f t="shared" si="4"/>
        <v>6.8660843404461076</v>
      </c>
      <c r="U18" s="249">
        <f t="shared" si="5"/>
        <v>-0.98467291678198876</v>
      </c>
      <c r="V18" s="249">
        <f t="shared" si="6"/>
        <v>4.5161956113546964</v>
      </c>
      <c r="W18" s="249">
        <f t="shared" si="7"/>
        <v>11.400931884849484</v>
      </c>
      <c r="X18" s="249">
        <f t="shared" si="8"/>
        <v>-3.3081267654608126</v>
      </c>
      <c r="Y18" s="249">
        <f t="shared" si="9"/>
        <v>-1.9591876533330463</v>
      </c>
      <c r="Z18" s="250">
        <f t="shared" si="10"/>
        <v>-5.0248007700389152</v>
      </c>
      <c r="AB18" s="54" t="s">
        <v>16</v>
      </c>
      <c r="AC18" s="48">
        <f t="shared" si="11"/>
        <v>9.59043206459822E-2</v>
      </c>
      <c r="AD18" s="49">
        <f t="shared" si="12"/>
        <v>2.9007904946117904E-2</v>
      </c>
      <c r="AE18" s="49">
        <f t="shared" si="13"/>
        <v>0.28418880222063514</v>
      </c>
      <c r="AF18" s="49">
        <f t="shared" si="14"/>
        <v>-0.34309445292009783</v>
      </c>
      <c r="AG18" s="49">
        <f t="shared" si="15"/>
        <v>0.12928719489075891</v>
      </c>
      <c r="AH18" s="49">
        <f t="shared" si="16"/>
        <v>-9.064853883465368E-3</v>
      </c>
      <c r="AI18" s="49">
        <f t="shared" si="17"/>
        <v>0.12750223454134188</v>
      </c>
      <c r="AJ18" s="49">
        <f t="shared" si="18"/>
        <v>0.24476331565494766</v>
      </c>
      <c r="AK18" s="49">
        <f t="shared" si="19"/>
        <v>-9.994444546503993E-2</v>
      </c>
      <c r="AL18" s="49">
        <f t="shared" si="20"/>
        <v>-4.3534764558920643E-2</v>
      </c>
      <c r="AM18" s="50">
        <f t="shared" si="21"/>
        <v>-9.2370868111109852E-2</v>
      </c>
    </row>
    <row r="19" spans="2:39">
      <c r="B19" s="54" t="s">
        <v>17</v>
      </c>
      <c r="C19" s="55">
        <f>'T5'!C19/'T4'!C22</f>
        <v>46.086866563901474</v>
      </c>
      <c r="D19" s="56">
        <f>'T5'!D19/'T4'!D22</f>
        <v>39.153296446643054</v>
      </c>
      <c r="E19" s="56">
        <f>'T5'!E19/'T4'!E22</f>
        <v>36.455504239088697</v>
      </c>
      <c r="F19" s="56">
        <f>'T5'!F19/'T4'!F22</f>
        <v>68.092255599407565</v>
      </c>
      <c r="G19" s="56">
        <f>'T5'!G19/'T4'!G22</f>
        <v>34.273106387931286</v>
      </c>
      <c r="H19" s="56">
        <f>'T5'!H19/'T4'!H22</f>
        <v>45.209163374593743</v>
      </c>
      <c r="I19" s="56">
        <f>'T5'!I19/'T4'!I22</f>
        <v>45.056145535912748</v>
      </c>
      <c r="J19" s="56">
        <f>'T5'!J19/'T4'!J22</f>
        <v>67.086971106088541</v>
      </c>
      <c r="K19" s="56">
        <f>'T5'!K19/'T4'!K22</f>
        <v>57.909444720788755</v>
      </c>
      <c r="L19" s="56">
        <f>'T5'!L19/'T4'!L22</f>
        <v>64.241498840663695</v>
      </c>
      <c r="M19" s="57">
        <f>'T5'!M19/'T4'!M22</f>
        <v>39.182565182721191</v>
      </c>
      <c r="O19" s="54" t="s">
        <v>17</v>
      </c>
      <c r="P19" s="248">
        <f t="shared" si="0"/>
        <v>-7.6361611382166856</v>
      </c>
      <c r="Q19" s="249">
        <f t="shared" si="1"/>
        <v>-3.2649254763892301</v>
      </c>
      <c r="R19" s="249">
        <f t="shared" si="2"/>
        <v>-7.0924922893337552</v>
      </c>
      <c r="S19" s="249">
        <f t="shared" si="3"/>
        <v>-14.275645587607855</v>
      </c>
      <c r="T19" s="249">
        <f t="shared" si="4"/>
        <v>-23.827038268775723</v>
      </c>
      <c r="U19" s="249">
        <f t="shared" si="5"/>
        <v>-12.008350073001296</v>
      </c>
      <c r="V19" s="249">
        <f t="shared" si="6"/>
        <v>20.118707249428038</v>
      </c>
      <c r="W19" s="249">
        <f t="shared" si="7"/>
        <v>8.009766988450437</v>
      </c>
      <c r="X19" s="249">
        <f t="shared" si="8"/>
        <v>-11.894271485554427</v>
      </c>
      <c r="Y19" s="249">
        <f t="shared" si="9"/>
        <v>3.9308158370275237E-2</v>
      </c>
      <c r="Z19" s="250">
        <f t="shared" si="10"/>
        <v>-15.364927697774654</v>
      </c>
      <c r="AB19" s="54" t="s">
        <v>17</v>
      </c>
      <c r="AC19" s="48">
        <f t="shared" si="11"/>
        <v>-0.14213944121983302</v>
      </c>
      <c r="AD19" s="49">
        <f t="shared" si="12"/>
        <v>-7.6969880593142873E-2</v>
      </c>
      <c r="AE19" s="49">
        <f t="shared" si="13"/>
        <v>-0.16286609843703606</v>
      </c>
      <c r="AF19" s="49">
        <f t="shared" si="14"/>
        <v>-0.17331564094604229</v>
      </c>
      <c r="AG19" s="49">
        <f t="shared" si="15"/>
        <v>-0.41010290782512121</v>
      </c>
      <c r="AH19" s="49">
        <f t="shared" si="16"/>
        <v>-0.20987193167699653</v>
      </c>
      <c r="AI19" s="49">
        <f t="shared" si="17"/>
        <v>0.8067671995135014</v>
      </c>
      <c r="AJ19" s="49">
        <f t="shared" si="18"/>
        <v>0.13558134830654653</v>
      </c>
      <c r="AK19" s="49">
        <f t="shared" si="19"/>
        <v>-0.1703959635958977</v>
      </c>
      <c r="AL19" s="49">
        <f t="shared" si="20"/>
        <v>6.1225571826346089E-4</v>
      </c>
      <c r="AM19" s="50">
        <f t="shared" si="21"/>
        <v>-0.28167981489885452</v>
      </c>
    </row>
    <row r="20" spans="2:39">
      <c r="B20" s="54" t="s">
        <v>18</v>
      </c>
      <c r="C20" s="55">
        <f>'T5'!C20/'T4'!C23</f>
        <v>109.04213036465946</v>
      </c>
      <c r="D20" s="56">
        <f>'T5'!D20/'T4'!D23</f>
        <v>91.076093688536105</v>
      </c>
      <c r="E20" s="56">
        <f>'T5'!E20/'T4'!E23</f>
        <v>171.73267355338533</v>
      </c>
      <c r="F20" s="56">
        <f>'T5'!F20/'T4'!F23</f>
        <v>83.913380043006413</v>
      </c>
      <c r="G20" s="56">
        <f>'T5'!G20/'T4'!G23</f>
        <v>146.86753855226644</v>
      </c>
      <c r="H20" s="56">
        <f>'T5'!H20/'T4'!H23</f>
        <v>226.88916006414038</v>
      </c>
      <c r="I20" s="56">
        <f>'T5'!I20/'T4'!I23</f>
        <v>68.771896562382622</v>
      </c>
      <c r="J20" s="56">
        <f>'T5'!J20/'T4'!J23</f>
        <v>78.637625566387626</v>
      </c>
      <c r="K20" s="56">
        <f>'T5'!K20/'T4'!K23</f>
        <v>160.34066526935317</v>
      </c>
      <c r="L20" s="56">
        <f>'T5'!L20/'T4'!L23</f>
        <v>120.53323821394341</v>
      </c>
      <c r="M20" s="57">
        <f>'T5'!M20/'T4'!M23</f>
        <v>140.75467487330465</v>
      </c>
      <c r="O20" s="54" t="s">
        <v>18</v>
      </c>
      <c r="P20" s="248">
        <f t="shared" si="0"/>
        <v>5.3303343089371538</v>
      </c>
      <c r="Q20" s="249">
        <f t="shared" si="1"/>
        <v>-0.25223503005943826</v>
      </c>
      <c r="R20" s="249">
        <f t="shared" si="2"/>
        <v>16.831344704610103</v>
      </c>
      <c r="S20" s="249">
        <f t="shared" si="3"/>
        <v>-43.192974585022952</v>
      </c>
      <c r="T20" s="249">
        <f t="shared" si="4"/>
        <v>-51.169395286954568</v>
      </c>
      <c r="U20" s="249">
        <f t="shared" si="5"/>
        <v>119.72921294550298</v>
      </c>
      <c r="V20" s="249">
        <f t="shared" si="6"/>
        <v>-1.0803144633759416</v>
      </c>
      <c r="W20" s="249">
        <f t="shared" si="7"/>
        <v>7.8179964932623704</v>
      </c>
      <c r="X20" s="249">
        <f t="shared" si="8"/>
        <v>27.253535439647806</v>
      </c>
      <c r="Y20" s="249">
        <f t="shared" si="9"/>
        <v>7.7118096058644312</v>
      </c>
      <c r="Z20" s="250">
        <f t="shared" si="10"/>
        <v>19.987075062519025</v>
      </c>
      <c r="AB20" s="54" t="s">
        <v>18</v>
      </c>
      <c r="AC20" s="48">
        <f t="shared" si="11"/>
        <v>5.1395641688369471E-2</v>
      </c>
      <c r="AD20" s="49">
        <f t="shared" si="12"/>
        <v>-2.7618487450551603E-3</v>
      </c>
      <c r="AE20" s="49">
        <f t="shared" si="13"/>
        <v>0.10865849137447982</v>
      </c>
      <c r="AF20" s="49">
        <f t="shared" si="14"/>
        <v>-0.33981758592184563</v>
      </c>
      <c r="AG20" s="49">
        <f t="shared" si="15"/>
        <v>-0.2583830919564587</v>
      </c>
      <c r="AH20" s="49">
        <f t="shared" si="16"/>
        <v>1.1172944384990231</v>
      </c>
      <c r="AI20" s="49">
        <f t="shared" si="17"/>
        <v>-1.5465716081307247E-2</v>
      </c>
      <c r="AJ20" s="49">
        <f t="shared" si="18"/>
        <v>0.11039307315758247</v>
      </c>
      <c r="AK20" s="49">
        <f t="shared" si="19"/>
        <v>0.20477964679620547</v>
      </c>
      <c r="AL20" s="49">
        <f t="shared" si="20"/>
        <v>6.8354121207362548E-2</v>
      </c>
      <c r="AM20" s="50">
        <f t="shared" si="21"/>
        <v>0.16550030880661754</v>
      </c>
    </row>
    <row r="21" spans="2:39">
      <c r="B21" s="54" t="s">
        <v>19</v>
      </c>
      <c r="C21" s="55">
        <f>'T5'!C21/'T4'!C24</f>
        <v>115.22919713247518</v>
      </c>
      <c r="D21" s="56">
        <f>'T5'!D21/'T4'!D24</f>
        <v>173.22055965164063</v>
      </c>
      <c r="E21" s="56">
        <f>'T5'!E21/'T4'!E24</f>
        <v>64.58130891001791</v>
      </c>
      <c r="F21" s="56">
        <f>'T5'!F21/'T4'!F24</f>
        <v>45.529713281541937</v>
      </c>
      <c r="G21" s="56">
        <f>'T5'!G21/'T4'!G24</f>
        <v>56.290294686558916</v>
      </c>
      <c r="H21" s="56">
        <f>'T5'!H21/'T4'!H24</f>
        <v>113.27452236453011</v>
      </c>
      <c r="I21" s="56">
        <f>'T5'!I21/'T4'!I24</f>
        <v>217.00374703826111</v>
      </c>
      <c r="J21" s="56">
        <f>'T5'!J21/'T4'!J24</f>
        <v>486.9048088907852</v>
      </c>
      <c r="K21" s="56">
        <f>'T5'!K21/'T4'!K24</f>
        <v>129.88254542820039</v>
      </c>
      <c r="L21" s="56">
        <f>'T5'!L21/'T4'!L24</f>
        <v>734.21680999021862</v>
      </c>
      <c r="M21" s="57">
        <f>'T5'!M21/'T4'!M24</f>
        <v>114.27450808949051</v>
      </c>
      <c r="O21" s="54" t="s">
        <v>19</v>
      </c>
      <c r="P21" s="248">
        <f t="shared" si="0"/>
        <v>4.3698342896623501</v>
      </c>
      <c r="Q21" s="249">
        <f t="shared" si="1"/>
        <v>5.0091896604910744</v>
      </c>
      <c r="R21" s="249">
        <f t="shared" si="2"/>
        <v>-28.55542543349226</v>
      </c>
      <c r="S21" s="249">
        <f t="shared" si="3"/>
        <v>-6.8817467984116902</v>
      </c>
      <c r="T21" s="249">
        <f t="shared" si="4"/>
        <v>-122.77966257942958</v>
      </c>
      <c r="U21" s="249">
        <f t="shared" si="5"/>
        <v>14.310755312362531</v>
      </c>
      <c r="V21" s="249">
        <f t="shared" si="6"/>
        <v>74.894640692909633</v>
      </c>
      <c r="W21" s="249">
        <f t="shared" si="7"/>
        <v>348.19035447075407</v>
      </c>
      <c r="X21" s="249">
        <f t="shared" si="8"/>
        <v>-1.9479677604878134</v>
      </c>
      <c r="Y21" s="249">
        <f t="shared" si="9"/>
        <v>290.43874334039987</v>
      </c>
      <c r="Z21" s="250">
        <f t="shared" si="10"/>
        <v>35.691304143590784</v>
      </c>
      <c r="AB21" s="54" t="s">
        <v>19</v>
      </c>
      <c r="AC21" s="48">
        <f t="shared" si="11"/>
        <v>3.9417818915830551E-2</v>
      </c>
      <c r="AD21" s="49">
        <f t="shared" si="12"/>
        <v>2.9779138358807928E-2</v>
      </c>
      <c r="AE21" s="49">
        <f t="shared" si="13"/>
        <v>-0.30659680774476306</v>
      </c>
      <c r="AF21" s="49">
        <f t="shared" si="14"/>
        <v>-0.13130232945072687</v>
      </c>
      <c r="AG21" s="49">
        <f t="shared" si="15"/>
        <v>-0.6856519343278451</v>
      </c>
      <c r="AH21" s="49">
        <f t="shared" si="16"/>
        <v>0.14460600822540218</v>
      </c>
      <c r="AI21" s="49">
        <f t="shared" si="17"/>
        <v>0.52702210730184851</v>
      </c>
      <c r="AJ21" s="49">
        <f t="shared" si="18"/>
        <v>2.5101230864984276</v>
      </c>
      <c r="AK21" s="49">
        <f t="shared" si="19"/>
        <v>-1.4776304160325153E-2</v>
      </c>
      <c r="AL21" s="49">
        <f t="shared" si="20"/>
        <v>0.65446844981093322</v>
      </c>
      <c r="AM21" s="50">
        <f t="shared" si="21"/>
        <v>0.45418489386309968</v>
      </c>
    </row>
    <row r="22" spans="2:39">
      <c r="B22" s="109" t="s">
        <v>20</v>
      </c>
      <c r="C22" s="256">
        <f>'T5'!C22/'T4'!C25</f>
        <v>45.01991816658758</v>
      </c>
      <c r="D22" s="257">
        <f>'T5'!D22/'T4'!D25</f>
        <v>24.164154887777489</v>
      </c>
      <c r="E22" s="257">
        <f>'T5'!E22/'T4'!E25</f>
        <v>38.207031644577583</v>
      </c>
      <c r="F22" s="257">
        <f>'T5'!F22/'T4'!F25</f>
        <v>4395.4641275856911</v>
      </c>
      <c r="G22" s="257">
        <f>'T5'!G22/'T4'!G25</f>
        <v>521.66967167374582</v>
      </c>
      <c r="H22" s="257">
        <f>'T5'!H22/'T4'!H25</f>
        <v>198.66239478836127</v>
      </c>
      <c r="I22" s="257">
        <f>'T5'!I22/'T4'!I25</f>
        <v>1576.9375511995843</v>
      </c>
      <c r="J22" s="258" t="s">
        <v>120</v>
      </c>
      <c r="K22" s="257">
        <f>'T5'!K22/'T4'!K25</f>
        <v>162.59819920593762</v>
      </c>
      <c r="L22" s="258" t="s">
        <v>120</v>
      </c>
      <c r="M22" s="259" t="s">
        <v>120</v>
      </c>
      <c r="O22" s="109" t="s">
        <v>20</v>
      </c>
      <c r="P22" s="260">
        <f t="shared" si="0"/>
        <v>-15.441739491243624</v>
      </c>
      <c r="Q22" s="261">
        <f t="shared" si="1"/>
        <v>-4.9250107605446125</v>
      </c>
      <c r="R22" s="261">
        <f t="shared" si="2"/>
        <v>-0.24866848188609936</v>
      </c>
      <c r="S22" s="262" t="s">
        <v>120</v>
      </c>
      <c r="T22" s="261">
        <f t="shared" si="4"/>
        <v>314.43926629571547</v>
      </c>
      <c r="U22" s="261">
        <f t="shared" si="5"/>
        <v>77.458401273764252</v>
      </c>
      <c r="V22" s="261">
        <f t="shared" si="6"/>
        <v>896.91739120365855</v>
      </c>
      <c r="W22" s="262" t="s">
        <v>120</v>
      </c>
      <c r="X22" s="262" t="s">
        <v>120</v>
      </c>
      <c r="Y22" s="262" t="s">
        <v>120</v>
      </c>
      <c r="Z22" s="263" t="s">
        <v>120</v>
      </c>
      <c r="AB22" s="109" t="s">
        <v>20</v>
      </c>
      <c r="AC22" s="72">
        <f t="shared" si="11"/>
        <v>-0.25539722345412003</v>
      </c>
      <c r="AD22" s="73">
        <f t="shared" si="12"/>
        <v>-0.16930739162773797</v>
      </c>
      <c r="AE22" s="73">
        <f t="shared" si="13"/>
        <v>-6.4663621015438382E-3</v>
      </c>
      <c r="AF22" s="131" t="s">
        <v>120</v>
      </c>
      <c r="AG22" s="73">
        <f t="shared" si="15"/>
        <v>1.5173413656268941</v>
      </c>
      <c r="AH22" s="73">
        <f t="shared" si="16"/>
        <v>0.6390746627043743</v>
      </c>
      <c r="AI22" s="73">
        <f t="shared" si="17"/>
        <v>1.3189570603451408</v>
      </c>
      <c r="AJ22" s="131" t="s">
        <v>120</v>
      </c>
      <c r="AK22" s="131" t="s">
        <v>120</v>
      </c>
      <c r="AL22" s="131" t="s">
        <v>120</v>
      </c>
      <c r="AM22" s="132" t="s">
        <v>120</v>
      </c>
    </row>
    <row r="23" spans="2:39">
      <c r="B23" s="264" t="s">
        <v>56</v>
      </c>
      <c r="C23" s="265">
        <f>'T5'!C23/'T4'!C26</f>
        <v>34.267858523843593</v>
      </c>
      <c r="D23" s="266">
        <f>'T5'!D23/'T4'!D26</f>
        <v>23.478386245330295</v>
      </c>
      <c r="E23" s="266">
        <f>'T5'!E23/'T4'!E26</f>
        <v>36.520953108700233</v>
      </c>
      <c r="F23" s="266">
        <f>'T5'!F23/'T4'!F26</f>
        <v>29.556651686486475</v>
      </c>
      <c r="G23" s="266">
        <f>'T5'!G23/'T4'!G26</f>
        <v>48.021363240597239</v>
      </c>
      <c r="H23" s="266">
        <f>'T5'!H23/'T4'!H26</f>
        <v>85.236039401239566</v>
      </c>
      <c r="I23" s="266">
        <f>'T5'!I23/'T4'!I26</f>
        <v>38.353126802001512</v>
      </c>
      <c r="J23" s="266">
        <f>'T5'!J23/'T4'!J26</f>
        <v>58.767876245383761</v>
      </c>
      <c r="K23" s="266">
        <f>'T5'!K23/'T4'!K26</f>
        <v>60.777258036365666</v>
      </c>
      <c r="L23" s="266">
        <f>'T5'!L23/'T4'!L26</f>
        <v>64.252471621909166</v>
      </c>
      <c r="M23" s="267">
        <f>'T5'!M23/'T4'!M26</f>
        <v>44.744309973141959</v>
      </c>
      <c r="O23" s="264" t="s">
        <v>56</v>
      </c>
      <c r="P23" s="419">
        <f t="shared" si="0"/>
        <v>-3.4901512688329817</v>
      </c>
      <c r="Q23" s="419">
        <f t="shared" si="1"/>
        <v>-3.3877002094223094</v>
      </c>
      <c r="R23" s="269">
        <f t="shared" si="2"/>
        <v>2.0195830809051074E-2</v>
      </c>
      <c r="S23" s="419">
        <f t="shared" si="3"/>
        <v>-8.6839748230717646</v>
      </c>
      <c r="T23" s="419">
        <f t="shared" si="4"/>
        <v>-1.8836061895680629</v>
      </c>
      <c r="U23" s="269">
        <f t="shared" si="5"/>
        <v>5.2045472757409499</v>
      </c>
      <c r="V23" s="419">
        <f t="shared" si="6"/>
        <v>-4.0816621467803529</v>
      </c>
      <c r="W23" s="269">
        <f t="shared" si="7"/>
        <v>5.1926677520609417</v>
      </c>
      <c r="X23" s="419">
        <f t="shared" si="8"/>
        <v>-5.996447988487418</v>
      </c>
      <c r="Y23" s="269">
        <f t="shared" si="9"/>
        <v>8.0172197494657524</v>
      </c>
      <c r="Z23" s="419">
        <f t="shared" si="10"/>
        <v>-7.4761197568129489</v>
      </c>
      <c r="AB23" s="264" t="s">
        <v>56</v>
      </c>
      <c r="AC23" s="420">
        <f t="shared" si="11"/>
        <v>-9.2434725452873859E-2</v>
      </c>
      <c r="AD23" s="420">
        <f t="shared" si="12"/>
        <v>-0.12609578306568078</v>
      </c>
      <c r="AE23" s="119">
        <f t="shared" si="13"/>
        <v>5.5329895364345937E-4</v>
      </c>
      <c r="AF23" s="420">
        <f t="shared" si="14"/>
        <v>-0.22708767129903601</v>
      </c>
      <c r="AG23" s="420">
        <f t="shared" si="15"/>
        <v>-3.7743860202216817E-2</v>
      </c>
      <c r="AH23" s="119">
        <f t="shared" si="16"/>
        <v>6.5031241296608824E-2</v>
      </c>
      <c r="AI23" s="420">
        <f t="shared" si="17"/>
        <v>-9.6186696055136647E-2</v>
      </c>
      <c r="AJ23" s="119">
        <f t="shared" si="18"/>
        <v>9.6922959295774158E-2</v>
      </c>
      <c r="AK23" s="420">
        <f t="shared" si="19"/>
        <v>-8.9802533743679705E-2</v>
      </c>
      <c r="AL23" s="119">
        <f t="shared" si="20"/>
        <v>0.14256573025850316</v>
      </c>
      <c r="AM23" s="420">
        <f t="shared" si="21"/>
        <v>-0.14316465405347795</v>
      </c>
    </row>
    <row r="25" spans="2:39" s="1" customFormat="1" ht="12.75">
      <c r="B25" s="270" t="s">
        <v>53</v>
      </c>
      <c r="M25" s="424" t="s">
        <v>324</v>
      </c>
      <c r="O25" s="270" t="s">
        <v>53</v>
      </c>
      <c r="Z25" s="424" t="s">
        <v>324</v>
      </c>
      <c r="AB25" s="270" t="s">
        <v>53</v>
      </c>
      <c r="AM25" s="424" t="s">
        <v>324</v>
      </c>
    </row>
    <row r="26" spans="2:39" s="1" customFormat="1" ht="12.75">
      <c r="B26" s="270" t="s">
        <v>54</v>
      </c>
      <c r="O26" s="270" t="s">
        <v>54</v>
      </c>
      <c r="AB26" s="270" t="s">
        <v>54</v>
      </c>
    </row>
    <row r="27" spans="2:39" s="1" customFormat="1" ht="12.75"/>
    <row r="29" spans="2:39" ht="15">
      <c r="B29" s="2" t="s">
        <v>191</v>
      </c>
      <c r="O29" s="2" t="s">
        <v>192</v>
      </c>
      <c r="AB29" s="2" t="s">
        <v>193</v>
      </c>
    </row>
    <row r="30" spans="2:39" s="18" customFormat="1" ht="57">
      <c r="B30" s="6" t="s">
        <v>92</v>
      </c>
      <c r="C30" s="19" t="s">
        <v>38</v>
      </c>
      <c r="D30" s="20" t="s">
        <v>45</v>
      </c>
      <c r="E30" s="21" t="s">
        <v>46</v>
      </c>
      <c r="F30" s="22" t="s">
        <v>47</v>
      </c>
      <c r="G30" s="23" t="s">
        <v>39</v>
      </c>
      <c r="H30" s="24" t="s">
        <v>48</v>
      </c>
      <c r="I30" s="25" t="s">
        <v>40</v>
      </c>
      <c r="J30" s="26" t="s">
        <v>41</v>
      </c>
      <c r="K30" s="27" t="s">
        <v>49</v>
      </c>
      <c r="L30" s="28" t="s">
        <v>42</v>
      </c>
      <c r="M30" s="29" t="s">
        <v>43</v>
      </c>
      <c r="O30" s="6" t="s">
        <v>92</v>
      </c>
      <c r="P30" s="30" t="s">
        <v>38</v>
      </c>
      <c r="Q30" s="20" t="s">
        <v>45</v>
      </c>
      <c r="R30" s="21" t="s">
        <v>46</v>
      </c>
      <c r="S30" s="22" t="s">
        <v>47</v>
      </c>
      <c r="T30" s="23" t="s">
        <v>39</v>
      </c>
      <c r="U30" s="24" t="s">
        <v>48</v>
      </c>
      <c r="V30" s="25" t="s">
        <v>40</v>
      </c>
      <c r="W30" s="26" t="s">
        <v>41</v>
      </c>
      <c r="X30" s="27" t="s">
        <v>49</v>
      </c>
      <c r="Y30" s="28" t="s">
        <v>42</v>
      </c>
      <c r="Z30" s="29" t="s">
        <v>43</v>
      </c>
      <c r="AB30" s="6" t="s">
        <v>92</v>
      </c>
      <c r="AC30" s="30" t="s">
        <v>38</v>
      </c>
      <c r="AD30" s="20" t="s">
        <v>45</v>
      </c>
      <c r="AE30" s="21" t="s">
        <v>46</v>
      </c>
      <c r="AF30" s="22" t="s">
        <v>47</v>
      </c>
      <c r="AG30" s="23" t="s">
        <v>39</v>
      </c>
      <c r="AH30" s="24" t="s">
        <v>48</v>
      </c>
      <c r="AI30" s="25" t="s">
        <v>40</v>
      </c>
      <c r="AJ30" s="26" t="s">
        <v>41</v>
      </c>
      <c r="AK30" s="27" t="s">
        <v>49</v>
      </c>
      <c r="AL30" s="28" t="s">
        <v>42</v>
      </c>
      <c r="AM30" s="29" t="s">
        <v>43</v>
      </c>
    </row>
    <row r="31" spans="2:39">
      <c r="B31" s="31" t="s">
        <v>2</v>
      </c>
      <c r="C31" s="32">
        <f>'T5'!C37/'T4'!C31</f>
        <v>69.245827991789426</v>
      </c>
      <c r="D31" s="271">
        <f>'T5'!D37/'T4'!D31</f>
        <v>67.962622133674103</v>
      </c>
      <c r="E31" s="271">
        <f>'T5'!E37/'T4'!E31</f>
        <v>40.661865349816757</v>
      </c>
      <c r="F31" s="271">
        <f>'T5'!F37/'T4'!F31</f>
        <v>65.25888248739713</v>
      </c>
      <c r="G31" s="271">
        <f>'T5'!G37/'T4'!G31</f>
        <v>102.86501580914771</v>
      </c>
      <c r="H31" s="271">
        <f>'T5'!H37/'T4'!H31</f>
        <v>161.61837417880443</v>
      </c>
      <c r="I31" s="271">
        <f>'T5'!I37/'T4'!I31</f>
        <v>56.756381955629735</v>
      </c>
      <c r="J31" s="271">
        <f>'T5'!J37/'T4'!J31</f>
        <v>129.70643603009916</v>
      </c>
      <c r="K31" s="271">
        <f>'T5'!K37/'T4'!K31</f>
        <v>38.959892353932901</v>
      </c>
      <c r="L31" s="271">
        <f>'T5'!L37/'T4'!L31</f>
        <v>102.0745264468972</v>
      </c>
      <c r="M31" s="272">
        <f>'T5'!M37/'T4'!M31</f>
        <v>47.166006413671163</v>
      </c>
      <c r="O31" s="31" t="s">
        <v>2</v>
      </c>
      <c r="P31" s="273">
        <f t="shared" ref="P31:P50" si="22">C31-C58</f>
        <v>0.24775971286445042</v>
      </c>
      <c r="Q31" s="274">
        <f t="shared" ref="Q31:Q50" si="23">D31-D58</f>
        <v>4.8710219204058944</v>
      </c>
      <c r="R31" s="274">
        <f t="shared" ref="R31:R50" si="24">E31-E58</f>
        <v>-2.6848295708336138</v>
      </c>
      <c r="S31" s="274">
        <f t="shared" ref="S31:S50" si="25">F31-F58</f>
        <v>-2.5222263559075913</v>
      </c>
      <c r="T31" s="274">
        <f t="shared" ref="T31:T50" si="26">G31-G58</f>
        <v>24.807022891354876</v>
      </c>
      <c r="U31" s="274">
        <f t="shared" ref="U31:U50" si="27">H31-H58</f>
        <v>54.076895838537965</v>
      </c>
      <c r="V31" s="274">
        <f t="shared" ref="V31:V50" si="28">I31-I58</f>
        <v>-95.856105492159742</v>
      </c>
      <c r="W31" s="274">
        <f t="shared" ref="W31:W50" si="29">J31-J58</f>
        <v>-25.931333620122302</v>
      </c>
      <c r="X31" s="274">
        <f t="shared" ref="X31:X50" si="30">K31-K58</f>
        <v>-23.973588510572547</v>
      </c>
      <c r="Y31" s="274">
        <f t="shared" ref="Y31:Y50" si="31">L31-L58</f>
        <v>14.228754139394226</v>
      </c>
      <c r="Z31" s="275">
        <f t="shared" ref="Z31:Z50" si="32">M31-M58</f>
        <v>-0.61254687128959517</v>
      </c>
      <c r="AB31" s="31" t="s">
        <v>2</v>
      </c>
      <c r="AC31" s="101">
        <f t="shared" ref="AC31:AC50" si="33">P31/C58</f>
        <v>3.5908210047690143E-3</v>
      </c>
      <c r="AD31" s="102">
        <f t="shared" ref="AD31:AD50" si="34">Q31/D58</f>
        <v>7.7205553575125763E-2</v>
      </c>
      <c r="AE31" s="102">
        <f t="shared" ref="AE31:AE50" si="35">R31/E58</f>
        <v>-6.1938507093756777E-2</v>
      </c>
      <c r="AF31" s="102">
        <f t="shared" ref="AF31:AF50" si="36">S31/F58</f>
        <v>-3.721134692172761E-2</v>
      </c>
      <c r="AG31" s="102">
        <f t="shared" ref="AG31:AG50" si="37">T31/G58</f>
        <v>0.31780246921645189</v>
      </c>
      <c r="AH31" s="102">
        <f t="shared" ref="AH31:AH50" si="38">U31/H58</f>
        <v>0.5028468705575726</v>
      </c>
      <c r="AI31" s="102">
        <f t="shared" ref="AI31:AI50" si="39">V31/I58</f>
        <v>-0.62810132444078826</v>
      </c>
      <c r="AJ31" s="102">
        <f t="shared" ref="AJ31:AJ50" si="40">W31/J58</f>
        <v>-0.16661337205229865</v>
      </c>
      <c r="AK31" s="102">
        <f t="shared" ref="AK31:AK50" si="41">X31/K58</f>
        <v>-0.38093536510696452</v>
      </c>
      <c r="AL31" s="102">
        <f t="shared" ref="AL31:AL50" si="42">Y31/L58</f>
        <v>0.16197426200075582</v>
      </c>
      <c r="AM31" s="103">
        <f t="shared" ref="AM31:AM50" si="43">Z31/M58</f>
        <v>-1.2820540371665176E-2</v>
      </c>
    </row>
    <row r="32" spans="2:39">
      <c r="B32" s="54" t="s">
        <v>3</v>
      </c>
      <c r="C32" s="276">
        <f>'T5'!C38/'T4'!C32</f>
        <v>39.212605137155286</v>
      </c>
      <c r="D32" s="277">
        <f>'T5'!D38/'T4'!D32</f>
        <v>34.052866211610777</v>
      </c>
      <c r="E32" s="277">
        <f>'T5'!E38/'T4'!E32</f>
        <v>43.943349983773174</v>
      </c>
      <c r="F32" s="277">
        <f>'T5'!F38/'T4'!F32</f>
        <v>27.434414025294071</v>
      </c>
      <c r="G32" s="277">
        <f>'T5'!G38/'T4'!G32</f>
        <v>27.268367744811297</v>
      </c>
      <c r="H32" s="277">
        <f>'T5'!H38/'T4'!H32</f>
        <v>65.420336836777395</v>
      </c>
      <c r="I32" s="277">
        <f>'T5'!I38/'T4'!I32</f>
        <v>32.098577559185138</v>
      </c>
      <c r="J32" s="277">
        <f>'T5'!J38/'T4'!J32</f>
        <v>64.770917503730232</v>
      </c>
      <c r="K32" s="277">
        <f>'T5'!K38/'T4'!K32</f>
        <v>39.508198696572123</v>
      </c>
      <c r="L32" s="277">
        <f>'T5'!L38/'T4'!L32</f>
        <v>60.203007770300317</v>
      </c>
      <c r="M32" s="278">
        <f>'T5'!M38/'T4'!M32</f>
        <v>47.21713174258182</v>
      </c>
      <c r="O32" s="54" t="s">
        <v>3</v>
      </c>
      <c r="P32" s="279">
        <f t="shared" si="22"/>
        <v>-2.0377758360690095</v>
      </c>
      <c r="Q32" s="280">
        <f t="shared" si="23"/>
        <v>2.7572255468833795</v>
      </c>
      <c r="R32" s="280">
        <f t="shared" si="24"/>
        <v>6.5017370337866325</v>
      </c>
      <c r="S32" s="280">
        <f t="shared" si="25"/>
        <v>-8.949596697155652</v>
      </c>
      <c r="T32" s="280">
        <f t="shared" si="26"/>
        <v>-10.921083936936295</v>
      </c>
      <c r="U32" s="280">
        <f t="shared" si="27"/>
        <v>4.2747345744684253</v>
      </c>
      <c r="V32" s="280">
        <f t="shared" si="28"/>
        <v>-6.8803994271844786</v>
      </c>
      <c r="W32" s="280">
        <f t="shared" si="29"/>
        <v>-12.845299885265874</v>
      </c>
      <c r="X32" s="280">
        <f t="shared" si="30"/>
        <v>-0.19393057401504876</v>
      </c>
      <c r="Y32" s="280">
        <f t="shared" si="31"/>
        <v>-4.9560443228113087</v>
      </c>
      <c r="Z32" s="281">
        <f t="shared" si="32"/>
        <v>-15.436135207240362</v>
      </c>
      <c r="AB32" s="54" t="s">
        <v>3</v>
      </c>
      <c r="AC32" s="48">
        <f t="shared" si="33"/>
        <v>-4.9400170083077143E-2</v>
      </c>
      <c r="AD32" s="49">
        <f t="shared" si="34"/>
        <v>8.8102543623303595E-2</v>
      </c>
      <c r="AE32" s="49">
        <f t="shared" si="35"/>
        <v>0.17365002523987069</v>
      </c>
      <c r="AF32" s="49">
        <f t="shared" si="36"/>
        <v>-0.24597609003104093</v>
      </c>
      <c r="AG32" s="49">
        <f t="shared" si="37"/>
        <v>-0.285971216029686</v>
      </c>
      <c r="AH32" s="49">
        <f t="shared" si="38"/>
        <v>6.9910744457634261E-2</v>
      </c>
      <c r="AI32" s="49">
        <f t="shared" si="39"/>
        <v>-0.17651564918162052</v>
      </c>
      <c r="AJ32" s="49">
        <f t="shared" si="40"/>
        <v>-0.16549762816819508</v>
      </c>
      <c r="AK32" s="49">
        <f t="shared" si="41"/>
        <v>-4.8846391258596756E-3</v>
      </c>
      <c r="AL32" s="49">
        <f t="shared" si="42"/>
        <v>-7.6060718558783991E-2</v>
      </c>
      <c r="AM32" s="50">
        <f t="shared" si="43"/>
        <v>-0.24637398748261397</v>
      </c>
    </row>
    <row r="33" spans="2:39">
      <c r="B33" s="54" t="s">
        <v>4</v>
      </c>
      <c r="C33" s="276">
        <f>'T5'!C39/'T4'!C33</f>
        <v>17.573009097600803</v>
      </c>
      <c r="D33" s="277">
        <f>'T5'!D39/'T4'!D33</f>
        <v>17.604404683393795</v>
      </c>
      <c r="E33" s="277">
        <f>'T5'!E39/'T4'!E33</f>
        <v>14.809139972942663</v>
      </c>
      <c r="F33" s="277">
        <f>'T5'!F39/'T4'!F33</f>
        <v>22.188337324381617</v>
      </c>
      <c r="G33" s="277">
        <f>'T5'!G39/'T4'!G33</f>
        <v>17.594905968675629</v>
      </c>
      <c r="H33" s="277">
        <f>'T5'!H39/'T4'!H33</f>
        <v>54.303027843336849</v>
      </c>
      <c r="I33" s="277">
        <f>'T5'!I39/'T4'!I33</f>
        <v>30.466901017381574</v>
      </c>
      <c r="J33" s="277">
        <f>'T5'!J39/'T4'!J33</f>
        <v>33.28086176901752</v>
      </c>
      <c r="K33" s="277">
        <f>'T5'!K39/'T4'!K33</f>
        <v>25.682050797851367</v>
      </c>
      <c r="L33" s="277">
        <f>'T5'!L39/'T4'!L33</f>
        <v>18.852972889332545</v>
      </c>
      <c r="M33" s="278">
        <f>'T5'!M39/'T4'!M33</f>
        <v>21.108162851800813</v>
      </c>
      <c r="O33" s="54" t="s">
        <v>4</v>
      </c>
      <c r="P33" s="279">
        <f t="shared" si="22"/>
        <v>-0.73441159324390526</v>
      </c>
      <c r="Q33" s="280">
        <f t="shared" si="23"/>
        <v>-0.29841776855088753</v>
      </c>
      <c r="R33" s="280">
        <f t="shared" si="24"/>
        <v>-3.50828366216777</v>
      </c>
      <c r="S33" s="280">
        <f t="shared" si="25"/>
        <v>-11.373025711073151</v>
      </c>
      <c r="T33" s="280">
        <f t="shared" si="26"/>
        <v>-3.6629577849488335</v>
      </c>
      <c r="U33" s="280">
        <f t="shared" si="27"/>
        <v>-8.0399489994395665</v>
      </c>
      <c r="V33" s="280">
        <f t="shared" si="28"/>
        <v>4.2142751448437572</v>
      </c>
      <c r="W33" s="280">
        <f t="shared" si="29"/>
        <v>2.6113601173592009</v>
      </c>
      <c r="X33" s="280">
        <f t="shared" si="30"/>
        <v>6.1138964925659423</v>
      </c>
      <c r="Y33" s="280">
        <f t="shared" si="31"/>
        <v>-7.1267016847156839</v>
      </c>
      <c r="Z33" s="281">
        <f t="shared" si="32"/>
        <v>-13.430201166847027</v>
      </c>
      <c r="AB33" s="54" t="s">
        <v>4</v>
      </c>
      <c r="AC33" s="48">
        <f t="shared" si="33"/>
        <v>-4.0115514121067557E-2</v>
      </c>
      <c r="AD33" s="49">
        <f t="shared" si="34"/>
        <v>-1.6668755407249883E-2</v>
      </c>
      <c r="AE33" s="49">
        <f t="shared" si="35"/>
        <v>-0.19152713460440851</v>
      </c>
      <c r="AF33" s="49">
        <f t="shared" si="36"/>
        <v>-0.3388725809216539</v>
      </c>
      <c r="AG33" s="49">
        <f t="shared" si="37"/>
        <v>-0.17231071886629717</v>
      </c>
      <c r="AH33" s="49">
        <f t="shared" si="38"/>
        <v>-0.12896318730040146</v>
      </c>
      <c r="AI33" s="49">
        <f t="shared" si="39"/>
        <v>0.16052775693010579</v>
      </c>
      <c r="AJ33" s="49">
        <f t="shared" si="40"/>
        <v>8.5145176045532622E-2</v>
      </c>
      <c r="AK33" s="49">
        <f t="shared" si="41"/>
        <v>0.31244114274561696</v>
      </c>
      <c r="AL33" s="49">
        <f t="shared" si="42"/>
        <v>-0.27431835854613557</v>
      </c>
      <c r="AM33" s="50">
        <f t="shared" si="43"/>
        <v>-0.38884879317375415</v>
      </c>
    </row>
    <row r="34" spans="2:39">
      <c r="B34" s="54" t="s">
        <v>5</v>
      </c>
      <c r="C34" s="276">
        <f>'T5'!C40/'T4'!C34</f>
        <v>22.762240107084562</v>
      </c>
      <c r="D34" s="277">
        <f>'T5'!D40/'T4'!D34</f>
        <v>17.534806834876864</v>
      </c>
      <c r="E34" s="277">
        <f>'T5'!E40/'T4'!E34</f>
        <v>19.289445764069267</v>
      </c>
      <c r="F34" s="277">
        <f>'T5'!F40/'T4'!F34</f>
        <v>23.073192930816084</v>
      </c>
      <c r="G34" s="277">
        <f>'T5'!G40/'T4'!G34</f>
        <v>21.208580329963382</v>
      </c>
      <c r="H34" s="277">
        <f>'T5'!H40/'T4'!H34</f>
        <v>61.049754230981442</v>
      </c>
      <c r="I34" s="277">
        <f>'T5'!I40/'T4'!I34</f>
        <v>21.465973639248336</v>
      </c>
      <c r="J34" s="277">
        <f>'T5'!J40/'T4'!J34</f>
        <v>29.463816088625499</v>
      </c>
      <c r="K34" s="277">
        <f>'T5'!K40/'T4'!K34</f>
        <v>22.320040088389877</v>
      </c>
      <c r="L34" s="277">
        <f>'T5'!L40/'T4'!L34</f>
        <v>28.565663395825606</v>
      </c>
      <c r="M34" s="278">
        <f>'T5'!M40/'T4'!M34</f>
        <v>30.546194760137976</v>
      </c>
      <c r="O34" s="54" t="s">
        <v>5</v>
      </c>
      <c r="P34" s="279">
        <f t="shared" si="22"/>
        <v>-3.590980779036812</v>
      </c>
      <c r="Q34" s="280">
        <f t="shared" si="23"/>
        <v>-0.19130204644662996</v>
      </c>
      <c r="R34" s="280">
        <f t="shared" si="24"/>
        <v>-3.7345598981543802</v>
      </c>
      <c r="S34" s="280">
        <f t="shared" si="25"/>
        <v>-4.8325227311988357</v>
      </c>
      <c r="T34" s="280">
        <f t="shared" si="26"/>
        <v>-9.0404322267041586</v>
      </c>
      <c r="U34" s="280">
        <f t="shared" si="27"/>
        <v>-8.5730413729010948</v>
      </c>
      <c r="V34" s="280">
        <f t="shared" si="28"/>
        <v>-19.123554944886994</v>
      </c>
      <c r="W34" s="280">
        <f t="shared" si="29"/>
        <v>-3.8233833077024144</v>
      </c>
      <c r="X34" s="280">
        <f t="shared" si="30"/>
        <v>0.7889607129543954</v>
      </c>
      <c r="Y34" s="280">
        <f t="shared" si="31"/>
        <v>-3.4742658613438344</v>
      </c>
      <c r="Z34" s="281">
        <f t="shared" si="32"/>
        <v>-5.2003406914366401</v>
      </c>
      <c r="AB34" s="54" t="s">
        <v>5</v>
      </c>
      <c r="AC34" s="48">
        <f t="shared" si="33"/>
        <v>-0.13626344933525608</v>
      </c>
      <c r="AD34" s="49">
        <f t="shared" si="34"/>
        <v>-1.0792106024362109E-2</v>
      </c>
      <c r="AE34" s="49">
        <f t="shared" si="35"/>
        <v>-0.16220287438001343</v>
      </c>
      <c r="AF34" s="49">
        <f t="shared" si="36"/>
        <v>-0.17317322335426913</v>
      </c>
      <c r="AG34" s="49">
        <f t="shared" si="37"/>
        <v>-0.29886701953553357</v>
      </c>
      <c r="AH34" s="49">
        <f t="shared" si="38"/>
        <v>-0.12313555206368382</v>
      </c>
      <c r="AI34" s="49">
        <f t="shared" si="39"/>
        <v>-0.47114503695816645</v>
      </c>
      <c r="AJ34" s="49">
        <f t="shared" si="40"/>
        <v>-0.11486046819920188</v>
      </c>
      <c r="AK34" s="49">
        <f t="shared" si="41"/>
        <v>3.6642877916028216E-2</v>
      </c>
      <c r="AL34" s="49">
        <f t="shared" si="42"/>
        <v>-0.10843550350743714</v>
      </c>
      <c r="AM34" s="50">
        <f t="shared" si="43"/>
        <v>-0.14547817363955387</v>
      </c>
    </row>
    <row r="35" spans="2:39">
      <c r="B35" s="54" t="s">
        <v>6</v>
      </c>
      <c r="C35" s="276">
        <f>'T5'!C41/'T4'!C35</f>
        <v>36.339331466754125</v>
      </c>
      <c r="D35" s="277">
        <f>'T5'!D41/'T4'!D35</f>
        <v>27.188732922693816</v>
      </c>
      <c r="E35" s="277">
        <f>'T5'!E41/'T4'!E35</f>
        <v>26.508295249194244</v>
      </c>
      <c r="F35" s="277">
        <f>'T5'!F41/'T4'!F35</f>
        <v>23.667785363379249</v>
      </c>
      <c r="G35" s="277">
        <f>'T5'!G41/'T4'!G35</f>
        <v>125.41018620556758</v>
      </c>
      <c r="H35" s="277">
        <f>'T5'!H41/'T4'!H35</f>
        <v>92.592456124968265</v>
      </c>
      <c r="I35" s="277">
        <f>'T5'!I41/'T4'!I35</f>
        <v>90.353048218482854</v>
      </c>
      <c r="J35" s="277">
        <f>'T5'!J41/'T4'!J35</f>
        <v>46.423967080321709</v>
      </c>
      <c r="K35" s="277">
        <f>'T5'!K41/'T4'!K35</f>
        <v>116.95549446010916</v>
      </c>
      <c r="L35" s="277">
        <f>'T5'!L41/'T4'!L35</f>
        <v>46.876793203536607</v>
      </c>
      <c r="M35" s="278">
        <f>'T5'!M41/'T4'!M35</f>
        <v>23.609851132995153</v>
      </c>
      <c r="O35" s="54" t="s">
        <v>6</v>
      </c>
      <c r="P35" s="279">
        <f t="shared" si="22"/>
        <v>4.7938277535629439</v>
      </c>
      <c r="Q35" s="280">
        <f t="shared" si="23"/>
        <v>1.9993467373370137</v>
      </c>
      <c r="R35" s="280">
        <f t="shared" si="24"/>
        <v>0.31555969258447902</v>
      </c>
      <c r="S35" s="280">
        <f t="shared" si="25"/>
        <v>4.3963045761082107</v>
      </c>
      <c r="T35" s="280">
        <f t="shared" si="26"/>
        <v>36.992260579327834</v>
      </c>
      <c r="U35" s="280">
        <f t="shared" si="27"/>
        <v>-39.809322861807459</v>
      </c>
      <c r="V35" s="280">
        <f t="shared" si="28"/>
        <v>0</v>
      </c>
      <c r="W35" s="280">
        <f t="shared" si="29"/>
        <v>-2.5471890335803451</v>
      </c>
      <c r="X35" s="280">
        <f t="shared" si="30"/>
        <v>33.047183353900309</v>
      </c>
      <c r="Y35" s="280">
        <f t="shared" si="31"/>
        <v>14.623698658000478</v>
      </c>
      <c r="Z35" s="281">
        <f t="shared" si="32"/>
        <v>-0.18356110452454999</v>
      </c>
      <c r="AB35" s="54" t="s">
        <v>6</v>
      </c>
      <c r="AC35" s="48">
        <f t="shared" si="33"/>
        <v>0.15196548443632363</v>
      </c>
      <c r="AD35" s="49">
        <f t="shared" si="34"/>
        <v>7.9372586637275117E-2</v>
      </c>
      <c r="AE35" s="49">
        <f t="shared" si="35"/>
        <v>1.2047603500690755E-2</v>
      </c>
      <c r="AF35" s="49">
        <f t="shared" si="36"/>
        <v>0.22812489733596414</v>
      </c>
      <c r="AG35" s="49">
        <f t="shared" si="37"/>
        <v>0.41837964776171649</v>
      </c>
      <c r="AH35" s="49">
        <f t="shared" si="38"/>
        <v>-0.30067060402401097</v>
      </c>
      <c r="AI35" s="49">
        <f t="shared" si="39"/>
        <v>0</v>
      </c>
      <c r="AJ35" s="49">
        <f t="shared" si="40"/>
        <v>-5.2014067784224571E-2</v>
      </c>
      <c r="AK35" s="49">
        <f t="shared" si="41"/>
        <v>0.3938487489286977</v>
      </c>
      <c r="AL35" s="49">
        <f t="shared" si="42"/>
        <v>0.45340451401815696</v>
      </c>
      <c r="AM35" s="50">
        <f t="shared" si="43"/>
        <v>-7.7147868784912437E-3</v>
      </c>
    </row>
    <row r="36" spans="2:39">
      <c r="B36" s="54" t="s">
        <v>7</v>
      </c>
      <c r="C36" s="276">
        <f>'T5'!C42/'T4'!C36</f>
        <v>40.102496903274563</v>
      </c>
      <c r="D36" s="277">
        <f>'T5'!D42/'T4'!D36</f>
        <v>29.049198453581436</v>
      </c>
      <c r="E36" s="277">
        <f>'T5'!E42/'T4'!E36</f>
        <v>20.786841295315426</v>
      </c>
      <c r="F36" s="277">
        <f>'T5'!F42/'T4'!F36</f>
        <v>25.613161411810491</v>
      </c>
      <c r="G36" s="277">
        <f>'T5'!G42/'T4'!G36</f>
        <v>39.988448306581098</v>
      </c>
      <c r="H36" s="277">
        <f>'T5'!H42/'T4'!H36</f>
        <v>49.578697102547416</v>
      </c>
      <c r="I36" s="277">
        <f>'T5'!I42/'T4'!I36</f>
        <v>25.838651634771679</v>
      </c>
      <c r="J36" s="277">
        <f>'T5'!J42/'T4'!J36</f>
        <v>54.021310815820613</v>
      </c>
      <c r="K36" s="277">
        <f>'T5'!K42/'T4'!K36</f>
        <v>35.555457649953929</v>
      </c>
      <c r="L36" s="277">
        <f>'T5'!L42/'T4'!L36</f>
        <v>46.559906256226803</v>
      </c>
      <c r="M36" s="278">
        <f>'T5'!M42/'T4'!M36</f>
        <v>48.681430117695299</v>
      </c>
      <c r="O36" s="54" t="s">
        <v>7</v>
      </c>
      <c r="P36" s="279">
        <f t="shared" si="22"/>
        <v>-11.600820395245414</v>
      </c>
      <c r="Q36" s="280">
        <f t="shared" si="23"/>
        <v>-0.92224831999938672</v>
      </c>
      <c r="R36" s="280">
        <f t="shared" si="24"/>
        <v>-1.9773576622989424</v>
      </c>
      <c r="S36" s="280">
        <f t="shared" si="25"/>
        <v>-4.439478676303974</v>
      </c>
      <c r="T36" s="280">
        <f t="shared" si="26"/>
        <v>12.064926077966209</v>
      </c>
      <c r="U36" s="280">
        <f t="shared" si="27"/>
        <v>11.821966315513706</v>
      </c>
      <c r="V36" s="280">
        <f t="shared" si="28"/>
        <v>-16.575152748543005</v>
      </c>
      <c r="W36" s="280">
        <f t="shared" si="29"/>
        <v>-71.027795494850466</v>
      </c>
      <c r="X36" s="280">
        <f t="shared" si="30"/>
        <v>-6.0055534894127192</v>
      </c>
      <c r="Y36" s="280">
        <f t="shared" si="31"/>
        <v>-15.620681134765881</v>
      </c>
      <c r="Z36" s="281">
        <f t="shared" si="32"/>
        <v>11.387675556671489</v>
      </c>
      <c r="AB36" s="54" t="s">
        <v>7</v>
      </c>
      <c r="AC36" s="48">
        <f t="shared" si="33"/>
        <v>-0.22437284494272655</v>
      </c>
      <c r="AD36" s="49">
        <f t="shared" si="34"/>
        <v>-3.0770897613535578E-2</v>
      </c>
      <c r="AE36" s="49">
        <f t="shared" si="35"/>
        <v>-8.6862606761637817E-2</v>
      </c>
      <c r="AF36" s="49">
        <f t="shared" si="36"/>
        <v>-0.14772341675431522</v>
      </c>
      <c r="AG36" s="49">
        <f t="shared" si="37"/>
        <v>0.43207035198455601</v>
      </c>
      <c r="AH36" s="49">
        <f t="shared" si="38"/>
        <v>0.31310884361772034</v>
      </c>
      <c r="AI36" s="49">
        <f t="shared" si="39"/>
        <v>-0.39079618038375175</v>
      </c>
      <c r="AJ36" s="49">
        <f t="shared" si="40"/>
        <v>-0.56799922518749979</v>
      </c>
      <c r="AK36" s="49">
        <f t="shared" si="41"/>
        <v>-0.14449969634459278</v>
      </c>
      <c r="AL36" s="49">
        <f t="shared" si="42"/>
        <v>-0.25121475673014715</v>
      </c>
      <c r="AM36" s="50">
        <f t="shared" si="43"/>
        <v>0.30535074010952218</v>
      </c>
    </row>
    <row r="37" spans="2:39">
      <c r="B37" s="54" t="s">
        <v>8</v>
      </c>
      <c r="C37" s="276">
        <f>'T5'!C43/'T4'!C37</f>
        <v>49.6247348253385</v>
      </c>
      <c r="D37" s="277">
        <f>'T5'!D43/'T4'!D37</f>
        <v>47.569724968254029</v>
      </c>
      <c r="E37" s="277">
        <f>'T5'!E43/'T4'!E37</f>
        <v>36.752987248115645</v>
      </c>
      <c r="F37" s="277">
        <f>'T5'!F43/'T4'!F37</f>
        <v>45.531761856900822</v>
      </c>
      <c r="G37" s="277">
        <f>'T5'!G43/'T4'!G37</f>
        <v>60.444800182242091</v>
      </c>
      <c r="H37" s="277">
        <f>'T5'!H43/'T4'!H37</f>
        <v>61.736721709811903</v>
      </c>
      <c r="I37" s="277">
        <f>'T5'!I43/'T4'!I37</f>
        <v>53.75504108736871</v>
      </c>
      <c r="J37" s="277">
        <f>'T5'!J43/'T4'!J37</f>
        <v>50.88221591203407</v>
      </c>
      <c r="K37" s="277">
        <f>'T5'!K43/'T4'!K37</f>
        <v>36.180055166607794</v>
      </c>
      <c r="L37" s="277">
        <f>'T5'!L43/'T4'!L37</f>
        <v>44.190581040992804</v>
      </c>
      <c r="M37" s="278">
        <f>'T5'!M43/'T4'!M37</f>
        <v>55.574528509105193</v>
      </c>
      <c r="O37" s="54" t="s">
        <v>8</v>
      </c>
      <c r="P37" s="279">
        <f t="shared" si="22"/>
        <v>-4.0129965879429506</v>
      </c>
      <c r="Q37" s="280">
        <f t="shared" si="23"/>
        <v>-10.084506766893334</v>
      </c>
      <c r="R37" s="280">
        <f t="shared" si="24"/>
        <v>-14.218091471365994</v>
      </c>
      <c r="S37" s="280">
        <f t="shared" si="25"/>
        <v>-15.601518621040576</v>
      </c>
      <c r="T37" s="280">
        <f t="shared" si="26"/>
        <v>-2.0431274048071089</v>
      </c>
      <c r="U37" s="280">
        <f t="shared" si="27"/>
        <v>-5.1682014211048397</v>
      </c>
      <c r="V37" s="280">
        <f t="shared" si="28"/>
        <v>-15.431173783785653</v>
      </c>
      <c r="W37" s="280">
        <f t="shared" si="29"/>
        <v>10.552886739475348</v>
      </c>
      <c r="X37" s="280">
        <f t="shared" si="30"/>
        <v>2.6635311245398867</v>
      </c>
      <c r="Y37" s="280">
        <f t="shared" si="31"/>
        <v>-36.780302562575706</v>
      </c>
      <c r="Z37" s="281">
        <f t="shared" si="32"/>
        <v>7.7923190193226901</v>
      </c>
      <c r="AB37" s="54" t="s">
        <v>8</v>
      </c>
      <c r="AC37" s="48">
        <f t="shared" si="33"/>
        <v>-7.4816672558774111E-2</v>
      </c>
      <c r="AD37" s="49">
        <f t="shared" si="34"/>
        <v>-0.17491355731214409</v>
      </c>
      <c r="AE37" s="49">
        <f t="shared" si="35"/>
        <v>-0.27894429210758892</v>
      </c>
      <c r="AF37" s="49">
        <f t="shared" si="36"/>
        <v>-0.25520499634679417</v>
      </c>
      <c r="AG37" s="49">
        <f t="shared" si="37"/>
        <v>-3.2696354059124737E-2</v>
      </c>
      <c r="AH37" s="49">
        <f t="shared" si="38"/>
        <v>-7.7246952529814894E-2</v>
      </c>
      <c r="AI37" s="49">
        <f t="shared" si="39"/>
        <v>-0.22303827160545148</v>
      </c>
      <c r="AJ37" s="49">
        <f t="shared" si="40"/>
        <v>0.26166779750593638</v>
      </c>
      <c r="AK37" s="49">
        <f t="shared" si="41"/>
        <v>7.9469193201442495E-2</v>
      </c>
      <c r="AL37" s="49">
        <f t="shared" si="42"/>
        <v>-0.45424109168242721</v>
      </c>
      <c r="AM37" s="50">
        <f t="shared" si="43"/>
        <v>0.16307992247593656</v>
      </c>
    </row>
    <row r="38" spans="2:39">
      <c r="B38" s="54" t="s">
        <v>9</v>
      </c>
      <c r="C38" s="276">
        <f>'T5'!C44/'T4'!C38</f>
        <v>28.230805415302452</v>
      </c>
      <c r="D38" s="277">
        <f>'T5'!D44/'T4'!D38</f>
        <v>20.608077269550492</v>
      </c>
      <c r="E38" s="277">
        <f>'T5'!E44/'T4'!E38</f>
        <v>26.063174567930641</v>
      </c>
      <c r="F38" s="277">
        <f>'T5'!F44/'T4'!F38</f>
        <v>20.174273462459176</v>
      </c>
      <c r="G38" s="277">
        <f>'T5'!G44/'T4'!G38</f>
        <v>27.868494238378954</v>
      </c>
      <c r="H38" s="277">
        <f>'T5'!H44/'T4'!H38</f>
        <v>55.146944669535706</v>
      </c>
      <c r="I38" s="277">
        <f>'T5'!I44/'T4'!I38</f>
        <v>28.025627860419785</v>
      </c>
      <c r="J38" s="277">
        <f>'T5'!J44/'T4'!J38</f>
        <v>120.97843975753011</v>
      </c>
      <c r="K38" s="277">
        <f>'T5'!K44/'T4'!K38</f>
        <v>14.677761650324104</v>
      </c>
      <c r="L38" s="277">
        <f>'T5'!L44/'T4'!L38</f>
        <v>38.561524816324166</v>
      </c>
      <c r="M38" s="278">
        <f>'T5'!M44/'T4'!M38</f>
        <v>36.949629562637931</v>
      </c>
      <c r="O38" s="54" t="s">
        <v>9</v>
      </c>
      <c r="P38" s="279">
        <f t="shared" si="22"/>
        <v>-3.7671734323021866</v>
      </c>
      <c r="Q38" s="280">
        <f t="shared" si="23"/>
        <v>0.37518899970908848</v>
      </c>
      <c r="R38" s="280">
        <f t="shared" si="24"/>
        <v>-0.2549045124959548</v>
      </c>
      <c r="S38" s="280">
        <f t="shared" si="25"/>
        <v>-3.3847542218703133</v>
      </c>
      <c r="T38" s="280">
        <f t="shared" si="26"/>
        <v>-30.019420048263587</v>
      </c>
      <c r="U38" s="280">
        <f t="shared" si="27"/>
        <v>-10.738767470082529</v>
      </c>
      <c r="V38" s="280">
        <f t="shared" si="28"/>
        <v>-37.532684359537427</v>
      </c>
      <c r="W38" s="280">
        <f t="shared" si="29"/>
        <v>47.538654567240528</v>
      </c>
      <c r="X38" s="280">
        <f t="shared" si="30"/>
        <v>-4.6985560459639935</v>
      </c>
      <c r="Y38" s="280">
        <f t="shared" si="31"/>
        <v>-2.9472126673889534</v>
      </c>
      <c r="Z38" s="281">
        <f t="shared" si="32"/>
        <v>-21.387129896740774</v>
      </c>
      <c r="AB38" s="54" t="s">
        <v>9</v>
      </c>
      <c r="AC38" s="48">
        <f t="shared" si="33"/>
        <v>-0.11773160580685228</v>
      </c>
      <c r="AD38" s="49">
        <f t="shared" si="34"/>
        <v>1.8543521552893419E-2</v>
      </c>
      <c r="AE38" s="49">
        <f t="shared" si="35"/>
        <v>-9.6855287848699248E-3</v>
      </c>
      <c r="AF38" s="49">
        <f t="shared" si="36"/>
        <v>-0.14367121883055109</v>
      </c>
      <c r="AG38" s="49">
        <f t="shared" si="37"/>
        <v>-0.51857836680065839</v>
      </c>
      <c r="AH38" s="49">
        <f t="shared" si="38"/>
        <v>-0.1629908385497304</v>
      </c>
      <c r="AI38" s="49">
        <f t="shared" si="39"/>
        <v>-0.57250839883751237</v>
      </c>
      <c r="AJ38" s="49">
        <f t="shared" si="40"/>
        <v>0.64731472789664724</v>
      </c>
      <c r="AK38" s="49">
        <f t="shared" si="41"/>
        <v>-0.24248962675008634</v>
      </c>
      <c r="AL38" s="49">
        <f t="shared" si="42"/>
        <v>-7.1002223773858647E-2</v>
      </c>
      <c r="AM38" s="50">
        <f t="shared" si="43"/>
        <v>-0.3666149799018773</v>
      </c>
    </row>
    <row r="39" spans="2:39">
      <c r="B39" s="54" t="s">
        <v>10</v>
      </c>
      <c r="C39" s="276">
        <f>'T5'!C45/'T4'!C39</f>
        <v>36.086042163497837</v>
      </c>
      <c r="D39" s="277">
        <f>'T5'!D45/'T4'!D39</f>
        <v>17.441061948226235</v>
      </c>
      <c r="E39" s="277">
        <f>'T5'!E45/'T4'!E39</f>
        <v>21.079153949923274</v>
      </c>
      <c r="F39" s="277">
        <f>'T5'!F45/'T4'!F39</f>
        <v>26.312371567296381</v>
      </c>
      <c r="G39" s="277">
        <f>'T5'!G45/'T4'!G39</f>
        <v>26.375434218610966</v>
      </c>
      <c r="H39" s="277">
        <f>'T5'!H45/'T4'!H39</f>
        <v>79.840315884473384</v>
      </c>
      <c r="I39" s="277">
        <f>'T5'!I45/'T4'!I39</f>
        <v>37.112679813586446</v>
      </c>
      <c r="J39" s="277">
        <f>'T5'!J45/'T4'!J39</f>
        <v>28.250265777097951</v>
      </c>
      <c r="K39" s="277">
        <f>'T5'!K45/'T4'!K39</f>
        <v>19.585695766210268</v>
      </c>
      <c r="L39" s="277">
        <f>'T5'!L45/'T4'!L39</f>
        <v>41.297774592306382</v>
      </c>
      <c r="M39" s="278">
        <f>'T5'!M45/'T4'!M39</f>
        <v>34.424054604195312</v>
      </c>
      <c r="O39" s="54" t="s">
        <v>10</v>
      </c>
      <c r="P39" s="279">
        <f t="shared" si="22"/>
        <v>2.0640232044728961</v>
      </c>
      <c r="Q39" s="280">
        <f t="shared" si="23"/>
        <v>-0.59114982014554229</v>
      </c>
      <c r="R39" s="280">
        <f t="shared" si="24"/>
        <v>-5.5229577847559739</v>
      </c>
      <c r="S39" s="280">
        <f t="shared" si="25"/>
        <v>-6.7093138606957012</v>
      </c>
      <c r="T39" s="280">
        <f t="shared" si="26"/>
        <v>-9.031223714356539</v>
      </c>
      <c r="U39" s="280">
        <f t="shared" si="27"/>
        <v>11.272510075165783</v>
      </c>
      <c r="V39" s="280">
        <f t="shared" si="28"/>
        <v>7.4233024807991512</v>
      </c>
      <c r="W39" s="280">
        <f t="shared" si="29"/>
        <v>-8.5058413235474362</v>
      </c>
      <c r="X39" s="280">
        <f t="shared" si="30"/>
        <v>-4.5337950174405464</v>
      </c>
      <c r="Y39" s="280">
        <f t="shared" si="31"/>
        <v>-19.599065373653772</v>
      </c>
      <c r="Z39" s="281">
        <f t="shared" si="32"/>
        <v>1.2611508256146564</v>
      </c>
      <c r="AB39" s="54" t="s">
        <v>10</v>
      </c>
      <c r="AC39" s="48">
        <f t="shared" si="33"/>
        <v>6.0667275712201013E-2</v>
      </c>
      <c r="AD39" s="49">
        <f t="shared" si="34"/>
        <v>-3.2782990114524388E-2</v>
      </c>
      <c r="AE39" s="49">
        <f t="shared" si="35"/>
        <v>-0.20761350977847723</v>
      </c>
      <c r="AF39" s="49">
        <f t="shared" si="36"/>
        <v>-0.2031790253506654</v>
      </c>
      <c r="AG39" s="49">
        <f t="shared" si="37"/>
        <v>-0.25507134086065414</v>
      </c>
      <c r="AH39" s="49">
        <f t="shared" si="38"/>
        <v>0.16439945747302329</v>
      </c>
      <c r="AI39" s="49">
        <f t="shared" si="39"/>
        <v>0.25003227240475906</v>
      </c>
      <c r="AJ39" s="49">
        <f t="shared" si="40"/>
        <v>-0.23141300846296872</v>
      </c>
      <c r="AK39" s="49">
        <f t="shared" si="41"/>
        <v>-0.18797225273568957</v>
      </c>
      <c r="AL39" s="49">
        <f t="shared" si="42"/>
        <v>-0.32184043350376096</v>
      </c>
      <c r="AM39" s="50">
        <f t="shared" si="43"/>
        <v>3.8028962543057279E-2</v>
      </c>
    </row>
    <row r="40" spans="2:39">
      <c r="B40" s="54" t="s">
        <v>11</v>
      </c>
      <c r="C40" s="276">
        <f>'T5'!C46/'T4'!C40</f>
        <v>62.720482321983866</v>
      </c>
      <c r="D40" s="277">
        <f>'T5'!D46/'T4'!D40</f>
        <v>18.751920457724854</v>
      </c>
      <c r="E40" s="277">
        <f>'T5'!E46/'T4'!E40</f>
        <v>20.181341531452127</v>
      </c>
      <c r="F40" s="277">
        <f>'T5'!F46/'T4'!F40</f>
        <v>45.230509154735628</v>
      </c>
      <c r="G40" s="277">
        <f>'T5'!G46/'T4'!G40</f>
        <v>104.55491603183387</v>
      </c>
      <c r="H40" s="277">
        <f>'T5'!H46/'T4'!H40</f>
        <v>73.572227510781417</v>
      </c>
      <c r="I40" s="277">
        <f>'T5'!I46/'T4'!I40</f>
        <v>39.684257688482901</v>
      </c>
      <c r="J40" s="277">
        <f>'T5'!J46/'T4'!J40</f>
        <v>59.212798607546922</v>
      </c>
      <c r="K40" s="282" t="s">
        <v>120</v>
      </c>
      <c r="L40" s="277">
        <f>'T5'!L46/'T4'!L40</f>
        <v>72.360809636213673</v>
      </c>
      <c r="M40" s="278">
        <f>'T5'!M46/'T4'!M40</f>
        <v>79.942011655282514</v>
      </c>
      <c r="O40" s="54" t="s">
        <v>11</v>
      </c>
      <c r="P40" s="279">
        <f t="shared" si="22"/>
        <v>-23.345516313962804</v>
      </c>
      <c r="Q40" s="280">
        <f t="shared" si="23"/>
        <v>-4.9346588275235561</v>
      </c>
      <c r="R40" s="280">
        <f t="shared" si="24"/>
        <v>-1.0899143335870036</v>
      </c>
      <c r="S40" s="280">
        <f t="shared" si="25"/>
        <v>-22.193133583143194</v>
      </c>
      <c r="T40" s="280">
        <f t="shared" si="26"/>
        <v>11.744183532726254</v>
      </c>
      <c r="U40" s="280">
        <f t="shared" si="27"/>
        <v>-34.897798898398023</v>
      </c>
      <c r="V40" s="280">
        <f t="shared" si="28"/>
        <v>-27.089060833862519</v>
      </c>
      <c r="W40" s="280">
        <f t="shared" si="29"/>
        <v>-4.0413995645354248</v>
      </c>
      <c r="X40" s="283" t="s">
        <v>120</v>
      </c>
      <c r="Y40" s="280">
        <f t="shared" si="31"/>
        <v>39.337451606089147</v>
      </c>
      <c r="Z40" s="281">
        <f t="shared" si="32"/>
        <v>20.250503661403641</v>
      </c>
      <c r="AB40" s="54" t="s">
        <v>11</v>
      </c>
      <c r="AC40" s="48">
        <f t="shared" si="33"/>
        <v>-0.27125132670234564</v>
      </c>
      <c r="AD40" s="49">
        <f t="shared" si="34"/>
        <v>-0.20833142549193567</v>
      </c>
      <c r="AE40" s="49">
        <f t="shared" si="35"/>
        <v>-5.1238833311123763E-2</v>
      </c>
      <c r="AF40" s="49">
        <f t="shared" si="36"/>
        <v>-0.329159515593408</v>
      </c>
      <c r="AG40" s="49">
        <f t="shared" si="37"/>
        <v>0.12653906737390716</v>
      </c>
      <c r="AH40" s="49">
        <f t="shared" si="38"/>
        <v>-0.32172757814913505</v>
      </c>
      <c r="AI40" s="49">
        <f t="shared" si="39"/>
        <v>-0.40568690359154869</v>
      </c>
      <c r="AJ40" s="49">
        <f t="shared" si="40"/>
        <v>-6.3891404544261898E-2</v>
      </c>
      <c r="AK40" s="64" t="s">
        <v>120</v>
      </c>
      <c r="AL40" s="49">
        <f t="shared" si="42"/>
        <v>1.1912008333678479</v>
      </c>
      <c r="AM40" s="50">
        <f t="shared" si="43"/>
        <v>0.33925267331963282</v>
      </c>
    </row>
    <row r="41" spans="2:39">
      <c r="B41" s="54" t="s">
        <v>12</v>
      </c>
      <c r="C41" s="276">
        <f>'T5'!C47/'T4'!C41</f>
        <v>103.71445133277673</v>
      </c>
      <c r="D41" s="277">
        <f>'T5'!D47/'T4'!D41</f>
        <v>16.063070477421896</v>
      </c>
      <c r="E41" s="277">
        <f>'T5'!E47/'T4'!E41</f>
        <v>26.369303228225078</v>
      </c>
      <c r="F41" s="277">
        <f>'T5'!F47/'T4'!F41</f>
        <v>54.477278110024471</v>
      </c>
      <c r="G41" s="277">
        <f>'T5'!G47/'T4'!G41</f>
        <v>81.013747905321182</v>
      </c>
      <c r="H41" s="277">
        <f>'T5'!H47/'T4'!H41</f>
        <v>119.07773828511415</v>
      </c>
      <c r="I41" s="277">
        <f>'T5'!I47/'T4'!I41</f>
        <v>95.961565551875935</v>
      </c>
      <c r="J41" s="277">
        <f>'T5'!J47/'T4'!J41</f>
        <v>63.626526086730507</v>
      </c>
      <c r="K41" s="277">
        <f>'T5'!K47/'T4'!K41</f>
        <v>74.185539224767666</v>
      </c>
      <c r="L41" s="277">
        <f>'T5'!L47/'T4'!L41</f>
        <v>96.815730492070557</v>
      </c>
      <c r="M41" s="278">
        <f>'T5'!M47/'T4'!M41</f>
        <v>79.534105538344875</v>
      </c>
      <c r="O41" s="54" t="s">
        <v>12</v>
      </c>
      <c r="P41" s="279">
        <f t="shared" si="22"/>
        <v>-3.5683774588082002</v>
      </c>
      <c r="Q41" s="283" t="s">
        <v>120</v>
      </c>
      <c r="R41" s="280">
        <f t="shared" si="24"/>
        <v>-13.782145071858181</v>
      </c>
      <c r="S41" s="280">
        <f t="shared" si="25"/>
        <v>-24.61171666706224</v>
      </c>
      <c r="T41" s="280">
        <f t="shared" si="26"/>
        <v>-6.6886039196132714</v>
      </c>
      <c r="U41" s="280">
        <f t="shared" si="27"/>
        <v>9.6648458557133665</v>
      </c>
      <c r="V41" s="280">
        <f t="shared" si="28"/>
        <v>54.522461678258978</v>
      </c>
      <c r="W41" s="280">
        <f t="shared" si="29"/>
        <v>-19.475361130961574</v>
      </c>
      <c r="X41" s="280">
        <f t="shared" si="30"/>
        <v>-43.416032002283401</v>
      </c>
      <c r="Y41" s="280">
        <f t="shared" si="31"/>
        <v>-35.602352991750124</v>
      </c>
      <c r="Z41" s="281">
        <f t="shared" si="32"/>
        <v>-10.004137263046204</v>
      </c>
      <c r="AB41" s="54" t="s">
        <v>12</v>
      </c>
      <c r="AC41" s="48">
        <f t="shared" si="33"/>
        <v>-3.3261403516310871E-2</v>
      </c>
      <c r="AD41" s="64" t="s">
        <v>120</v>
      </c>
      <c r="AE41" s="49">
        <f t="shared" si="35"/>
        <v>-0.34325399594189987</v>
      </c>
      <c r="AF41" s="49">
        <f t="shared" si="36"/>
        <v>-0.31119015656262494</v>
      </c>
      <c r="AG41" s="49">
        <f t="shared" si="37"/>
        <v>-7.6264818222487499E-2</v>
      </c>
      <c r="AH41" s="49">
        <f t="shared" si="38"/>
        <v>8.8333702190988656E-2</v>
      </c>
      <c r="AI41" s="49">
        <f t="shared" si="39"/>
        <v>1.3157249211890367</v>
      </c>
      <c r="AJ41" s="49">
        <f t="shared" si="40"/>
        <v>-0.23435522083805749</v>
      </c>
      <c r="AK41" s="49">
        <f t="shared" si="41"/>
        <v>-0.36917901308019868</v>
      </c>
      <c r="AL41" s="49">
        <f t="shared" si="42"/>
        <v>-0.26886322513571304</v>
      </c>
      <c r="AM41" s="50">
        <f t="shared" si="43"/>
        <v>-0.11173032829376431</v>
      </c>
    </row>
    <row r="42" spans="2:39">
      <c r="B42" s="54" t="s">
        <v>44</v>
      </c>
      <c r="C42" s="276">
        <f>'T5'!C48/'T4'!C42</f>
        <v>23.566999762195991</v>
      </c>
      <c r="D42" s="277">
        <f>'T5'!D48/'T4'!D42</f>
        <v>23.490998936024894</v>
      </c>
      <c r="E42" s="277">
        <f>'T5'!E48/'T4'!E42</f>
        <v>39.679174910468802</v>
      </c>
      <c r="F42" s="282" t="s">
        <v>120</v>
      </c>
      <c r="G42" s="282" t="s">
        <v>120</v>
      </c>
      <c r="H42" s="282" t="s">
        <v>120</v>
      </c>
      <c r="I42" s="282" t="s">
        <v>120</v>
      </c>
      <c r="J42" s="282" t="s">
        <v>120</v>
      </c>
      <c r="K42" s="282" t="s">
        <v>120</v>
      </c>
      <c r="L42" s="282" t="s">
        <v>120</v>
      </c>
      <c r="M42" s="284" t="s">
        <v>120</v>
      </c>
      <c r="O42" s="54" t="s">
        <v>44</v>
      </c>
      <c r="P42" s="279">
        <f t="shared" si="22"/>
        <v>-2.9040383391597935</v>
      </c>
      <c r="Q42" s="280">
        <f t="shared" si="23"/>
        <v>-2.8767197439776737</v>
      </c>
      <c r="R42" s="280">
        <f t="shared" si="24"/>
        <v>9.83128914633539</v>
      </c>
      <c r="S42" s="283" t="s">
        <v>120</v>
      </c>
      <c r="T42" s="283" t="s">
        <v>120</v>
      </c>
      <c r="U42" s="283" t="s">
        <v>120</v>
      </c>
      <c r="V42" s="283" t="s">
        <v>120</v>
      </c>
      <c r="W42" s="283" t="s">
        <v>120</v>
      </c>
      <c r="X42" s="283" t="s">
        <v>120</v>
      </c>
      <c r="Y42" s="283" t="s">
        <v>120</v>
      </c>
      <c r="Z42" s="285" t="s">
        <v>120</v>
      </c>
      <c r="AB42" s="54" t="s">
        <v>44</v>
      </c>
      <c r="AC42" s="48">
        <f t="shared" si="33"/>
        <v>-0.10970625058376746</v>
      </c>
      <c r="AD42" s="49">
        <f t="shared" si="34"/>
        <v>-0.10910006204516262</v>
      </c>
      <c r="AE42" s="49">
        <f t="shared" si="35"/>
        <v>0.32937974984308999</v>
      </c>
      <c r="AF42" s="64" t="s">
        <v>120</v>
      </c>
      <c r="AG42" s="64" t="s">
        <v>120</v>
      </c>
      <c r="AH42" s="64" t="s">
        <v>120</v>
      </c>
      <c r="AI42" s="64" t="s">
        <v>120</v>
      </c>
      <c r="AJ42" s="64" t="s">
        <v>120</v>
      </c>
      <c r="AK42" s="64" t="s">
        <v>120</v>
      </c>
      <c r="AL42" s="64" t="s">
        <v>120</v>
      </c>
      <c r="AM42" s="108" t="s">
        <v>120</v>
      </c>
    </row>
    <row r="43" spans="2:39">
      <c r="B43" s="54" t="s">
        <v>14</v>
      </c>
      <c r="C43" s="276">
        <f>'T5'!C49/'T4'!C46</f>
        <v>21.190451864000686</v>
      </c>
      <c r="D43" s="277">
        <f>'T5'!D49/'T4'!D46</f>
        <v>19.515539966667941</v>
      </c>
      <c r="E43" s="277">
        <f>'T5'!E49/'T4'!E46</f>
        <v>22.391244897952383</v>
      </c>
      <c r="F43" s="277">
        <f>'T5'!F49/'T4'!F46</f>
        <v>18.365536243441721</v>
      </c>
      <c r="G43" s="277">
        <f>'T5'!G49/'T4'!G46</f>
        <v>28.018301894521436</v>
      </c>
      <c r="H43" s="277">
        <f>'T5'!H49/'T4'!H46</f>
        <v>43.164454940706385</v>
      </c>
      <c r="I43" s="277">
        <f>'T5'!I49/'T4'!I46</f>
        <v>25.124382941950348</v>
      </c>
      <c r="J43" s="277">
        <f>'T5'!J49/'T4'!J46</f>
        <v>23.373431899018811</v>
      </c>
      <c r="K43" s="277">
        <f>'T5'!K49/'T4'!K46</f>
        <v>23.582497293692938</v>
      </c>
      <c r="L43" s="277">
        <f>'T5'!L49/'T4'!L46</f>
        <v>24.972945704885433</v>
      </c>
      <c r="M43" s="278">
        <f>'T5'!M49/'T4'!M46</f>
        <v>29.772899606649364</v>
      </c>
      <c r="O43" s="54" t="s">
        <v>14</v>
      </c>
      <c r="P43" s="279">
        <f t="shared" si="22"/>
        <v>-2.1846774900716177</v>
      </c>
      <c r="Q43" s="280">
        <f t="shared" si="23"/>
        <v>-1.4073431132014669</v>
      </c>
      <c r="R43" s="280">
        <f t="shared" si="24"/>
        <v>-1.0879680565100749</v>
      </c>
      <c r="S43" s="280">
        <f t="shared" si="25"/>
        <v>-1.2305259856383124</v>
      </c>
      <c r="T43" s="280">
        <f t="shared" si="26"/>
        <v>-9.0394786281256998</v>
      </c>
      <c r="U43" s="280">
        <f t="shared" si="27"/>
        <v>-4.0054021746749413</v>
      </c>
      <c r="V43" s="280">
        <f t="shared" si="28"/>
        <v>-6.123131642167877</v>
      </c>
      <c r="W43" s="280">
        <f t="shared" si="29"/>
        <v>-33.700013551889043</v>
      </c>
      <c r="X43" s="280">
        <f t="shared" si="30"/>
        <v>-2.0317835661391435</v>
      </c>
      <c r="Y43" s="280">
        <f t="shared" si="31"/>
        <v>-4.0645018819355379</v>
      </c>
      <c r="Z43" s="281">
        <f t="shared" si="32"/>
        <v>-13.776595551492139</v>
      </c>
      <c r="AB43" s="54" t="s">
        <v>14</v>
      </c>
      <c r="AC43" s="48">
        <f t="shared" si="33"/>
        <v>-9.3461621408782225E-2</v>
      </c>
      <c r="AD43" s="49">
        <f t="shared" si="34"/>
        <v>-6.7263345487769702E-2</v>
      </c>
      <c r="AE43" s="49">
        <f t="shared" si="35"/>
        <v>-4.6337501117272153E-2</v>
      </c>
      <c r="AF43" s="49">
        <f t="shared" si="36"/>
        <v>-6.2794553888089036E-2</v>
      </c>
      <c r="AG43" s="49">
        <f t="shared" si="37"/>
        <v>-0.2439293044709302</v>
      </c>
      <c r="AH43" s="49">
        <f t="shared" si="38"/>
        <v>-8.4914443664253644E-2</v>
      </c>
      <c r="AI43" s="49">
        <f t="shared" si="39"/>
        <v>-0.19595579756221645</v>
      </c>
      <c r="AJ43" s="49">
        <f t="shared" si="40"/>
        <v>-0.59046748072843014</v>
      </c>
      <c r="AK43" s="49">
        <f t="shared" si="41"/>
        <v>-7.932229591990439E-2</v>
      </c>
      <c r="AL43" s="49">
        <f t="shared" si="42"/>
        <v>-0.13997448879702035</v>
      </c>
      <c r="AM43" s="50">
        <f t="shared" si="43"/>
        <v>-0.31634340424533319</v>
      </c>
    </row>
    <row r="44" spans="2:39">
      <c r="B44" s="54" t="s">
        <v>15</v>
      </c>
      <c r="C44" s="276">
        <f>'T5'!C50/'T4'!C47</f>
        <v>29.449056249300117</v>
      </c>
      <c r="D44" s="277">
        <f>'T5'!D50/'T4'!D47</f>
        <v>23.836421252160804</v>
      </c>
      <c r="E44" s="277">
        <f>'T5'!E50/'T4'!E47</f>
        <v>25.686722144537022</v>
      </c>
      <c r="F44" s="277">
        <f>'T5'!F50/'T4'!F47</f>
        <v>24.072313711671356</v>
      </c>
      <c r="G44" s="277">
        <f>'T5'!G50/'T4'!G47</f>
        <v>40.614572490023477</v>
      </c>
      <c r="H44" s="277">
        <f>'T5'!H50/'T4'!H47</f>
        <v>57.667700086338755</v>
      </c>
      <c r="I44" s="277">
        <f>'T5'!I50/'T4'!I47</f>
        <v>31.723684292047039</v>
      </c>
      <c r="J44" s="277">
        <f>'T5'!J50/'T4'!J47</f>
        <v>28.560871343152979</v>
      </c>
      <c r="K44" s="277">
        <f>'T5'!K50/'T4'!K47</f>
        <v>21.646219581003908</v>
      </c>
      <c r="L44" s="277">
        <f>'T5'!L50/'T4'!L47</f>
        <v>21.764740310761709</v>
      </c>
      <c r="M44" s="278">
        <f>'T5'!M50/'T4'!M47</f>
        <v>99.251408394188729</v>
      </c>
      <c r="O44" s="54" t="s">
        <v>15</v>
      </c>
      <c r="P44" s="286">
        <f t="shared" si="22"/>
        <v>1.6987863279761228</v>
      </c>
      <c r="Q44" s="287">
        <f t="shared" si="23"/>
        <v>3.7360612697822475</v>
      </c>
      <c r="R44" s="287">
        <f t="shared" si="24"/>
        <v>4.2662521492700272</v>
      </c>
      <c r="S44" s="287">
        <f t="shared" si="25"/>
        <v>-4.4067166351038729</v>
      </c>
      <c r="T44" s="287">
        <f t="shared" si="26"/>
        <v>5.2635401462351865</v>
      </c>
      <c r="U44" s="287">
        <f t="shared" si="27"/>
        <v>-14.575190450542394</v>
      </c>
      <c r="V44" s="287">
        <f t="shared" si="28"/>
        <v>-12.388823161929416</v>
      </c>
      <c r="W44" s="287">
        <f t="shared" si="29"/>
        <v>-19.28415412467093</v>
      </c>
      <c r="X44" s="287">
        <f t="shared" si="30"/>
        <v>-3.4913343885424766</v>
      </c>
      <c r="Y44" s="287">
        <f t="shared" si="31"/>
        <v>1.0494646520222446</v>
      </c>
      <c r="Z44" s="288">
        <f t="shared" si="32"/>
        <v>-13.75044292877044</v>
      </c>
      <c r="AB44" s="54" t="s">
        <v>15</v>
      </c>
      <c r="AC44" s="48">
        <f t="shared" si="33"/>
        <v>6.1216929881850748E-2</v>
      </c>
      <c r="AD44" s="49">
        <f t="shared" si="34"/>
        <v>0.18587036615550923</v>
      </c>
      <c r="AE44" s="49">
        <f t="shared" si="35"/>
        <v>0.19916706543846543</v>
      </c>
      <c r="AF44" s="49">
        <f t="shared" si="36"/>
        <v>-0.15473548717935404</v>
      </c>
      <c r="AG44" s="49">
        <f t="shared" si="37"/>
        <v>0.14889353428344987</v>
      </c>
      <c r="AH44" s="49">
        <f t="shared" si="38"/>
        <v>-0.20175259243124452</v>
      </c>
      <c r="AI44" s="49">
        <f t="shared" si="39"/>
        <v>-0.28084604292455934</v>
      </c>
      <c r="AJ44" s="49">
        <f t="shared" si="40"/>
        <v>-0.40305452732258756</v>
      </c>
      <c r="AK44" s="49">
        <f t="shared" si="41"/>
        <v>-0.13888918519169186</v>
      </c>
      <c r="AL44" s="49">
        <f t="shared" si="42"/>
        <v>5.0661389658094712E-2</v>
      </c>
      <c r="AM44" s="50">
        <f t="shared" si="43"/>
        <v>-0.12168334206730551</v>
      </c>
    </row>
    <row r="45" spans="2:39">
      <c r="B45" s="54" t="s">
        <v>16</v>
      </c>
      <c r="C45" s="276">
        <f>'T5'!C51/'T4'!C48</f>
        <v>45.425025612738608</v>
      </c>
      <c r="D45" s="277">
        <f>'T5'!D51/'T4'!D48</f>
        <v>34.980660135598043</v>
      </c>
      <c r="E45" s="277">
        <f>'T5'!E51/'T4'!E48</f>
        <v>17.943720978411022</v>
      </c>
      <c r="F45" s="277">
        <f>'T5'!F51/'T4'!F48</f>
        <v>68.211617458113437</v>
      </c>
      <c r="G45" s="277">
        <f>'T5'!G51/'T4'!G48</f>
        <v>53.107226483238342</v>
      </c>
      <c r="H45" s="277">
        <f>'T5'!H51/'T4'!H48</f>
        <v>108.62534900623923</v>
      </c>
      <c r="I45" s="277">
        <f>'T5'!I51/'T4'!I48</f>
        <v>35.420521276357285</v>
      </c>
      <c r="J45" s="277">
        <f>'T5'!J51/'T4'!J48</f>
        <v>46.579414298022584</v>
      </c>
      <c r="K45" s="277">
        <f>'T5'!K51/'T4'!K48</f>
        <v>33.099656014580411</v>
      </c>
      <c r="L45" s="277">
        <f>'T5'!L51/'T4'!L48</f>
        <v>45.002831029014772</v>
      </c>
      <c r="M45" s="278">
        <f>'T5'!M51/'T4'!M48</f>
        <v>54.398111361200471</v>
      </c>
      <c r="O45" s="54" t="s">
        <v>16</v>
      </c>
      <c r="P45" s="279">
        <f t="shared" si="22"/>
        <v>-9.0524542244423856E-2</v>
      </c>
      <c r="Q45" s="280">
        <f t="shared" si="23"/>
        <v>1.2618907553826446</v>
      </c>
      <c r="R45" s="280">
        <f t="shared" si="24"/>
        <v>-2.7309883021417924</v>
      </c>
      <c r="S45" s="280">
        <f t="shared" si="25"/>
        <v>-4.5783420935907202</v>
      </c>
      <c r="T45" s="280">
        <f t="shared" si="26"/>
        <v>-6.3567843249091851</v>
      </c>
      <c r="U45" s="280">
        <f t="shared" si="27"/>
        <v>-3.0837497031811125</v>
      </c>
      <c r="V45" s="280">
        <f t="shared" si="28"/>
        <v>-28.528545817966588</v>
      </c>
      <c r="W45" s="280">
        <f t="shared" si="29"/>
        <v>-19.795729081808304</v>
      </c>
      <c r="X45" s="280">
        <f t="shared" si="30"/>
        <v>-4.2994827181724489</v>
      </c>
      <c r="Y45" s="280">
        <f t="shared" si="31"/>
        <v>-5.0505453655106081</v>
      </c>
      <c r="Z45" s="281">
        <f t="shared" si="32"/>
        <v>8.9869669601688358</v>
      </c>
      <c r="AB45" s="54" t="s">
        <v>16</v>
      </c>
      <c r="AC45" s="48">
        <f t="shared" si="33"/>
        <v>-1.988870659284193E-3</v>
      </c>
      <c r="AD45" s="49">
        <f t="shared" si="34"/>
        <v>3.7423986064066245E-2</v>
      </c>
      <c r="AE45" s="49">
        <f t="shared" si="35"/>
        <v>-0.13209319004599659</v>
      </c>
      <c r="AF45" s="49">
        <f t="shared" si="36"/>
        <v>-6.2897989252743466E-2</v>
      </c>
      <c r="AG45" s="49">
        <f t="shared" si="37"/>
        <v>-0.10690137174598729</v>
      </c>
      <c r="AH45" s="49">
        <f t="shared" si="38"/>
        <v>-2.7605179334609226E-2</v>
      </c>
      <c r="AI45" s="49">
        <f t="shared" si="39"/>
        <v>-0.44611355746421494</v>
      </c>
      <c r="AJ45" s="49">
        <f t="shared" si="40"/>
        <v>-0.29824009521949357</v>
      </c>
      <c r="AK45" s="49">
        <f t="shared" si="41"/>
        <v>-0.11496207837554055</v>
      </c>
      <c r="AL45" s="49">
        <f t="shared" si="42"/>
        <v>-0.10090319034028271</v>
      </c>
      <c r="AM45" s="50">
        <f t="shared" si="43"/>
        <v>0.1979022347643076</v>
      </c>
    </row>
    <row r="46" spans="2:39">
      <c r="B46" s="54" t="s">
        <v>17</v>
      </c>
      <c r="C46" s="276">
        <f>'T5'!C52/'T4'!C49</f>
        <v>53.723027702118159</v>
      </c>
      <c r="D46" s="277">
        <f>'T5'!D52/'T4'!D49</f>
        <v>42.418221923032284</v>
      </c>
      <c r="E46" s="277">
        <f>'T5'!E52/'T4'!E49</f>
        <v>43.547996528422452</v>
      </c>
      <c r="F46" s="277">
        <f>'T5'!F52/'T4'!F49</f>
        <v>82.36790118701542</v>
      </c>
      <c r="G46" s="277">
        <f>'T5'!G52/'T4'!G49</f>
        <v>58.100144656707009</v>
      </c>
      <c r="H46" s="277">
        <f>'T5'!H52/'T4'!H49</f>
        <v>57.217513447595039</v>
      </c>
      <c r="I46" s="277">
        <f>'T5'!I52/'T4'!I49</f>
        <v>24.93743828648471</v>
      </c>
      <c r="J46" s="277">
        <f>'T5'!J52/'T4'!J49</f>
        <v>59.077204117638104</v>
      </c>
      <c r="K46" s="277">
        <f>'T5'!K52/'T4'!K49</f>
        <v>69.803716206343182</v>
      </c>
      <c r="L46" s="277">
        <f>'T5'!L52/'T4'!L49</f>
        <v>64.20219068229342</v>
      </c>
      <c r="M46" s="278">
        <f>'T5'!M52/'T4'!M49</f>
        <v>54.547492880495845</v>
      </c>
      <c r="O46" s="54" t="s">
        <v>17</v>
      </c>
      <c r="P46" s="279">
        <f t="shared" si="22"/>
        <v>-3.2794703852652418</v>
      </c>
      <c r="Q46" s="280">
        <f t="shared" si="23"/>
        <v>0.47501515039111553</v>
      </c>
      <c r="R46" s="280">
        <f t="shared" si="24"/>
        <v>2.2741614080620636</v>
      </c>
      <c r="S46" s="280">
        <f t="shared" si="25"/>
        <v>0.16049320818444812</v>
      </c>
      <c r="T46" s="280">
        <f t="shared" si="26"/>
        <v>-0.21247687533811188</v>
      </c>
      <c r="U46" s="280">
        <f t="shared" si="27"/>
        <v>-10.533703114264924</v>
      </c>
      <c r="V46" s="280">
        <f t="shared" si="28"/>
        <v>-35.653293776431667</v>
      </c>
      <c r="W46" s="280">
        <f t="shared" si="29"/>
        <v>-7.8408526124676285</v>
      </c>
      <c r="X46" s="280">
        <f t="shared" si="30"/>
        <v>-9.7856128670668312</v>
      </c>
      <c r="Y46" s="280">
        <f t="shared" si="31"/>
        <v>-55.929781940956147</v>
      </c>
      <c r="Z46" s="281">
        <f t="shared" si="32"/>
        <v>-19.379196113084639</v>
      </c>
      <c r="AB46" s="54" t="s">
        <v>17</v>
      </c>
      <c r="AC46" s="48">
        <f t="shared" si="33"/>
        <v>-5.7532046757633251E-2</v>
      </c>
      <c r="AD46" s="49">
        <f t="shared" si="34"/>
        <v>1.1325198689885574E-2</v>
      </c>
      <c r="AE46" s="49">
        <f t="shared" si="35"/>
        <v>5.5099348084089707E-2</v>
      </c>
      <c r="AF46" s="49">
        <f t="shared" si="36"/>
        <v>1.9522961753735909E-3</v>
      </c>
      <c r="AG46" s="49">
        <f t="shared" si="37"/>
        <v>-3.6437544695421954E-3</v>
      </c>
      <c r="AH46" s="49">
        <f t="shared" si="38"/>
        <v>-0.1554762209272976</v>
      </c>
      <c r="AI46" s="49">
        <f t="shared" si="39"/>
        <v>-0.58842817313066786</v>
      </c>
      <c r="AJ46" s="49">
        <f t="shared" si="40"/>
        <v>-0.11717095497993012</v>
      </c>
      <c r="AK46" s="49">
        <f t="shared" si="41"/>
        <v>-0.12295131748178167</v>
      </c>
      <c r="AL46" s="49">
        <f t="shared" si="42"/>
        <v>-0.46556949594392871</v>
      </c>
      <c r="AM46" s="50">
        <f t="shared" si="43"/>
        <v>-0.26214072856377291</v>
      </c>
    </row>
    <row r="47" spans="2:39">
      <c r="B47" s="54" t="s">
        <v>18</v>
      </c>
      <c r="C47" s="276">
        <f>'T5'!C53/'T4'!C50</f>
        <v>103.7117960557223</v>
      </c>
      <c r="D47" s="277">
        <f>'T5'!D53/'T4'!D50</f>
        <v>91.328328718595543</v>
      </c>
      <c r="E47" s="277">
        <f>'T5'!E53/'T4'!E50</f>
        <v>154.90132884877522</v>
      </c>
      <c r="F47" s="277">
        <f>'T5'!F53/'T4'!F50</f>
        <v>127.10635462802937</v>
      </c>
      <c r="G47" s="277">
        <f>'T5'!G53/'T4'!G50</f>
        <v>198.03693383922101</v>
      </c>
      <c r="H47" s="277">
        <f>'T5'!H53/'T4'!H50</f>
        <v>107.1599471186374</v>
      </c>
      <c r="I47" s="277">
        <f>'T5'!I53/'T4'!I50</f>
        <v>69.852211025758564</v>
      </c>
      <c r="J47" s="277">
        <f>'T5'!J53/'T4'!J50</f>
        <v>70.819629073125256</v>
      </c>
      <c r="K47" s="277">
        <f>'T5'!K53/'T4'!K50</f>
        <v>133.08712982970536</v>
      </c>
      <c r="L47" s="277">
        <f>'T5'!L53/'T4'!L50</f>
        <v>112.82142860807897</v>
      </c>
      <c r="M47" s="278">
        <f>'T5'!M53/'T4'!M50</f>
        <v>120.76759981078563</v>
      </c>
      <c r="O47" s="54" t="s">
        <v>18</v>
      </c>
      <c r="P47" s="279">
        <f t="shared" si="22"/>
        <v>-14.091671266051961</v>
      </c>
      <c r="Q47" s="280">
        <f t="shared" si="23"/>
        <v>-5.2775281745074949</v>
      </c>
      <c r="R47" s="280">
        <f t="shared" si="24"/>
        <v>-6.0078410020881563</v>
      </c>
      <c r="S47" s="280">
        <f t="shared" si="25"/>
        <v>4.7472081837622824</v>
      </c>
      <c r="T47" s="280">
        <f t="shared" si="26"/>
        <v>-108.79922880423518</v>
      </c>
      <c r="U47" s="280">
        <f t="shared" si="27"/>
        <v>-28.547001869408035</v>
      </c>
      <c r="V47" s="280">
        <f t="shared" si="28"/>
        <v>-23.256782874525783</v>
      </c>
      <c r="W47" s="280">
        <f t="shared" si="29"/>
        <v>-3.8034738582225316</v>
      </c>
      <c r="X47" s="280">
        <f t="shared" si="30"/>
        <v>-55.809366044179683</v>
      </c>
      <c r="Y47" s="280">
        <f t="shared" si="31"/>
        <v>-21.595260838109425</v>
      </c>
      <c r="Z47" s="281">
        <f t="shared" si="32"/>
        <v>-26.849716190083527</v>
      </c>
      <c r="AB47" s="54" t="s">
        <v>18</v>
      </c>
      <c r="AC47" s="48">
        <f t="shared" si="33"/>
        <v>-0.11962017406127162</v>
      </c>
      <c r="AD47" s="49">
        <f t="shared" si="34"/>
        <v>-5.4629484632046907E-2</v>
      </c>
      <c r="AE47" s="49">
        <f t="shared" si="35"/>
        <v>-3.7336846667324473E-2</v>
      </c>
      <c r="AF47" s="49">
        <f t="shared" si="36"/>
        <v>3.8797330005277297E-2</v>
      </c>
      <c r="AG47" s="49">
        <f t="shared" si="37"/>
        <v>-0.354584113772339</v>
      </c>
      <c r="AH47" s="49">
        <f t="shared" si="38"/>
        <v>-0.21035770151993299</v>
      </c>
      <c r="AI47" s="49">
        <f t="shared" si="39"/>
        <v>-0.24978019738278751</v>
      </c>
      <c r="AJ47" s="49">
        <f t="shared" si="40"/>
        <v>-5.0969119599886842E-2</v>
      </c>
      <c r="AK47" s="49">
        <f t="shared" si="41"/>
        <v>-0.29544945122454935</v>
      </c>
      <c r="AL47" s="49">
        <f t="shared" si="42"/>
        <v>-0.1606590738626601</v>
      </c>
      <c r="AM47" s="50">
        <f t="shared" si="43"/>
        <v>-0.18188730778661116</v>
      </c>
    </row>
    <row r="48" spans="2:39">
      <c r="B48" s="54" t="s">
        <v>19</v>
      </c>
      <c r="C48" s="276">
        <f>'T5'!C54/'T4'!C51</f>
        <v>110.85936284281283</v>
      </c>
      <c r="D48" s="277">
        <f>'T5'!D54/'T4'!D51</f>
        <v>168.21136999114955</v>
      </c>
      <c r="E48" s="277">
        <f>'T5'!E54/'T4'!E51</f>
        <v>93.13673434351017</v>
      </c>
      <c r="F48" s="277">
        <f>'T5'!F54/'T4'!F51</f>
        <v>52.411460079953628</v>
      </c>
      <c r="G48" s="277">
        <f>'T5'!G54/'T4'!G51</f>
        <v>179.06995726598851</v>
      </c>
      <c r="H48" s="277">
        <f>'T5'!H54/'T4'!H51</f>
        <v>98.963767052167583</v>
      </c>
      <c r="I48" s="277">
        <f>'T5'!I54/'T4'!I51</f>
        <v>142.10910634535148</v>
      </c>
      <c r="J48" s="277">
        <f>'T5'!J54/'T4'!J51</f>
        <v>138.71445442003116</v>
      </c>
      <c r="K48" s="277">
        <f>'T5'!K54/'T4'!K51</f>
        <v>131.8305131886882</v>
      </c>
      <c r="L48" s="277">
        <f>'T5'!L54/'T4'!L51</f>
        <v>443.77806664981875</v>
      </c>
      <c r="M48" s="278">
        <f>'T5'!M54/'T4'!M51</f>
        <v>78.583203945899726</v>
      </c>
      <c r="O48" s="54" t="s">
        <v>19</v>
      </c>
      <c r="P48" s="279">
        <f t="shared" si="22"/>
        <v>-4.0885471743756909</v>
      </c>
      <c r="Q48" s="280">
        <f t="shared" si="23"/>
        <v>55.045925234288802</v>
      </c>
      <c r="R48" s="280">
        <f t="shared" si="24"/>
        <v>-7.5553677351501562</v>
      </c>
      <c r="S48" s="280">
        <f t="shared" si="25"/>
        <v>-16.401325745633144</v>
      </c>
      <c r="T48" s="280">
        <f t="shared" si="26"/>
        <v>18.820366920725604</v>
      </c>
      <c r="U48" s="280">
        <f t="shared" si="27"/>
        <v>-12.642935246754902</v>
      </c>
      <c r="V48" s="280">
        <f t="shared" si="28"/>
        <v>1.2582381425591507</v>
      </c>
      <c r="W48" s="280">
        <f t="shared" si="29"/>
        <v>-7.0213626551173149</v>
      </c>
      <c r="X48" s="280">
        <f t="shared" si="30"/>
        <v>28.552044517933226</v>
      </c>
      <c r="Y48" s="280">
        <f t="shared" si="31"/>
        <v>55.988243184215946</v>
      </c>
      <c r="Z48" s="281">
        <f t="shared" si="32"/>
        <v>-43.038555401857039</v>
      </c>
      <c r="AB48" s="54" t="s">
        <v>19</v>
      </c>
      <c r="AC48" s="48">
        <f t="shared" si="33"/>
        <v>-3.5568695192146754E-2</v>
      </c>
      <c r="AD48" s="49">
        <f t="shared" si="34"/>
        <v>0.48641990806077395</v>
      </c>
      <c r="AE48" s="49">
        <f t="shared" si="35"/>
        <v>-7.5034362965706369E-2</v>
      </c>
      <c r="AF48" s="49">
        <f t="shared" si="36"/>
        <v>-0.23834706804639513</v>
      </c>
      <c r="AG48" s="49">
        <f t="shared" si="37"/>
        <v>0.11744408756475769</v>
      </c>
      <c r="AH48" s="49">
        <f t="shared" si="38"/>
        <v>-0.11328114697711093</v>
      </c>
      <c r="AI48" s="49">
        <f t="shared" si="39"/>
        <v>8.9331230869488278E-3</v>
      </c>
      <c r="AJ48" s="49">
        <f t="shared" si="40"/>
        <v>-4.8178703053462543E-2</v>
      </c>
      <c r="AK48" s="49">
        <f t="shared" si="41"/>
        <v>0.27645689256833661</v>
      </c>
      <c r="AL48" s="49">
        <f t="shared" si="42"/>
        <v>0.14437780415138238</v>
      </c>
      <c r="AM48" s="50">
        <f t="shared" si="43"/>
        <v>-0.35387216590738174</v>
      </c>
    </row>
    <row r="49" spans="2:39">
      <c r="B49" s="109" t="s">
        <v>20</v>
      </c>
      <c r="C49" s="289">
        <f>'T5'!C55/'T4'!C52</f>
        <v>60.461657657831203</v>
      </c>
      <c r="D49" s="290">
        <f>'T5'!D55/'T4'!D52</f>
        <v>29.089165648322101</v>
      </c>
      <c r="E49" s="290">
        <f>'T5'!E55/'T4'!E52</f>
        <v>38.455700126463682</v>
      </c>
      <c r="F49" s="291" t="s">
        <v>120</v>
      </c>
      <c r="G49" s="290">
        <f>'T5'!G55/'T4'!G52</f>
        <v>207.23040537803035</v>
      </c>
      <c r="H49" s="290">
        <f>'T5'!H55/'T4'!H52</f>
        <v>121.20399351459702</v>
      </c>
      <c r="I49" s="290">
        <f>'T5'!I55/'T4'!I52</f>
        <v>680.02015999592572</v>
      </c>
      <c r="J49" s="290">
        <f>'T5'!J55/'T4'!J52</f>
        <v>531.26462106583995</v>
      </c>
      <c r="K49" s="291" t="s">
        <v>120</v>
      </c>
      <c r="L49" s="290">
        <f>'T5'!L55/'T4'!L52</f>
        <v>150.96239672659232</v>
      </c>
      <c r="M49" s="357">
        <f>'T5'!M55/'T4'!M52</f>
        <v>478.00650385155001</v>
      </c>
      <c r="O49" s="109" t="s">
        <v>20</v>
      </c>
      <c r="P49" s="293">
        <f t="shared" si="22"/>
        <v>6.7641265551845535</v>
      </c>
      <c r="Q49" s="294">
        <f t="shared" si="23"/>
        <v>-5.2675139609934831</v>
      </c>
      <c r="R49" s="294">
        <f t="shared" si="24"/>
        <v>6.5801064892014942</v>
      </c>
      <c r="S49" s="295" t="s">
        <v>120</v>
      </c>
      <c r="T49" s="295" t="s">
        <v>120</v>
      </c>
      <c r="U49" s="294">
        <f t="shared" si="27"/>
        <v>-48.262784396937462</v>
      </c>
      <c r="V49" s="294">
        <f t="shared" si="28"/>
        <v>-455.7049812029079</v>
      </c>
      <c r="W49" s="294">
        <f t="shared" si="29"/>
        <v>410.85872717241489</v>
      </c>
      <c r="X49" s="295" t="s">
        <v>120</v>
      </c>
      <c r="Y49" s="295" t="s">
        <v>120</v>
      </c>
      <c r="Z49" s="358">
        <f t="shared" si="32"/>
        <v>-2.5037983231754879E-3</v>
      </c>
      <c r="AB49" s="109" t="s">
        <v>20</v>
      </c>
      <c r="AC49" s="72">
        <f t="shared" si="33"/>
        <v>0.12596717979928063</v>
      </c>
      <c r="AD49" s="73">
        <f t="shared" si="34"/>
        <v>-0.15331848190490538</v>
      </c>
      <c r="AE49" s="73">
        <f t="shared" si="35"/>
        <v>0.20643086883594314</v>
      </c>
      <c r="AF49" s="131" t="s">
        <v>120</v>
      </c>
      <c r="AG49" s="131" t="s">
        <v>120</v>
      </c>
      <c r="AH49" s="73">
        <f t="shared" si="38"/>
        <v>-0.28479201051507413</v>
      </c>
      <c r="AI49" s="73">
        <f t="shared" si="39"/>
        <v>-0.40124583376034179</v>
      </c>
      <c r="AJ49" s="73">
        <f t="shared" si="40"/>
        <v>3.4122808600721699</v>
      </c>
      <c r="AK49" s="131" t="s">
        <v>120</v>
      </c>
      <c r="AL49" s="131" t="s">
        <v>120</v>
      </c>
      <c r="AM49" s="74">
        <f t="shared" si="43"/>
        <v>-5.2379730990539048E-6</v>
      </c>
    </row>
    <row r="50" spans="2:39">
      <c r="B50" s="264" t="s">
        <v>56</v>
      </c>
      <c r="C50" s="265">
        <f>'T5'!C56/'T4'!C53</f>
        <v>37.758009792676575</v>
      </c>
      <c r="D50" s="297">
        <f>'T5'!D56/'T4'!D53</f>
        <v>26.866086454752605</v>
      </c>
      <c r="E50" s="297">
        <f>'T5'!E56/'T4'!E53</f>
        <v>36.500757277891182</v>
      </c>
      <c r="F50" s="297">
        <f>'T5'!F56/'T4'!F53</f>
        <v>38.24062650955824</v>
      </c>
      <c r="G50" s="297">
        <f>'T5'!G56/'T4'!G53</f>
        <v>49.904969430165302</v>
      </c>
      <c r="H50" s="297">
        <f>'T5'!H56/'T4'!H53</f>
        <v>80.031492125498616</v>
      </c>
      <c r="I50" s="297">
        <f>'T5'!I56/'T4'!I53</f>
        <v>42.434788948781865</v>
      </c>
      <c r="J50" s="297">
        <f>'T5'!J56/'T4'!J53</f>
        <v>53.575208493322819</v>
      </c>
      <c r="K50" s="297">
        <f>'T5'!K56/'T4'!K53</f>
        <v>66.773706024853084</v>
      </c>
      <c r="L50" s="297">
        <f>'T5'!L56/'T4'!L53</f>
        <v>56.235251872443413</v>
      </c>
      <c r="M50" s="298">
        <f>'T5'!M56/'T4'!M53</f>
        <v>52.220429729954908</v>
      </c>
      <c r="O50" s="264" t="s">
        <v>56</v>
      </c>
      <c r="P50" s="419">
        <f t="shared" si="22"/>
        <v>-3.600520816610242</v>
      </c>
      <c r="Q50" s="419">
        <f t="shared" si="23"/>
        <v>-0.81075264368420363</v>
      </c>
      <c r="R50" s="419">
        <f t="shared" si="24"/>
        <v>-5.4887235201724849</v>
      </c>
      <c r="S50" s="419">
        <f t="shared" si="25"/>
        <v>-4.5523020502509297</v>
      </c>
      <c r="T50" s="419">
        <f t="shared" si="26"/>
        <v>-13.077506867704535</v>
      </c>
      <c r="U50" s="419">
        <f t="shared" si="27"/>
        <v>-10.339488247743148</v>
      </c>
      <c r="V50" s="419">
        <f t="shared" si="28"/>
        <v>-16.257064096117944</v>
      </c>
      <c r="W50" s="419">
        <f t="shared" si="29"/>
        <v>-9.4509100235287988</v>
      </c>
      <c r="X50" s="419">
        <f t="shared" si="30"/>
        <v>-4.3076634946736476</v>
      </c>
      <c r="Y50" s="419">
        <f t="shared" si="31"/>
        <v>-7.4489169964106665</v>
      </c>
      <c r="Z50" s="419">
        <f t="shared" si="32"/>
        <v>-8.9472184758385893</v>
      </c>
      <c r="AB50" s="264" t="s">
        <v>56</v>
      </c>
      <c r="AC50" s="420">
        <f t="shared" si="33"/>
        <v>-8.7056304069994359E-2</v>
      </c>
      <c r="AD50" s="420">
        <f t="shared" si="34"/>
        <v>-2.9293541823928695E-2</v>
      </c>
      <c r="AE50" s="420">
        <f t="shared" si="35"/>
        <v>-0.13071663225770574</v>
      </c>
      <c r="AF50" s="420">
        <f t="shared" si="36"/>
        <v>-0.10637977356208383</v>
      </c>
      <c r="AG50" s="420">
        <f t="shared" si="37"/>
        <v>-0.20763722921683275</v>
      </c>
      <c r="AH50" s="420">
        <f t="shared" si="38"/>
        <v>-0.11441159767261527</v>
      </c>
      <c r="AI50" s="420">
        <f t="shared" si="39"/>
        <v>-0.27699013155507529</v>
      </c>
      <c r="AJ50" s="420">
        <f t="shared" si="40"/>
        <v>-0.14995227765774374</v>
      </c>
      <c r="AK50" s="420">
        <f t="shared" si="41"/>
        <v>-6.0601864086063946E-2</v>
      </c>
      <c r="AL50" s="420">
        <f t="shared" si="42"/>
        <v>-0.11696654174368439</v>
      </c>
      <c r="AM50" s="420">
        <f t="shared" si="43"/>
        <v>-0.14627370412765278</v>
      </c>
    </row>
    <row r="52" spans="2:39" s="1" customFormat="1" ht="12.75">
      <c r="B52" s="270" t="s">
        <v>53</v>
      </c>
      <c r="M52" s="424" t="s">
        <v>324</v>
      </c>
      <c r="O52" s="270" t="s">
        <v>53</v>
      </c>
      <c r="Z52" s="424" t="s">
        <v>324</v>
      </c>
      <c r="AB52" s="270" t="s">
        <v>53</v>
      </c>
      <c r="AM52" s="424" t="s">
        <v>324</v>
      </c>
    </row>
    <row r="53" spans="2:39" s="1" customFormat="1" ht="12.75">
      <c r="B53" s="270" t="s">
        <v>54</v>
      </c>
      <c r="O53" s="270" t="s">
        <v>54</v>
      </c>
      <c r="AB53" s="270" t="s">
        <v>54</v>
      </c>
    </row>
    <row r="54" spans="2:39" s="1" customFormat="1" ht="12.75"/>
    <row r="56" spans="2:39" ht="15">
      <c r="B56" s="2" t="s">
        <v>194</v>
      </c>
      <c r="O56" s="2" t="s">
        <v>195</v>
      </c>
      <c r="AB56" s="2" t="s">
        <v>196</v>
      </c>
    </row>
    <row r="57" spans="2:39" s="18" customFormat="1" ht="57">
      <c r="B57" s="6" t="s">
        <v>92</v>
      </c>
      <c r="C57" s="19" t="s">
        <v>38</v>
      </c>
      <c r="D57" s="20" t="s">
        <v>45</v>
      </c>
      <c r="E57" s="21" t="s">
        <v>46</v>
      </c>
      <c r="F57" s="22" t="s">
        <v>47</v>
      </c>
      <c r="G57" s="23" t="s">
        <v>39</v>
      </c>
      <c r="H57" s="24" t="s">
        <v>48</v>
      </c>
      <c r="I57" s="25" t="s">
        <v>40</v>
      </c>
      <c r="J57" s="26" t="s">
        <v>41</v>
      </c>
      <c r="K57" s="27" t="s">
        <v>49</v>
      </c>
      <c r="L57" s="28" t="s">
        <v>42</v>
      </c>
      <c r="M57" s="29" t="s">
        <v>43</v>
      </c>
      <c r="O57" s="6" t="s">
        <v>92</v>
      </c>
      <c r="P57" s="30" t="s">
        <v>38</v>
      </c>
      <c r="Q57" s="20" t="s">
        <v>45</v>
      </c>
      <c r="R57" s="21" t="s">
        <v>46</v>
      </c>
      <c r="S57" s="22" t="s">
        <v>47</v>
      </c>
      <c r="T57" s="23" t="s">
        <v>39</v>
      </c>
      <c r="U57" s="24" t="s">
        <v>48</v>
      </c>
      <c r="V57" s="25" t="s">
        <v>40</v>
      </c>
      <c r="W57" s="26" t="s">
        <v>41</v>
      </c>
      <c r="X57" s="27" t="s">
        <v>49</v>
      </c>
      <c r="Y57" s="28" t="s">
        <v>42</v>
      </c>
      <c r="Z57" s="29" t="s">
        <v>43</v>
      </c>
      <c r="AB57" s="6" t="s">
        <v>92</v>
      </c>
      <c r="AC57" s="30" t="s">
        <v>38</v>
      </c>
      <c r="AD57" s="20" t="s">
        <v>45</v>
      </c>
      <c r="AE57" s="21" t="s">
        <v>46</v>
      </c>
      <c r="AF57" s="22" t="s">
        <v>47</v>
      </c>
      <c r="AG57" s="23" t="s">
        <v>39</v>
      </c>
      <c r="AH57" s="24" t="s">
        <v>48</v>
      </c>
      <c r="AI57" s="25" t="s">
        <v>40</v>
      </c>
      <c r="AJ57" s="26" t="s">
        <v>41</v>
      </c>
      <c r="AK57" s="27" t="s">
        <v>49</v>
      </c>
      <c r="AL57" s="28" t="s">
        <v>42</v>
      </c>
      <c r="AM57" s="29" t="s">
        <v>43</v>
      </c>
    </row>
    <row r="58" spans="2:39">
      <c r="B58" s="31" t="s">
        <v>2</v>
      </c>
      <c r="C58" s="32">
        <f>'T5'!C70/'T4'!C58</f>
        <v>68.998068278924976</v>
      </c>
      <c r="D58" s="271">
        <f>'T5'!D70/'T4'!D58</f>
        <v>63.091600213268208</v>
      </c>
      <c r="E58" s="271">
        <f>'T5'!E70/'T4'!E58</f>
        <v>43.346694920650371</v>
      </c>
      <c r="F58" s="271">
        <f>'T5'!F70/'T4'!F58</f>
        <v>67.781108843304722</v>
      </c>
      <c r="G58" s="271">
        <f>'T5'!G70/'T4'!G58</f>
        <v>78.057992917792831</v>
      </c>
      <c r="H58" s="271">
        <f>'T5'!H70/'T4'!H58</f>
        <v>107.54147834026647</v>
      </c>
      <c r="I58" s="271">
        <f>'T5'!I70/'T4'!I58</f>
        <v>152.61248744778948</v>
      </c>
      <c r="J58" s="271">
        <f>'T5'!J70/'T4'!J58</f>
        <v>155.63776965022146</v>
      </c>
      <c r="K58" s="271">
        <f>'T5'!K70/'T4'!K58</f>
        <v>62.933480864505448</v>
      </c>
      <c r="L58" s="271">
        <f>'T5'!L70/'T4'!L58</f>
        <v>87.845772307502969</v>
      </c>
      <c r="M58" s="272">
        <f>'T5'!M70/'T4'!M58</f>
        <v>47.778553284960758</v>
      </c>
      <c r="O58" s="31" t="s">
        <v>2</v>
      </c>
      <c r="P58" s="273">
        <f t="shared" ref="P58:P77" si="44">C4-C58</f>
        <v>5.9485315482646541</v>
      </c>
      <c r="Q58" s="273">
        <f t="shared" ref="Q58:Q77" si="45">D4-D58</f>
        <v>0.73029609468297707</v>
      </c>
      <c r="R58" s="273">
        <f t="shared" ref="R58:R77" si="46">E4-E58</f>
        <v>5.1986352862283169</v>
      </c>
      <c r="S58" s="273">
        <f t="shared" ref="S58:S77" si="47">F4-F58</f>
        <v>-0.54214297314904059</v>
      </c>
      <c r="T58" s="273">
        <f t="shared" ref="T58:T77" si="48">G4-G58</f>
        <v>24.415752755661572</v>
      </c>
      <c r="U58" s="273">
        <f t="shared" ref="U58:U77" si="49">H4-H58</f>
        <v>26.249961858111888</v>
      </c>
      <c r="V58" s="273">
        <f t="shared" ref="V58:V77" si="50">I4-I58</f>
        <v>-119.80109431933991</v>
      </c>
      <c r="W58" s="273">
        <f t="shared" ref="W58:W77" si="51">J4-J58</f>
        <v>-16.622992759352769</v>
      </c>
      <c r="X58" s="273">
        <f t="shared" ref="X58:X77" si="52">K4-K58</f>
        <v>-15.637798746104913</v>
      </c>
      <c r="Y58" s="273">
        <f t="shared" ref="Y58:Y77" si="53">L4-L58</f>
        <v>30.153696005736379</v>
      </c>
      <c r="Z58" s="273">
        <f t="shared" ref="Z58:Z77" si="54">M4-M58</f>
        <v>3.2993370157228696E-2</v>
      </c>
      <c r="AB58" s="31" t="s">
        <v>2</v>
      </c>
      <c r="AC58" s="101">
        <f t="shared" ref="AC58:AC77" si="55">P58/C58</f>
        <v>8.6213015764697795E-2</v>
      </c>
      <c r="AD58" s="102">
        <f t="shared" ref="AD58:AD77" si="56">Q58/D58</f>
        <v>1.1575171531778573E-2</v>
      </c>
      <c r="AE58" s="102">
        <f t="shared" ref="AE58:AE77" si="57">R58/E58</f>
        <v>0.11993152639999057</v>
      </c>
      <c r="AF58" s="102">
        <f t="shared" ref="AF58:AF77" si="58">S58/F58</f>
        <v>-7.9984376532162959E-3</v>
      </c>
      <c r="AG58" s="102">
        <f t="shared" ref="AG58:AG77" si="59">T58/G58</f>
        <v>0.31278991225632902</v>
      </c>
      <c r="AH58" s="102">
        <f t="shared" ref="AH58:AH77" si="60">U58/H58</f>
        <v>0.24409151020832848</v>
      </c>
      <c r="AI58" s="102">
        <f t="shared" ref="AI58:AI77" si="61">V58/I58</f>
        <v>-0.78500191119894613</v>
      </c>
      <c r="AJ58" s="102">
        <f t="shared" ref="AJ58:AJ77" si="62">W58/J58</f>
        <v>-0.10680564747690161</v>
      </c>
      <c r="AK58" s="102">
        <f t="shared" ref="AK58:AK77" si="63">X58/K58</f>
        <v>-0.24848138909990991</v>
      </c>
      <c r="AL58" s="102">
        <f t="shared" ref="AL58:AL77" si="64">Y58/L58</f>
        <v>0.34325722472088654</v>
      </c>
      <c r="AM58" s="103">
        <f t="shared" ref="AM58:AM77" si="65">Z58/M58</f>
        <v>6.9054770161100737E-4</v>
      </c>
    </row>
    <row r="59" spans="2:39">
      <c r="B59" s="54" t="s">
        <v>3</v>
      </c>
      <c r="C59" s="276">
        <f>'T5'!C71/'T4'!C59</f>
        <v>41.250380973224296</v>
      </c>
      <c r="D59" s="277">
        <f>'T5'!D71/'T4'!D59</f>
        <v>31.295640664727397</v>
      </c>
      <c r="E59" s="277">
        <f>'T5'!E71/'T4'!E59</f>
        <v>37.441612949986542</v>
      </c>
      <c r="F59" s="277">
        <f>'T5'!F71/'T4'!F59</f>
        <v>36.384010722449723</v>
      </c>
      <c r="G59" s="277">
        <f>'T5'!G71/'T4'!G59</f>
        <v>38.189451681747592</v>
      </c>
      <c r="H59" s="277">
        <f>'T5'!H71/'T4'!H59</f>
        <v>61.145602262308969</v>
      </c>
      <c r="I59" s="277">
        <f>'T5'!I71/'T4'!I59</f>
        <v>38.978976986369616</v>
      </c>
      <c r="J59" s="277">
        <f>'T5'!J71/'T4'!J59</f>
        <v>77.616217388996105</v>
      </c>
      <c r="K59" s="277">
        <f>'T5'!K71/'T4'!K59</f>
        <v>39.702129270587172</v>
      </c>
      <c r="L59" s="277">
        <f>'T5'!L71/'T4'!L59</f>
        <v>65.159052093111626</v>
      </c>
      <c r="M59" s="278">
        <f>'T5'!M71/'T4'!M59</f>
        <v>62.653266949822182</v>
      </c>
      <c r="O59" s="54" t="s">
        <v>3</v>
      </c>
      <c r="P59" s="273">
        <f t="shared" si="44"/>
        <v>-3.027686004828638</v>
      </c>
      <c r="Q59" s="273">
        <f t="shared" si="45"/>
        <v>3.9488750930803214</v>
      </c>
      <c r="R59" s="273">
        <f t="shared" si="46"/>
        <v>25.20875944102508</v>
      </c>
      <c r="S59" s="273">
        <f t="shared" si="47"/>
        <v>-12.338687145998929</v>
      </c>
      <c r="T59" s="273">
        <f t="shared" si="48"/>
        <v>-8.7201436858972237</v>
      </c>
      <c r="U59" s="273">
        <f t="shared" si="49"/>
        <v>5.5236604788053114</v>
      </c>
      <c r="V59" s="273">
        <f t="shared" si="50"/>
        <v>-8.5555928631695579</v>
      </c>
      <c r="W59" s="273">
        <f t="shared" si="51"/>
        <v>-41.740364004896122</v>
      </c>
      <c r="X59" s="273">
        <f t="shared" si="52"/>
        <v>-6.7080866942719837</v>
      </c>
      <c r="Y59" s="273">
        <f t="shared" si="53"/>
        <v>-4.7148046164320903</v>
      </c>
      <c r="Z59" s="273">
        <f t="shared" si="54"/>
        <v>-17.112002598113854</v>
      </c>
      <c r="AB59" s="54" t="s">
        <v>3</v>
      </c>
      <c r="AC59" s="48">
        <f t="shared" si="55"/>
        <v>-7.3397770721048972E-2</v>
      </c>
      <c r="AD59" s="49">
        <f t="shared" si="56"/>
        <v>0.12617971734098443</v>
      </c>
      <c r="AE59" s="49">
        <f t="shared" si="57"/>
        <v>0.67328187689719021</v>
      </c>
      <c r="AF59" s="49">
        <f t="shared" si="58"/>
        <v>-0.33912388714160341</v>
      </c>
      <c r="AG59" s="49">
        <f t="shared" si="59"/>
        <v>-0.22833906489589537</v>
      </c>
      <c r="AH59" s="49">
        <f t="shared" si="60"/>
        <v>9.0336185668910732E-2</v>
      </c>
      <c r="AI59" s="49">
        <f t="shared" si="61"/>
        <v>-0.21949249376558355</v>
      </c>
      <c r="AJ59" s="49">
        <f t="shared" si="62"/>
        <v>-0.53777889993919992</v>
      </c>
      <c r="AK59" s="49">
        <f t="shared" si="63"/>
        <v>-0.16896037611870823</v>
      </c>
      <c r="AL59" s="49">
        <f t="shared" si="64"/>
        <v>-7.2358397873785549E-2</v>
      </c>
      <c r="AM59" s="50">
        <f t="shared" si="65"/>
        <v>-0.27312227168965558</v>
      </c>
    </row>
    <row r="60" spans="2:39">
      <c r="B60" s="54" t="s">
        <v>4</v>
      </c>
      <c r="C60" s="276">
        <f>'T5'!C72/'T4'!C60</f>
        <v>18.307420690844708</v>
      </c>
      <c r="D60" s="277">
        <f>'T5'!D72/'T4'!D60</f>
        <v>17.902822451944683</v>
      </c>
      <c r="E60" s="277">
        <f>'T5'!E72/'T4'!E60</f>
        <v>18.317423635110433</v>
      </c>
      <c r="F60" s="277">
        <f>'T5'!F72/'T4'!F60</f>
        <v>33.561363035454768</v>
      </c>
      <c r="G60" s="277">
        <f>'T5'!G72/'T4'!G60</f>
        <v>21.257863753624463</v>
      </c>
      <c r="H60" s="277">
        <f>'T5'!H72/'T4'!H60</f>
        <v>62.342976842776416</v>
      </c>
      <c r="I60" s="277">
        <f>'T5'!I72/'T4'!I60</f>
        <v>26.252625872537816</v>
      </c>
      <c r="J60" s="277">
        <f>'T5'!J72/'T4'!J60</f>
        <v>30.669501651658319</v>
      </c>
      <c r="K60" s="277">
        <f>'T5'!K72/'T4'!K60</f>
        <v>19.568154305285425</v>
      </c>
      <c r="L60" s="277">
        <f>'T5'!L72/'T4'!L60</f>
        <v>25.979674574048229</v>
      </c>
      <c r="M60" s="278">
        <f>'T5'!M72/'T4'!M60</f>
        <v>34.53836401864784</v>
      </c>
      <c r="O60" s="54" t="s">
        <v>4</v>
      </c>
      <c r="P60" s="273">
        <f t="shared" si="44"/>
        <v>-3.4574153127824498</v>
      </c>
      <c r="Q60" s="273">
        <f t="shared" si="45"/>
        <v>-3.1745310436017053</v>
      </c>
      <c r="R60" s="273">
        <f t="shared" si="46"/>
        <v>-4.0996942982204114</v>
      </c>
      <c r="S60" s="273">
        <f t="shared" si="47"/>
        <v>-16.007013830282336</v>
      </c>
      <c r="T60" s="273">
        <f t="shared" si="48"/>
        <v>-0.63179785519414366</v>
      </c>
      <c r="U60" s="273">
        <f t="shared" si="49"/>
        <v>-26.507687191421475</v>
      </c>
      <c r="V60" s="273">
        <f t="shared" si="50"/>
        <v>-4.803012684870879</v>
      </c>
      <c r="W60" s="273">
        <f t="shared" si="51"/>
        <v>10.448459204353103</v>
      </c>
      <c r="X60" s="273">
        <f t="shared" si="52"/>
        <v>-0.60380207943079967</v>
      </c>
      <c r="Y60" s="273">
        <f t="shared" si="53"/>
        <v>-2.0268456067526941</v>
      </c>
      <c r="Z60" s="273">
        <f t="shared" si="54"/>
        <v>-16.125863329843089</v>
      </c>
      <c r="AB60" s="54" t="s">
        <v>4</v>
      </c>
      <c r="AC60" s="48">
        <f t="shared" si="55"/>
        <v>-0.18885321811124689</v>
      </c>
      <c r="AD60" s="49">
        <f t="shared" si="56"/>
        <v>-0.17732014335297583</v>
      </c>
      <c r="AE60" s="49">
        <f t="shared" si="57"/>
        <v>-0.22381391509459922</v>
      </c>
      <c r="AF60" s="49">
        <f t="shared" si="58"/>
        <v>-0.47694766786951609</v>
      </c>
      <c r="AG60" s="49">
        <f t="shared" si="59"/>
        <v>-2.9720665374309882E-2</v>
      </c>
      <c r="AH60" s="49">
        <f t="shared" si="60"/>
        <v>-0.42519123297996442</v>
      </c>
      <c r="AI60" s="49">
        <f t="shared" si="61"/>
        <v>-0.18295361036227559</v>
      </c>
      <c r="AJ60" s="49">
        <f t="shared" si="62"/>
        <v>0.34067913209108658</v>
      </c>
      <c r="AK60" s="49">
        <f t="shared" si="63"/>
        <v>-3.0856363355010477E-2</v>
      </c>
      <c r="AL60" s="49">
        <f t="shared" si="64"/>
        <v>-7.8016589506373676E-2</v>
      </c>
      <c r="AM60" s="50">
        <f t="shared" si="65"/>
        <v>-0.46689713853083675</v>
      </c>
    </row>
    <row r="61" spans="2:39">
      <c r="B61" s="54" t="s">
        <v>5</v>
      </c>
      <c r="C61" s="276">
        <f>'T5'!C73/'T4'!C61</f>
        <v>26.353220886121374</v>
      </c>
      <c r="D61" s="277">
        <f>'T5'!D73/'T4'!D61</f>
        <v>17.726108881323494</v>
      </c>
      <c r="E61" s="277">
        <f>'T5'!E73/'T4'!E61</f>
        <v>23.024005662223647</v>
      </c>
      <c r="F61" s="277">
        <f>'T5'!F73/'T4'!F61</f>
        <v>27.90571566201492</v>
      </c>
      <c r="G61" s="277">
        <f>'T5'!G73/'T4'!G61</f>
        <v>30.249012556667541</v>
      </c>
      <c r="H61" s="277">
        <f>'T5'!H73/'T4'!H61</f>
        <v>69.622795603882537</v>
      </c>
      <c r="I61" s="277">
        <f>'T5'!I73/'T4'!I61</f>
        <v>40.58952858413533</v>
      </c>
      <c r="J61" s="277">
        <f>'T5'!J73/'T4'!J61</f>
        <v>33.287199396327914</v>
      </c>
      <c r="K61" s="277">
        <f>'T5'!K73/'T4'!K61</f>
        <v>21.531079375435482</v>
      </c>
      <c r="L61" s="277">
        <f>'T5'!L73/'T4'!L61</f>
        <v>32.03992925716944</v>
      </c>
      <c r="M61" s="278">
        <f>'T5'!M73/'T4'!M61</f>
        <v>35.746535451574616</v>
      </c>
      <c r="O61" s="54" t="s">
        <v>5</v>
      </c>
      <c r="P61" s="273">
        <f t="shared" si="44"/>
        <v>0.49797457614918628</v>
      </c>
      <c r="Q61" s="273">
        <f t="shared" si="45"/>
        <v>2.0673247935764287</v>
      </c>
      <c r="R61" s="273">
        <f t="shared" si="46"/>
        <v>1.9148413421349062</v>
      </c>
      <c r="S61" s="273">
        <f t="shared" si="47"/>
        <v>-8.1700176299584299</v>
      </c>
      <c r="T61" s="273">
        <f t="shared" si="48"/>
        <v>2.0645914693845633</v>
      </c>
      <c r="U61" s="273">
        <f t="shared" si="49"/>
        <v>-8.1392695128478749</v>
      </c>
      <c r="V61" s="273">
        <f t="shared" si="50"/>
        <v>-12.874487666592437</v>
      </c>
      <c r="W61" s="273">
        <f t="shared" si="51"/>
        <v>0.50837358161707868</v>
      </c>
      <c r="X61" s="273">
        <f t="shared" si="52"/>
        <v>1.4500928761648133</v>
      </c>
      <c r="Y61" s="273">
        <f t="shared" si="53"/>
        <v>1.6481448158993501</v>
      </c>
      <c r="Z61" s="273">
        <f t="shared" si="54"/>
        <v>-8.5995780731152358</v>
      </c>
      <c r="AB61" s="54" t="s">
        <v>5</v>
      </c>
      <c r="AC61" s="48">
        <f t="shared" si="55"/>
        <v>1.8896156120766207E-2</v>
      </c>
      <c r="AD61" s="49">
        <f t="shared" si="56"/>
        <v>0.11662597851661594</v>
      </c>
      <c r="AE61" s="49">
        <f t="shared" si="57"/>
        <v>8.3167167791165827E-2</v>
      </c>
      <c r="AF61" s="49">
        <f t="shared" si="58"/>
        <v>-0.29277219509118002</v>
      </c>
      <c r="AG61" s="49">
        <f t="shared" si="59"/>
        <v>6.8253185637607947E-2</v>
      </c>
      <c r="AH61" s="49">
        <f t="shared" si="60"/>
        <v>-0.11690523832389726</v>
      </c>
      <c r="AI61" s="49">
        <f t="shared" si="61"/>
        <v>-0.3171874154661779</v>
      </c>
      <c r="AJ61" s="49">
        <f t="shared" si="62"/>
        <v>1.5272344650092733E-2</v>
      </c>
      <c r="AK61" s="49">
        <f t="shared" si="63"/>
        <v>6.7348824036160715E-2</v>
      </c>
      <c r="AL61" s="49">
        <f t="shared" si="64"/>
        <v>5.1440338793212276E-2</v>
      </c>
      <c r="AM61" s="50">
        <f t="shared" si="65"/>
        <v>-0.24057095224696604</v>
      </c>
    </row>
    <row r="62" spans="2:39">
      <c r="B62" s="54" t="s">
        <v>6</v>
      </c>
      <c r="C62" s="276">
        <f>'T5'!C74/'T4'!C62</f>
        <v>31.545503713191181</v>
      </c>
      <c r="D62" s="277">
        <f>'T5'!D74/'T4'!D62</f>
        <v>25.189386185356803</v>
      </c>
      <c r="E62" s="277">
        <f>'T5'!E74/'T4'!E62</f>
        <v>26.192735556609765</v>
      </c>
      <c r="F62" s="277">
        <f>'T5'!F74/'T4'!F62</f>
        <v>19.271480787271038</v>
      </c>
      <c r="G62" s="277">
        <f>'T5'!G74/'T4'!G62</f>
        <v>88.41792562623975</v>
      </c>
      <c r="H62" s="277">
        <f>'T5'!H74/'T4'!H62</f>
        <v>132.40177898677572</v>
      </c>
      <c r="I62" s="277">
        <f>'T5'!I74/'T4'!I62</f>
        <v>90.353048218482812</v>
      </c>
      <c r="J62" s="277">
        <f>'T5'!J74/'T4'!J62</f>
        <v>48.971156113902055</v>
      </c>
      <c r="K62" s="277">
        <f>'T5'!K74/'T4'!K62</f>
        <v>83.908311106208856</v>
      </c>
      <c r="L62" s="277">
        <f>'T5'!L74/'T4'!L62</f>
        <v>32.253094545536129</v>
      </c>
      <c r="M62" s="278">
        <f>'T5'!M74/'T4'!M62</f>
        <v>23.793412237519703</v>
      </c>
      <c r="O62" s="54" t="s">
        <v>6</v>
      </c>
      <c r="P62" s="273">
        <f t="shared" si="44"/>
        <v>-1.4848724941795801</v>
      </c>
      <c r="Q62" s="273">
        <f t="shared" si="45"/>
        <v>2.7142064570429874</v>
      </c>
      <c r="R62" s="273">
        <f t="shared" si="46"/>
        <v>-5.0946809862026292</v>
      </c>
      <c r="S62" s="273">
        <f t="shared" si="47"/>
        <v>-3.2550127382990297</v>
      </c>
      <c r="T62" s="273">
        <f t="shared" si="48"/>
        <v>-1.3600995898139274</v>
      </c>
      <c r="U62" s="273">
        <f t="shared" si="49"/>
        <v>-40.205367056567212</v>
      </c>
      <c r="V62" s="273">
        <f t="shared" si="50"/>
        <v>-62.81036214889366</v>
      </c>
      <c r="W62" s="273">
        <f t="shared" si="51"/>
        <v>109.60801356263008</v>
      </c>
      <c r="X62" s="273">
        <f t="shared" si="52"/>
        <v>8.2135181245051854</v>
      </c>
      <c r="Y62" s="273">
        <f t="shared" si="53"/>
        <v>1.0871544762665053E-3</v>
      </c>
      <c r="Z62" s="273">
        <f t="shared" si="54"/>
        <v>-3.4993028986290184</v>
      </c>
      <c r="AB62" s="54" t="s">
        <v>6</v>
      </c>
      <c r="AC62" s="48">
        <f t="shared" si="55"/>
        <v>-4.7070812616590442E-2</v>
      </c>
      <c r="AD62" s="49">
        <f t="shared" si="56"/>
        <v>0.10775198875710679</v>
      </c>
      <c r="AE62" s="49">
        <f t="shared" si="57"/>
        <v>-0.19450740359637544</v>
      </c>
      <c r="AF62" s="49">
        <f t="shared" si="58"/>
        <v>-0.16890309438229525</v>
      </c>
      <c r="AG62" s="49">
        <f t="shared" si="59"/>
        <v>-1.5382622699873557E-2</v>
      </c>
      <c r="AH62" s="49">
        <f t="shared" si="60"/>
        <v>-0.30366183418564879</v>
      </c>
      <c r="AI62" s="49">
        <f t="shared" si="61"/>
        <v>-0.69516594500510764</v>
      </c>
      <c r="AJ62" s="49">
        <f t="shared" si="62"/>
        <v>2.2382157633300039</v>
      </c>
      <c r="AK62" s="49">
        <f t="shared" si="63"/>
        <v>9.7886824513828408E-2</v>
      </c>
      <c r="AL62" s="49">
        <f t="shared" si="64"/>
        <v>3.3706981968245553E-5</v>
      </c>
      <c r="AM62" s="50">
        <f t="shared" si="65"/>
        <v>-0.14707024211983291</v>
      </c>
    </row>
    <row r="63" spans="2:39">
      <c r="B63" s="54" t="s">
        <v>7</v>
      </c>
      <c r="C63" s="276">
        <f>'T5'!C75/'T4'!C63</f>
        <v>51.703317298519977</v>
      </c>
      <c r="D63" s="277">
        <f>'T5'!D75/'T4'!D63</f>
        <v>29.971446773580823</v>
      </c>
      <c r="E63" s="277">
        <f>'T5'!E75/'T4'!E63</f>
        <v>22.764198957614369</v>
      </c>
      <c r="F63" s="277">
        <f>'T5'!F75/'T4'!F63</f>
        <v>30.052640088114465</v>
      </c>
      <c r="G63" s="277">
        <f>'T5'!G75/'T4'!G63</f>
        <v>27.923522228614889</v>
      </c>
      <c r="H63" s="277">
        <f>'T5'!H75/'T4'!H63</f>
        <v>37.75673078703371</v>
      </c>
      <c r="I63" s="277">
        <f>'T5'!I75/'T4'!I63</f>
        <v>42.413804383314684</v>
      </c>
      <c r="J63" s="277">
        <f>'T5'!J75/'T4'!J63</f>
        <v>125.04910631067108</v>
      </c>
      <c r="K63" s="277">
        <f>'T5'!K75/'T4'!K63</f>
        <v>41.561011139366649</v>
      </c>
      <c r="L63" s="277">
        <f>'T5'!L75/'T4'!L63</f>
        <v>62.180587390992685</v>
      </c>
      <c r="M63" s="278">
        <f>'T5'!M75/'T4'!M63</f>
        <v>37.29375456102381</v>
      </c>
      <c r="O63" s="54" t="s">
        <v>7</v>
      </c>
      <c r="P63" s="273">
        <f t="shared" si="44"/>
        <v>-8.1399612447637963</v>
      </c>
      <c r="Q63" s="273">
        <f t="shared" si="45"/>
        <v>-6.5709833671264981</v>
      </c>
      <c r="R63" s="273">
        <f t="shared" si="46"/>
        <v>2.0724108007756357</v>
      </c>
      <c r="S63" s="273">
        <f t="shared" si="47"/>
        <v>-6.1945583533468493</v>
      </c>
      <c r="T63" s="273">
        <f t="shared" si="48"/>
        <v>8.1130052344316788</v>
      </c>
      <c r="U63" s="273">
        <f t="shared" si="49"/>
        <v>2.5144103019948858</v>
      </c>
      <c r="V63" s="273">
        <f t="shared" si="50"/>
        <v>-6.9291626035305285</v>
      </c>
      <c r="W63" s="273">
        <f t="shared" si="51"/>
        <v>-71.087983194866979</v>
      </c>
      <c r="X63" s="273">
        <f t="shared" si="52"/>
        <v>6.4721607652035757</v>
      </c>
      <c r="Y63" s="273">
        <f t="shared" si="53"/>
        <v>12.112868212290593</v>
      </c>
      <c r="Z63" s="273">
        <f t="shared" si="54"/>
        <v>2.0160151680584804</v>
      </c>
      <c r="AB63" s="54" t="s">
        <v>7</v>
      </c>
      <c r="AC63" s="48">
        <f t="shared" si="55"/>
        <v>-0.15743595711211367</v>
      </c>
      <c r="AD63" s="49">
        <f t="shared" si="56"/>
        <v>-0.21924144726035302</v>
      </c>
      <c r="AE63" s="49">
        <f t="shared" si="57"/>
        <v>9.1038160606237262E-2</v>
      </c>
      <c r="AF63" s="49">
        <f t="shared" si="58"/>
        <v>-0.20612359962999519</v>
      </c>
      <c r="AG63" s="49">
        <f t="shared" si="59"/>
        <v>0.29054376335510429</v>
      </c>
      <c r="AH63" s="49">
        <f t="shared" si="60"/>
        <v>6.6595021591709852E-2</v>
      </c>
      <c r="AI63" s="49">
        <f t="shared" si="61"/>
        <v>-0.16337045696038566</v>
      </c>
      <c r="AJ63" s="49">
        <f t="shared" si="62"/>
        <v>-0.56848053770377627</v>
      </c>
      <c r="AK63" s="49">
        <f t="shared" si="63"/>
        <v>0.15572673974414294</v>
      </c>
      <c r="AL63" s="49">
        <f t="shared" si="64"/>
        <v>0.19480144399609242</v>
      </c>
      <c r="AM63" s="50">
        <f t="shared" si="65"/>
        <v>5.4057715341041153E-2</v>
      </c>
    </row>
    <row r="64" spans="2:39">
      <c r="B64" s="54" t="s">
        <v>8</v>
      </c>
      <c r="C64" s="276">
        <f>'T5'!C76/'T4'!C64</f>
        <v>53.63773141328145</v>
      </c>
      <c r="D64" s="277">
        <f>'T5'!D76/'T4'!D64</f>
        <v>57.654231735147363</v>
      </c>
      <c r="E64" s="277">
        <f>'T5'!E76/'T4'!E64</f>
        <v>50.971078719481639</v>
      </c>
      <c r="F64" s="277">
        <f>'T5'!F76/'T4'!F64</f>
        <v>61.133280477941398</v>
      </c>
      <c r="G64" s="277">
        <f>'T5'!G76/'T4'!G64</f>
        <v>62.487927587049199</v>
      </c>
      <c r="H64" s="277">
        <f>'T5'!H76/'T4'!H64</f>
        <v>66.904923130916742</v>
      </c>
      <c r="I64" s="277">
        <f>'T5'!I76/'T4'!I64</f>
        <v>69.186214871154363</v>
      </c>
      <c r="J64" s="277">
        <f>'T5'!J76/'T4'!J64</f>
        <v>40.329329172558722</v>
      </c>
      <c r="K64" s="277">
        <f>'T5'!K76/'T4'!K64</f>
        <v>33.516524042067907</v>
      </c>
      <c r="L64" s="277">
        <f>'T5'!L76/'T4'!L64</f>
        <v>80.97088360356851</v>
      </c>
      <c r="M64" s="278">
        <f>'T5'!M76/'T4'!M64</f>
        <v>47.782209489782502</v>
      </c>
      <c r="O64" s="54" t="s">
        <v>8</v>
      </c>
      <c r="P64" s="273">
        <f t="shared" si="44"/>
        <v>-3.6125682451695695</v>
      </c>
      <c r="Q64" s="273">
        <f t="shared" si="45"/>
        <v>-18.519135254289544</v>
      </c>
      <c r="R64" s="273">
        <f t="shared" si="46"/>
        <v>-10.602527734254799</v>
      </c>
      <c r="S64" s="273">
        <f t="shared" si="47"/>
        <v>-30.498177175004429</v>
      </c>
      <c r="T64" s="273">
        <f t="shared" si="48"/>
        <v>0.57549963721012176</v>
      </c>
      <c r="U64" s="273">
        <f t="shared" si="49"/>
        <v>-9.7344530797852613</v>
      </c>
      <c r="V64" s="273">
        <f t="shared" si="50"/>
        <v>-14.225450482581309</v>
      </c>
      <c r="W64" s="273">
        <f t="shared" si="51"/>
        <v>13.345573450392301</v>
      </c>
      <c r="X64" s="273">
        <f t="shared" si="52"/>
        <v>-12.140323916957538</v>
      </c>
      <c r="Y64" s="273">
        <f t="shared" si="53"/>
        <v>-7.4234183922559538</v>
      </c>
      <c r="Z64" s="273">
        <f t="shared" si="54"/>
        <v>8.5119512253265626</v>
      </c>
      <c r="AB64" s="54" t="s">
        <v>8</v>
      </c>
      <c r="AC64" s="48">
        <f t="shared" si="55"/>
        <v>-6.7351249763614118E-2</v>
      </c>
      <c r="AD64" s="49">
        <f t="shared" si="56"/>
        <v>-0.32121033785278674</v>
      </c>
      <c r="AE64" s="49">
        <f t="shared" si="57"/>
        <v>-0.20801066017467687</v>
      </c>
      <c r="AF64" s="49">
        <f t="shared" si="58"/>
        <v>-0.49888010158409585</v>
      </c>
      <c r="AG64" s="49">
        <f t="shared" si="59"/>
        <v>9.209773142314864E-3</v>
      </c>
      <c r="AH64" s="49">
        <f t="shared" si="60"/>
        <v>-0.14549681285392546</v>
      </c>
      <c r="AI64" s="49">
        <f t="shared" si="61"/>
        <v>-0.2056110528531355</v>
      </c>
      <c r="AJ64" s="49">
        <f t="shared" si="62"/>
        <v>0.33091483851095216</v>
      </c>
      <c r="AK64" s="49">
        <f t="shared" si="63"/>
        <v>-0.36221906250540004</v>
      </c>
      <c r="AL64" s="49">
        <f t="shared" si="64"/>
        <v>-9.1680096126909402E-2</v>
      </c>
      <c r="AM64" s="50">
        <f t="shared" si="65"/>
        <v>0.1781405949247013</v>
      </c>
    </row>
    <row r="65" spans="2:39">
      <c r="B65" s="54" t="s">
        <v>9</v>
      </c>
      <c r="C65" s="276">
        <f>'T5'!C77/'T4'!C65</f>
        <v>31.997978847604639</v>
      </c>
      <c r="D65" s="277">
        <f>'T5'!D77/'T4'!D65</f>
        <v>20.232888269841403</v>
      </c>
      <c r="E65" s="277">
        <f>'T5'!E77/'T4'!E65</f>
        <v>26.318079080426596</v>
      </c>
      <c r="F65" s="277">
        <f>'T5'!F77/'T4'!F65</f>
        <v>23.559027684329489</v>
      </c>
      <c r="G65" s="277">
        <f>'T5'!G77/'T4'!G65</f>
        <v>57.887914286642541</v>
      </c>
      <c r="H65" s="277">
        <f>'T5'!H77/'T4'!H65</f>
        <v>65.885712139618235</v>
      </c>
      <c r="I65" s="277">
        <f>'T5'!I77/'T4'!I65</f>
        <v>65.558312219957216</v>
      </c>
      <c r="J65" s="277">
        <f>'T5'!J77/'T4'!J65</f>
        <v>73.439785190289584</v>
      </c>
      <c r="K65" s="277">
        <f>'T5'!K77/'T4'!K65</f>
        <v>19.376317696288098</v>
      </c>
      <c r="L65" s="277">
        <f>'T5'!L77/'T4'!L65</f>
        <v>41.508737483713119</v>
      </c>
      <c r="M65" s="278">
        <f>'T5'!M77/'T4'!M65</f>
        <v>58.336759459378705</v>
      </c>
      <c r="O65" s="54" t="s">
        <v>9</v>
      </c>
      <c r="P65" s="273">
        <f t="shared" si="44"/>
        <v>-7.7553800421585102</v>
      </c>
      <c r="Q65" s="273">
        <f t="shared" si="45"/>
        <v>-2.542977048926172</v>
      </c>
      <c r="R65" s="273">
        <f t="shared" si="46"/>
        <v>-1.0152486691234373</v>
      </c>
      <c r="S65" s="273">
        <f t="shared" si="47"/>
        <v>-9.5172565253365029</v>
      </c>
      <c r="T65" s="273">
        <f t="shared" si="48"/>
        <v>-34.856644805109255</v>
      </c>
      <c r="U65" s="273">
        <f t="shared" si="49"/>
        <v>7.7379090784719295</v>
      </c>
      <c r="V65" s="273">
        <f t="shared" si="50"/>
        <v>-44.232514326832089</v>
      </c>
      <c r="W65" s="273">
        <f t="shared" si="51"/>
        <v>-25.570033419029691</v>
      </c>
      <c r="X65" s="273">
        <f t="shared" si="52"/>
        <v>-1.5313279014283836</v>
      </c>
      <c r="Y65" s="273">
        <f t="shared" si="53"/>
        <v>7.8772593686302415</v>
      </c>
      <c r="Z65" s="273">
        <f t="shared" si="54"/>
        <v>-30.688187746526349</v>
      </c>
      <c r="AB65" s="54" t="s">
        <v>9</v>
      </c>
      <c r="AC65" s="48">
        <f t="shared" si="55"/>
        <v>-0.24237093471105522</v>
      </c>
      <c r="AD65" s="49">
        <f t="shared" si="56"/>
        <v>-0.12568532060332013</v>
      </c>
      <c r="AE65" s="49">
        <f t="shared" si="57"/>
        <v>-3.857609311154106E-2</v>
      </c>
      <c r="AF65" s="49">
        <f t="shared" si="58"/>
        <v>-0.40397492854371897</v>
      </c>
      <c r="AG65" s="49">
        <f t="shared" si="59"/>
        <v>-0.60214027806409187</v>
      </c>
      <c r="AH65" s="49">
        <f t="shared" si="60"/>
        <v>0.11744441741897768</v>
      </c>
      <c r="AI65" s="49">
        <f t="shared" si="61"/>
        <v>-0.67470489750294182</v>
      </c>
      <c r="AJ65" s="49">
        <f t="shared" si="62"/>
        <v>-0.34817685472220899</v>
      </c>
      <c r="AK65" s="49">
        <f t="shared" si="63"/>
        <v>-7.9030903881274539E-2</v>
      </c>
      <c r="AL65" s="49">
        <f t="shared" si="64"/>
        <v>0.18977352350745574</v>
      </c>
      <c r="AM65" s="50">
        <f t="shared" si="65"/>
        <v>-0.52605232157084891</v>
      </c>
    </row>
    <row r="66" spans="2:39">
      <c r="B66" s="54" t="s">
        <v>10</v>
      </c>
      <c r="C66" s="276">
        <f>'T5'!C78/'T4'!C66</f>
        <v>34.02201895902494</v>
      </c>
      <c r="D66" s="277">
        <f>'T5'!D78/'T4'!D66</f>
        <v>18.032211768371777</v>
      </c>
      <c r="E66" s="277">
        <f>'T5'!E78/'T4'!E66</f>
        <v>26.602111734679248</v>
      </c>
      <c r="F66" s="277">
        <f>'T5'!F78/'T4'!F66</f>
        <v>33.021685427992082</v>
      </c>
      <c r="G66" s="277">
        <f>'T5'!G78/'T4'!G66</f>
        <v>35.406657932967505</v>
      </c>
      <c r="H66" s="277">
        <f>'T5'!H78/'T4'!H66</f>
        <v>68.5678058093076</v>
      </c>
      <c r="I66" s="277">
        <f>'T5'!I78/'T4'!I66</f>
        <v>29.689377332787295</v>
      </c>
      <c r="J66" s="277">
        <f>'T5'!J78/'T4'!J66</f>
        <v>36.756107100645387</v>
      </c>
      <c r="K66" s="277">
        <f>'T5'!K78/'T4'!K66</f>
        <v>24.119490783650814</v>
      </c>
      <c r="L66" s="277">
        <f>'T5'!L78/'T4'!L66</f>
        <v>60.896839965960154</v>
      </c>
      <c r="M66" s="278">
        <f>'T5'!M78/'T4'!M66</f>
        <v>33.162903778580656</v>
      </c>
      <c r="O66" s="54" t="s">
        <v>10</v>
      </c>
      <c r="P66" s="273">
        <f t="shared" si="44"/>
        <v>-6.2082948583976325</v>
      </c>
      <c r="Q66" s="273">
        <f t="shared" si="45"/>
        <v>1.3601125262030784</v>
      </c>
      <c r="R66" s="273">
        <f t="shared" si="46"/>
        <v>-9.7443091464747802</v>
      </c>
      <c r="S66" s="273">
        <f t="shared" si="47"/>
        <v>-4.6341831133209084</v>
      </c>
      <c r="T66" s="273">
        <f t="shared" si="48"/>
        <v>12.389843089973851</v>
      </c>
      <c r="U66" s="273">
        <f t="shared" si="49"/>
        <v>1.6786419126026999</v>
      </c>
      <c r="V66" s="273">
        <f t="shared" si="50"/>
        <v>-7.7129689763599352</v>
      </c>
      <c r="W66" s="273">
        <f t="shared" si="51"/>
        <v>-2.754991247945199</v>
      </c>
      <c r="X66" s="273">
        <f t="shared" si="52"/>
        <v>7.3578370316155102</v>
      </c>
      <c r="Y66" s="273">
        <f t="shared" si="53"/>
        <v>-35.711834662513397</v>
      </c>
      <c r="Z66" s="273">
        <f t="shared" si="54"/>
        <v>11.963616307926095</v>
      </c>
      <c r="AB66" s="54" t="s">
        <v>10</v>
      </c>
      <c r="AC66" s="48">
        <f t="shared" si="55"/>
        <v>-0.1824787313731942</v>
      </c>
      <c r="AD66" s="49">
        <f t="shared" si="56"/>
        <v>7.5426827483730807E-2</v>
      </c>
      <c r="AE66" s="49">
        <f t="shared" si="57"/>
        <v>-0.36629833163853037</v>
      </c>
      <c r="AF66" s="49">
        <f t="shared" si="58"/>
        <v>-0.14033757069808944</v>
      </c>
      <c r="AG66" s="49">
        <f t="shared" si="59"/>
        <v>0.34992975370424728</v>
      </c>
      <c r="AH66" s="49">
        <f t="shared" si="60"/>
        <v>2.4481487963478567E-2</v>
      </c>
      <c r="AI66" s="49">
        <f t="shared" si="61"/>
        <v>-0.25978884265255914</v>
      </c>
      <c r="AJ66" s="49">
        <f t="shared" si="62"/>
        <v>-7.4953292534530272E-2</v>
      </c>
      <c r="AK66" s="49">
        <f t="shared" si="63"/>
        <v>0.30505772686556698</v>
      </c>
      <c r="AL66" s="49">
        <f t="shared" si="64"/>
        <v>-0.58643165527924668</v>
      </c>
      <c r="AM66" s="50">
        <f t="shared" si="65"/>
        <v>0.36075297832191605</v>
      </c>
    </row>
    <row r="67" spans="2:39">
      <c r="B67" s="54" t="s">
        <v>11</v>
      </c>
      <c r="C67" s="276">
        <f>'T5'!C79/'T4'!C67</f>
        <v>86.06599863594667</v>
      </c>
      <c r="D67" s="277">
        <f>'T5'!D79/'T4'!D67</f>
        <v>23.68657928524841</v>
      </c>
      <c r="E67" s="277">
        <f>'T5'!E79/'T4'!E67</f>
        <v>21.27125586503913</v>
      </c>
      <c r="F67" s="277">
        <f>'T5'!F79/'T4'!F67</f>
        <v>67.423642737878822</v>
      </c>
      <c r="G67" s="277">
        <f>'T5'!G79/'T4'!G67</f>
        <v>92.810732499107615</v>
      </c>
      <c r="H67" s="277">
        <f>'T5'!H79/'T4'!H67</f>
        <v>108.47002640917944</v>
      </c>
      <c r="I67" s="277">
        <f>'T5'!I79/'T4'!I67</f>
        <v>66.77331852234542</v>
      </c>
      <c r="J67" s="277">
        <f>'T5'!J79/'T4'!J67</f>
        <v>63.254198172082347</v>
      </c>
      <c r="K67" s="277">
        <f>'T5'!K79/'T4'!K67</f>
        <v>16973.740809352996</v>
      </c>
      <c r="L67" s="277">
        <f>'T5'!L79/'T4'!L67</f>
        <v>33.023358030124527</v>
      </c>
      <c r="M67" s="278">
        <f>'T5'!M79/'T4'!M67</f>
        <v>59.691507993878872</v>
      </c>
      <c r="O67" s="54" t="s">
        <v>11</v>
      </c>
      <c r="P67" s="273">
        <f t="shared" si="44"/>
        <v>-31.090694445979643</v>
      </c>
      <c r="Q67" s="273">
        <f t="shared" si="45"/>
        <v>-6.7269587225978107</v>
      </c>
      <c r="R67" s="273">
        <f t="shared" si="46"/>
        <v>-7.0254463485391838</v>
      </c>
      <c r="S67" s="273">
        <f t="shared" si="47"/>
        <v>-33.363741837922589</v>
      </c>
      <c r="T67" s="273">
        <f t="shared" si="48"/>
        <v>-8.5385587053190051</v>
      </c>
      <c r="U67" s="273">
        <f t="shared" si="49"/>
        <v>-37.157699384883273</v>
      </c>
      <c r="V67" s="273">
        <f t="shared" si="50"/>
        <v>-25.911863308009337</v>
      </c>
      <c r="W67" s="273">
        <f t="shared" si="51"/>
        <v>8.1689434302367161</v>
      </c>
      <c r="X67" s="273">
        <f t="shared" si="52"/>
        <v>-16919.5566323848</v>
      </c>
      <c r="Y67" s="273">
        <f t="shared" si="53"/>
        <v>3.431580748425624</v>
      </c>
      <c r="Z67" s="273">
        <f t="shared" si="54"/>
        <v>4.5753988469361673</v>
      </c>
      <c r="AB67" s="54" t="s">
        <v>11</v>
      </c>
      <c r="AC67" s="48">
        <f t="shared" si="55"/>
        <v>-0.36124247599207171</v>
      </c>
      <c r="AD67" s="49">
        <f t="shared" si="56"/>
        <v>-0.28399874213948839</v>
      </c>
      <c r="AE67" s="49">
        <f t="shared" si="57"/>
        <v>-0.33027886990377564</v>
      </c>
      <c r="AF67" s="49">
        <f t="shared" si="58"/>
        <v>-0.49483742620715343</v>
      </c>
      <c r="AG67" s="49">
        <f t="shared" si="59"/>
        <v>-9.1999690934462822E-2</v>
      </c>
      <c r="AH67" s="49">
        <f t="shared" si="60"/>
        <v>-0.34256190963496203</v>
      </c>
      <c r="AI67" s="49">
        <f t="shared" si="61"/>
        <v>-0.38805714440174238</v>
      </c>
      <c r="AJ67" s="49">
        <f t="shared" si="62"/>
        <v>0.12914468393090994</v>
      </c>
      <c r="AK67" s="49">
        <f t="shared" si="63"/>
        <v>-0.99680776455957554</v>
      </c>
      <c r="AL67" s="49">
        <f t="shared" si="64"/>
        <v>0.10391374327514699</v>
      </c>
      <c r="AM67" s="50">
        <f t="shared" si="65"/>
        <v>7.6650749842094065E-2</v>
      </c>
    </row>
    <row r="68" spans="2:39">
      <c r="B68" s="54" t="s">
        <v>12</v>
      </c>
      <c r="C68" s="276">
        <f>'T5'!C80/'T4'!C68</f>
        <v>107.28282879158493</v>
      </c>
      <c r="D68" s="282" t="s">
        <v>120</v>
      </c>
      <c r="E68" s="277">
        <f>'T5'!E80/'T4'!E68</f>
        <v>40.15144830008326</v>
      </c>
      <c r="F68" s="277">
        <f>'T5'!F80/'T4'!F68</f>
        <v>79.088994777086711</v>
      </c>
      <c r="G68" s="277">
        <f>'T5'!G80/'T4'!G68</f>
        <v>87.702351824934453</v>
      </c>
      <c r="H68" s="277">
        <f>'T5'!H80/'T4'!H68</f>
        <v>109.41289242940078</v>
      </c>
      <c r="I68" s="277">
        <f>'T5'!I80/'T4'!I68</f>
        <v>41.439103873616958</v>
      </c>
      <c r="J68" s="277">
        <f>'T5'!J80/'T4'!J68</f>
        <v>83.101887217692081</v>
      </c>
      <c r="K68" s="277">
        <f>'T5'!K80/'T4'!K68</f>
        <v>117.60157122705107</v>
      </c>
      <c r="L68" s="277">
        <f>'T5'!L80/'T4'!L68</f>
        <v>132.41808348382068</v>
      </c>
      <c r="M68" s="278">
        <f>'T5'!M80/'T4'!M68</f>
        <v>89.538242801391078</v>
      </c>
      <c r="O68" s="54" t="s">
        <v>12</v>
      </c>
      <c r="P68" s="273">
        <f t="shared" si="44"/>
        <v>13.155818002018137</v>
      </c>
      <c r="Q68" s="302" t="s">
        <v>120</v>
      </c>
      <c r="R68" s="273">
        <f t="shared" si="46"/>
        <v>81.026404337081104</v>
      </c>
      <c r="S68" s="273">
        <f t="shared" si="47"/>
        <v>-44.508546855626619</v>
      </c>
      <c r="T68" s="273">
        <f t="shared" si="48"/>
        <v>44.872126349557533</v>
      </c>
      <c r="U68" s="273">
        <f t="shared" si="49"/>
        <v>27.120162403853698</v>
      </c>
      <c r="V68" s="273">
        <f t="shared" si="50"/>
        <v>54.920253696386084</v>
      </c>
      <c r="W68" s="273">
        <f t="shared" si="51"/>
        <v>-12.049481633079012</v>
      </c>
      <c r="X68" s="273">
        <f t="shared" si="52"/>
        <v>-30.030743929100908</v>
      </c>
      <c r="Y68" s="273">
        <f t="shared" si="53"/>
        <v>-20.117486147543914</v>
      </c>
      <c r="Z68" s="273">
        <f t="shared" si="54"/>
        <v>-17.497930933271306</v>
      </c>
      <c r="AB68" s="54" t="s">
        <v>12</v>
      </c>
      <c r="AC68" s="48">
        <f t="shared" si="55"/>
        <v>0.1226274339538114</v>
      </c>
      <c r="AD68" s="64" t="s">
        <v>120</v>
      </c>
      <c r="AE68" s="49">
        <f t="shared" si="57"/>
        <v>2.0180194679780228</v>
      </c>
      <c r="AF68" s="49">
        <f t="shared" si="58"/>
        <v>-0.56276536300751445</v>
      </c>
      <c r="AG68" s="49">
        <f t="shared" si="59"/>
        <v>0.5116410839144685</v>
      </c>
      <c r="AH68" s="49">
        <f t="shared" si="60"/>
        <v>0.24786989724591293</v>
      </c>
      <c r="AI68" s="49">
        <f t="shared" si="61"/>
        <v>1.3253243570103399</v>
      </c>
      <c r="AJ68" s="49">
        <f t="shared" si="62"/>
        <v>-0.14499648607876287</v>
      </c>
      <c r="AK68" s="49">
        <f t="shared" si="63"/>
        <v>-0.25536005697679953</v>
      </c>
      <c r="AL68" s="49">
        <f t="shared" si="64"/>
        <v>-0.1519240093064928</v>
      </c>
      <c r="AM68" s="50">
        <f t="shared" si="65"/>
        <v>-0.1954241046709424</v>
      </c>
    </row>
    <row r="69" spans="2:39">
      <c r="B69" s="54" t="s">
        <v>44</v>
      </c>
      <c r="C69" s="276">
        <f>'T5'!C81/'T4'!C69</f>
        <v>26.471038101355784</v>
      </c>
      <c r="D69" s="277">
        <f>'T5'!D81/'T4'!D69</f>
        <v>26.367718680002568</v>
      </c>
      <c r="E69" s="277">
        <f>'T5'!E81/'T4'!E69</f>
        <v>29.847885764133412</v>
      </c>
      <c r="F69" s="282" t="s">
        <v>120</v>
      </c>
      <c r="G69" s="282" t="s">
        <v>120</v>
      </c>
      <c r="H69" s="282" t="s">
        <v>120</v>
      </c>
      <c r="I69" s="277">
        <f>'T5'!I81/'T4'!I69</f>
        <v>28.784790271170014</v>
      </c>
      <c r="J69" s="282" t="s">
        <v>120</v>
      </c>
      <c r="K69" s="282" t="s">
        <v>120</v>
      </c>
      <c r="L69" s="282" t="s">
        <v>120</v>
      </c>
      <c r="M69" s="278">
        <f>'T5'!M81/'T4'!M69</f>
        <v>31.577066604967523</v>
      </c>
      <c r="O69" s="54" t="s">
        <v>44</v>
      </c>
      <c r="P69" s="273">
        <f t="shared" si="44"/>
        <v>-9.726863316814903</v>
      </c>
      <c r="Q69" s="273">
        <f t="shared" si="45"/>
        <v>-8.1210764159569351</v>
      </c>
      <c r="R69" s="273">
        <f t="shared" si="46"/>
        <v>-14.873394426113848</v>
      </c>
      <c r="S69" s="302" t="s">
        <v>120</v>
      </c>
      <c r="T69" s="302" t="s">
        <v>120</v>
      </c>
      <c r="U69" s="302" t="s">
        <v>120</v>
      </c>
      <c r="V69" s="273">
        <f t="shared" si="50"/>
        <v>-21.926792835976613</v>
      </c>
      <c r="W69" s="302" t="s">
        <v>120</v>
      </c>
      <c r="X69" s="302" t="s">
        <v>120</v>
      </c>
      <c r="Y69" s="302" t="s">
        <v>120</v>
      </c>
      <c r="Z69" s="302" t="s">
        <v>120</v>
      </c>
      <c r="AB69" s="54" t="s">
        <v>44</v>
      </c>
      <c r="AC69" s="48">
        <f t="shared" si="55"/>
        <v>-0.36745303601511253</v>
      </c>
      <c r="AD69" s="49">
        <f t="shared" si="56"/>
        <v>-0.30799313791663013</v>
      </c>
      <c r="AE69" s="49">
        <f t="shared" si="57"/>
        <v>-0.49830646443931381</v>
      </c>
      <c r="AF69" s="64" t="s">
        <v>120</v>
      </c>
      <c r="AG69" s="64" t="s">
        <v>120</v>
      </c>
      <c r="AH69" s="64" t="s">
        <v>120</v>
      </c>
      <c r="AI69" s="49">
        <f t="shared" si="61"/>
        <v>-0.76174926512971097</v>
      </c>
      <c r="AJ69" s="64" t="s">
        <v>120</v>
      </c>
      <c r="AK69" s="64" t="s">
        <v>120</v>
      </c>
      <c r="AL69" s="64" t="s">
        <v>120</v>
      </c>
      <c r="AM69" s="108" t="s">
        <v>120</v>
      </c>
    </row>
    <row r="70" spans="2:39">
      <c r="B70" s="54" t="s">
        <v>14</v>
      </c>
      <c r="C70" s="276">
        <f>'T5'!C82/'T4'!C73</f>
        <v>23.375129354072303</v>
      </c>
      <c r="D70" s="277">
        <f>'T5'!D82/'T4'!D73</f>
        <v>20.922883079869408</v>
      </c>
      <c r="E70" s="277">
        <f>'T5'!E82/'T4'!E73</f>
        <v>23.479212954462458</v>
      </c>
      <c r="F70" s="277">
        <f>'T5'!F82/'T4'!F73</f>
        <v>19.596062229080033</v>
      </c>
      <c r="G70" s="277">
        <f>'T5'!G82/'T4'!G73</f>
        <v>37.057780522647136</v>
      </c>
      <c r="H70" s="277">
        <f>'T5'!H82/'T4'!H73</f>
        <v>47.169857115381326</v>
      </c>
      <c r="I70" s="277">
        <f>'T5'!I82/'T4'!I73</f>
        <v>31.247514584118225</v>
      </c>
      <c r="J70" s="277">
        <f>'T5'!J82/'T4'!J73</f>
        <v>57.073445450907855</v>
      </c>
      <c r="K70" s="277">
        <f>'T5'!K82/'T4'!K73</f>
        <v>25.614280859832082</v>
      </c>
      <c r="L70" s="277">
        <f>'T5'!L82/'T4'!L73</f>
        <v>29.037447586820971</v>
      </c>
      <c r="M70" s="278">
        <f>'T5'!M82/'T4'!M73</f>
        <v>43.549495158141504</v>
      </c>
      <c r="O70" s="54" t="s">
        <v>14</v>
      </c>
      <c r="P70" s="273">
        <f t="shared" si="44"/>
        <v>-5.7794717882536339</v>
      </c>
      <c r="Q70" s="273">
        <f t="shared" si="45"/>
        <v>-4.5226054269104949</v>
      </c>
      <c r="R70" s="273">
        <f t="shared" si="46"/>
        <v>-7.0388554814992368</v>
      </c>
      <c r="S70" s="273">
        <f t="shared" si="47"/>
        <v>-4.7307148391144143</v>
      </c>
      <c r="T70" s="273">
        <f t="shared" si="48"/>
        <v>-12.8526571287336</v>
      </c>
      <c r="U70" s="273">
        <f t="shared" si="49"/>
        <v>1.0921023765845632</v>
      </c>
      <c r="V70" s="273">
        <f t="shared" si="50"/>
        <v>-15.557329715132408</v>
      </c>
      <c r="W70" s="273">
        <f t="shared" si="51"/>
        <v>-23.080324628564767</v>
      </c>
      <c r="X70" s="273">
        <f t="shared" si="52"/>
        <v>0.16544246423675446</v>
      </c>
      <c r="Y70" s="273">
        <f t="shared" si="53"/>
        <v>-5.7145139007371277</v>
      </c>
      <c r="Z70" s="273">
        <f t="shared" si="54"/>
        <v>-25.858932088369723</v>
      </c>
      <c r="AB70" s="54" t="s">
        <v>14</v>
      </c>
      <c r="AC70" s="48">
        <f t="shared" si="55"/>
        <v>-0.24724876173772967</v>
      </c>
      <c r="AD70" s="49">
        <f t="shared" si="56"/>
        <v>-0.21615593843574274</v>
      </c>
      <c r="AE70" s="49">
        <f t="shared" si="57"/>
        <v>-0.29979094678986812</v>
      </c>
      <c r="AF70" s="49">
        <f t="shared" si="58"/>
        <v>-0.24141150317915197</v>
      </c>
      <c r="AG70" s="49">
        <f t="shared" si="59"/>
        <v>-0.34682749337562058</v>
      </c>
      <c r="AH70" s="49">
        <f t="shared" si="60"/>
        <v>2.3152547906032269E-2</v>
      </c>
      <c r="AI70" s="49">
        <f t="shared" si="61"/>
        <v>-0.4978741484623399</v>
      </c>
      <c r="AJ70" s="49">
        <f t="shared" si="62"/>
        <v>-0.40439690378281928</v>
      </c>
      <c r="AK70" s="49">
        <f t="shared" si="63"/>
        <v>6.4589931352005579E-3</v>
      </c>
      <c r="AL70" s="49">
        <f t="shared" si="64"/>
        <v>-0.19679807888248191</v>
      </c>
      <c r="AM70" s="50">
        <f t="shared" si="65"/>
        <v>-0.59378259138178413</v>
      </c>
    </row>
    <row r="71" spans="2:39">
      <c r="B71" s="54" t="s">
        <v>15</v>
      </c>
      <c r="C71" s="276">
        <f>'T5'!C83/'T4'!C74</f>
        <v>27.750269921323994</v>
      </c>
      <c r="D71" s="277">
        <f>'T5'!D83/'T4'!D74</f>
        <v>20.100359982378556</v>
      </c>
      <c r="E71" s="277">
        <f>'T5'!E83/'T4'!E74</f>
        <v>21.420469995266995</v>
      </c>
      <c r="F71" s="277">
        <f>'T5'!F83/'T4'!F74</f>
        <v>28.479030346775229</v>
      </c>
      <c r="G71" s="277">
        <f>'T5'!G83/'T4'!G74</f>
        <v>35.35103234378829</v>
      </c>
      <c r="H71" s="277">
        <f>'T5'!H83/'T4'!H74</f>
        <v>72.242890536881148</v>
      </c>
      <c r="I71" s="277">
        <f>'T5'!I83/'T4'!I74</f>
        <v>44.112507453976455</v>
      </c>
      <c r="J71" s="277">
        <f>'T5'!J83/'T4'!J74</f>
        <v>47.845025467823909</v>
      </c>
      <c r="K71" s="277">
        <f>'T5'!K83/'T4'!K74</f>
        <v>25.137553969546385</v>
      </c>
      <c r="L71" s="277">
        <f>'T5'!L83/'T4'!L74</f>
        <v>20.715275658739465</v>
      </c>
      <c r="M71" s="278">
        <f>'T5'!M83/'T4'!M74</f>
        <v>113.00185132295917</v>
      </c>
      <c r="O71" s="54" t="s">
        <v>15</v>
      </c>
      <c r="P71" s="273">
        <f t="shared" si="44"/>
        <v>-7.4476105179936667</v>
      </c>
      <c r="Q71" s="273">
        <f t="shared" si="45"/>
        <v>-2.9535546624957014</v>
      </c>
      <c r="R71" s="273">
        <f t="shared" si="46"/>
        <v>-2.9799312812846068</v>
      </c>
      <c r="S71" s="273">
        <f t="shared" si="47"/>
        <v>-9.9616810007980767</v>
      </c>
      <c r="T71" s="273">
        <f t="shared" si="48"/>
        <v>-11.832463474378184</v>
      </c>
      <c r="U71" s="273">
        <f t="shared" si="49"/>
        <v>-22.896308681287088</v>
      </c>
      <c r="V71" s="273">
        <f t="shared" si="50"/>
        <v>-20.77037610298353</v>
      </c>
      <c r="W71" s="273">
        <f t="shared" si="51"/>
        <v>13.848082045817193</v>
      </c>
      <c r="X71" s="273">
        <f t="shared" si="52"/>
        <v>-5.7637505392027393</v>
      </c>
      <c r="Y71" s="273">
        <f t="shared" si="53"/>
        <v>-5.3223756762607</v>
      </c>
      <c r="Z71" s="273">
        <f t="shared" si="54"/>
        <v>-77.213533827812597</v>
      </c>
      <c r="AB71" s="54" t="s">
        <v>15</v>
      </c>
      <c r="AC71" s="48">
        <f t="shared" si="55"/>
        <v>-0.268379750507246</v>
      </c>
      <c r="AD71" s="49">
        <f t="shared" si="56"/>
        <v>-0.14694038639531845</v>
      </c>
      <c r="AE71" s="49">
        <f t="shared" si="57"/>
        <v>-0.13911605496718998</v>
      </c>
      <c r="AF71" s="49">
        <f t="shared" si="58"/>
        <v>-0.3497900342637919</v>
      </c>
      <c r="AG71" s="49">
        <f t="shared" si="59"/>
        <v>-0.33471337864500372</v>
      </c>
      <c r="AH71" s="49">
        <f t="shared" si="60"/>
        <v>-0.3169351130766031</v>
      </c>
      <c r="AI71" s="49">
        <f t="shared" si="61"/>
        <v>-0.47085004461951563</v>
      </c>
      <c r="AJ71" s="49">
        <f t="shared" si="62"/>
        <v>0.28943619342684057</v>
      </c>
      <c r="AK71" s="49">
        <f t="shared" si="63"/>
        <v>-0.22928844016348612</v>
      </c>
      <c r="AL71" s="49">
        <f t="shared" si="64"/>
        <v>-0.25692999523350629</v>
      </c>
      <c r="AM71" s="50">
        <f t="shared" si="65"/>
        <v>-0.68329441441748062</v>
      </c>
    </row>
    <row r="72" spans="2:39">
      <c r="B72" s="54" t="s">
        <v>16</v>
      </c>
      <c r="C72" s="276">
        <f>'T5'!C84/'T4'!C75</f>
        <v>45.515550154983032</v>
      </c>
      <c r="D72" s="277">
        <f>'T5'!D84/'T4'!D75</f>
        <v>33.718769380215399</v>
      </c>
      <c r="E72" s="277">
        <f>'T5'!E84/'T4'!E75</f>
        <v>20.674709280552815</v>
      </c>
      <c r="F72" s="277">
        <f>'T5'!F84/'T4'!F75</f>
        <v>72.789959551704158</v>
      </c>
      <c r="G72" s="277">
        <f>'T5'!G84/'T4'!G75</f>
        <v>59.464010808147528</v>
      </c>
      <c r="H72" s="277">
        <f>'T5'!H84/'T4'!H75</f>
        <v>111.70909870942035</v>
      </c>
      <c r="I72" s="277">
        <f>'T5'!I84/'T4'!I75</f>
        <v>63.949067094323873</v>
      </c>
      <c r="J72" s="277">
        <f>'T5'!J84/'T4'!J75</f>
        <v>66.375143379830888</v>
      </c>
      <c r="K72" s="277">
        <f>'T5'!K84/'T4'!K75</f>
        <v>37.39913873275286</v>
      </c>
      <c r="L72" s="277">
        <f>'T5'!L84/'T4'!L75</f>
        <v>50.05337639452538</v>
      </c>
      <c r="M72" s="278">
        <f>'T5'!M84/'T4'!M75</f>
        <v>45.411144401031635</v>
      </c>
      <c r="O72" s="54" t="s">
        <v>16</v>
      </c>
      <c r="P72" s="273">
        <f t="shared" si="44"/>
        <v>4.2659316794716133</v>
      </c>
      <c r="Q72" s="273">
        <f t="shared" si="45"/>
        <v>2.2766064195485285</v>
      </c>
      <c r="R72" s="273">
        <f t="shared" si="46"/>
        <v>2.3684162700941194</v>
      </c>
      <c r="S72" s="273">
        <f t="shared" si="47"/>
        <v>-27.981369668177145</v>
      </c>
      <c r="T72" s="273">
        <f t="shared" si="48"/>
        <v>0.5093000155369225</v>
      </c>
      <c r="U72" s="273">
        <f t="shared" si="49"/>
        <v>-4.0684226199631013</v>
      </c>
      <c r="V72" s="273">
        <f t="shared" si="50"/>
        <v>-24.012350206611892</v>
      </c>
      <c r="W72" s="273">
        <f t="shared" si="51"/>
        <v>-8.3947971969588195</v>
      </c>
      <c r="X72" s="273">
        <f t="shared" si="52"/>
        <v>-7.6076094836332615</v>
      </c>
      <c r="Y72" s="273">
        <f t="shared" si="53"/>
        <v>-7.0097330188436544</v>
      </c>
      <c r="Z72" s="273">
        <f t="shared" si="54"/>
        <v>3.9621661901299206</v>
      </c>
      <c r="AB72" s="54" t="s">
        <v>16</v>
      </c>
      <c r="AC72" s="48">
        <f t="shared" si="55"/>
        <v>9.3724708697266623E-2</v>
      </c>
      <c r="AD72" s="49">
        <f t="shared" si="56"/>
        <v>6.7517482440635421E-2</v>
      </c>
      <c r="AE72" s="49">
        <f t="shared" si="57"/>
        <v>0.11455620671396406</v>
      </c>
      <c r="AF72" s="49">
        <f t="shared" si="58"/>
        <v>-0.38441249096039709</v>
      </c>
      <c r="AG72" s="49">
        <f t="shared" si="59"/>
        <v>8.5648446617586742E-3</v>
      </c>
      <c r="AH72" s="49">
        <f t="shared" si="60"/>
        <v>-3.6419796300979503E-2</v>
      </c>
      <c r="AI72" s="49">
        <f t="shared" si="61"/>
        <v>-0.37549179835874774</v>
      </c>
      <c r="AJ72" s="49">
        <f t="shared" si="62"/>
        <v>-0.1264750141317165</v>
      </c>
      <c r="AK72" s="49">
        <f t="shared" si="63"/>
        <v>-0.20341670266782863</v>
      </c>
      <c r="AL72" s="49">
        <f t="shared" si="64"/>
        <v>-0.14004515826449518</v>
      </c>
      <c r="AM72" s="50">
        <f t="shared" si="65"/>
        <v>8.7250965426889995E-2</v>
      </c>
    </row>
    <row r="73" spans="2:39">
      <c r="B73" s="54" t="s">
        <v>17</v>
      </c>
      <c r="C73" s="276">
        <f>'T5'!C85/'T4'!C76</f>
        <v>57.002498087383401</v>
      </c>
      <c r="D73" s="277">
        <f>'T5'!D85/'T4'!D76</f>
        <v>41.943206772641169</v>
      </c>
      <c r="E73" s="277">
        <f>'T5'!E85/'T4'!E76</f>
        <v>41.273835120360388</v>
      </c>
      <c r="F73" s="277">
        <f>'T5'!F85/'T4'!F76</f>
        <v>82.207407978830972</v>
      </c>
      <c r="G73" s="277">
        <f>'T5'!G85/'T4'!G76</f>
        <v>58.312621532045121</v>
      </c>
      <c r="H73" s="277">
        <f>'T5'!H85/'T4'!H76</f>
        <v>67.751216561859962</v>
      </c>
      <c r="I73" s="277">
        <f>'T5'!I85/'T4'!I76</f>
        <v>60.590732062916381</v>
      </c>
      <c r="J73" s="277">
        <f>'T5'!J85/'T4'!J76</f>
        <v>66.918056730105732</v>
      </c>
      <c r="K73" s="277">
        <f>'T5'!K85/'T4'!K76</f>
        <v>79.589329073410013</v>
      </c>
      <c r="L73" s="277">
        <f>'T5'!L85/'T4'!L76</f>
        <v>120.13197262324957</v>
      </c>
      <c r="M73" s="278">
        <f>'T5'!M85/'T4'!M76</f>
        <v>73.926688993580484</v>
      </c>
      <c r="O73" s="54" t="s">
        <v>17</v>
      </c>
      <c r="P73" s="273">
        <f t="shared" si="44"/>
        <v>-10.915631523481927</v>
      </c>
      <c r="Q73" s="273">
        <f t="shared" si="45"/>
        <v>-2.7899103259981146</v>
      </c>
      <c r="R73" s="273">
        <f t="shared" si="46"/>
        <v>-4.8183308812716916</v>
      </c>
      <c r="S73" s="273">
        <f t="shared" si="47"/>
        <v>-14.115152379423407</v>
      </c>
      <c r="T73" s="273">
        <f t="shared" si="48"/>
        <v>-24.039515144113835</v>
      </c>
      <c r="U73" s="273">
        <f t="shared" si="49"/>
        <v>-22.54205318726622</v>
      </c>
      <c r="V73" s="273">
        <f t="shared" si="50"/>
        <v>-15.534586527003633</v>
      </c>
      <c r="W73" s="273">
        <f t="shared" si="51"/>
        <v>0.16891437598280845</v>
      </c>
      <c r="X73" s="273">
        <f t="shared" si="52"/>
        <v>-21.679884352621258</v>
      </c>
      <c r="Y73" s="273">
        <f t="shared" si="53"/>
        <v>-55.890473782585872</v>
      </c>
      <c r="Z73" s="273">
        <f t="shared" si="54"/>
        <v>-34.744123810859293</v>
      </c>
      <c r="AB73" s="54" t="s">
        <v>17</v>
      </c>
      <c r="AC73" s="48">
        <f t="shared" si="55"/>
        <v>-0.19149391499910298</v>
      </c>
      <c r="AD73" s="49">
        <f t="shared" si="56"/>
        <v>-6.6516381094111413E-2</v>
      </c>
      <c r="AE73" s="49">
        <f t="shared" si="57"/>
        <v>-0.11674056620182621</v>
      </c>
      <c r="AF73" s="49">
        <f t="shared" si="58"/>
        <v>-0.17170170823362008</v>
      </c>
      <c r="AG73" s="49">
        <f t="shared" si="59"/>
        <v>-0.41225234799130339</v>
      </c>
      <c r="AH73" s="49">
        <f t="shared" si="60"/>
        <v>-0.33271805778844271</v>
      </c>
      <c r="AI73" s="49">
        <f t="shared" si="61"/>
        <v>-0.2563855229686412</v>
      </c>
      <c r="AJ73" s="49">
        <f t="shared" si="62"/>
        <v>2.5241972680718275E-3</v>
      </c>
      <c r="AK73" s="49">
        <f t="shared" si="63"/>
        <v>-0.27239687285998604</v>
      </c>
      <c r="AL73" s="49">
        <f t="shared" si="64"/>
        <v>-0.46524228781180599</v>
      </c>
      <c r="AM73" s="50">
        <f t="shared" si="65"/>
        <v>-0.469980791563333</v>
      </c>
    </row>
    <row r="74" spans="2:39">
      <c r="B74" s="54" t="s">
        <v>18</v>
      </c>
      <c r="C74" s="276">
        <f>'T5'!C86/'T4'!C77</f>
        <v>117.80346732177426</v>
      </c>
      <c r="D74" s="277">
        <f>'T5'!D86/'T4'!D77</f>
        <v>96.605856893103038</v>
      </c>
      <c r="E74" s="277">
        <f>'T5'!E86/'T4'!E77</f>
        <v>160.90916985086338</v>
      </c>
      <c r="F74" s="277">
        <f>'T5'!F86/'T4'!F77</f>
        <v>122.35914644426708</v>
      </c>
      <c r="G74" s="277">
        <f>'T5'!G86/'T4'!G77</f>
        <v>306.83616264345619</v>
      </c>
      <c r="H74" s="277">
        <f>'T5'!H86/'T4'!H77</f>
        <v>135.70694898804544</v>
      </c>
      <c r="I74" s="277">
        <f>'T5'!I86/'T4'!I77</f>
        <v>93.108993900284347</v>
      </c>
      <c r="J74" s="277">
        <f>'T5'!J86/'T4'!J77</f>
        <v>74.623102931347788</v>
      </c>
      <c r="K74" s="277">
        <f>'T5'!K86/'T4'!K77</f>
        <v>188.89649587388504</v>
      </c>
      <c r="L74" s="277">
        <f>'T5'!L86/'T4'!L77</f>
        <v>134.4166894461884</v>
      </c>
      <c r="M74" s="278">
        <f>'T5'!M86/'T4'!M77</f>
        <v>147.61731600086915</v>
      </c>
      <c r="O74" s="54" t="s">
        <v>18</v>
      </c>
      <c r="P74" s="273">
        <f t="shared" si="44"/>
        <v>-8.761336957114807</v>
      </c>
      <c r="Q74" s="273">
        <f t="shared" si="45"/>
        <v>-5.5297632045669332</v>
      </c>
      <c r="R74" s="273">
        <f t="shared" si="46"/>
        <v>10.823503702521947</v>
      </c>
      <c r="S74" s="273">
        <f t="shared" si="47"/>
        <v>-38.44576640126067</v>
      </c>
      <c r="T74" s="273">
        <f t="shared" si="48"/>
        <v>-159.96862409118975</v>
      </c>
      <c r="U74" s="273">
        <f t="shared" si="49"/>
        <v>91.182211076094944</v>
      </c>
      <c r="V74" s="273">
        <f t="shared" si="50"/>
        <v>-24.337097337901724</v>
      </c>
      <c r="W74" s="273">
        <f t="shared" si="51"/>
        <v>4.0145226350398389</v>
      </c>
      <c r="X74" s="273">
        <f t="shared" si="52"/>
        <v>-28.555830604531877</v>
      </c>
      <c r="Y74" s="273">
        <f t="shared" si="53"/>
        <v>-13.883451232244994</v>
      </c>
      <c r="Z74" s="273">
        <f t="shared" si="54"/>
        <v>-6.8626411275645012</v>
      </c>
      <c r="AB74" s="54" t="s">
        <v>18</v>
      </c>
      <c r="AC74" s="48">
        <f t="shared" si="55"/>
        <v>-7.4372487977655652E-2</v>
      </c>
      <c r="AD74" s="49">
        <f t="shared" si="56"/>
        <v>-5.7240455003528035E-2</v>
      </c>
      <c r="AE74" s="49">
        <f t="shared" si="57"/>
        <v>6.7264679275603589E-2</v>
      </c>
      <c r="AF74" s="49">
        <f t="shared" si="58"/>
        <v>-0.31420427093917486</v>
      </c>
      <c r="AG74" s="49">
        <f t="shared" si="59"/>
        <v>-0.52134866605366004</v>
      </c>
      <c r="AH74" s="49">
        <f t="shared" si="60"/>
        <v>0.67190524697543141</v>
      </c>
      <c r="AI74" s="49">
        <f t="shared" si="61"/>
        <v>-0.26138288384863967</v>
      </c>
      <c r="AJ74" s="49">
        <f t="shared" si="62"/>
        <v>5.379731580892775E-2</v>
      </c>
      <c r="AK74" s="49">
        <f t="shared" si="63"/>
        <v>-0.15117183869623979</v>
      </c>
      <c r="AL74" s="49">
        <f t="shared" si="64"/>
        <v>-0.10328666246316842</v>
      </c>
      <c r="AM74" s="50">
        <f t="shared" si="65"/>
        <v>-4.6489404586682055E-2</v>
      </c>
    </row>
    <row r="75" spans="2:39">
      <c r="B75" s="54" t="s">
        <v>19</v>
      </c>
      <c r="C75" s="276">
        <f>'T5'!C87/'T4'!C78</f>
        <v>114.94791001718852</v>
      </c>
      <c r="D75" s="277">
        <f>'T5'!D87/'T4'!D78</f>
        <v>113.16544475686075</v>
      </c>
      <c r="E75" s="277">
        <f>'T5'!E87/'T4'!E78</f>
        <v>100.69210207866033</v>
      </c>
      <c r="F75" s="277">
        <f>'T5'!F87/'T4'!F78</f>
        <v>68.812785825586772</v>
      </c>
      <c r="G75" s="277">
        <f>'T5'!G87/'T4'!G78</f>
        <v>160.2495903452629</v>
      </c>
      <c r="H75" s="277">
        <f>'T5'!H87/'T4'!H78</f>
        <v>111.60670229892249</v>
      </c>
      <c r="I75" s="277">
        <f>'T5'!I87/'T4'!I78</f>
        <v>140.85086820279233</v>
      </c>
      <c r="J75" s="277">
        <f>'T5'!J87/'T4'!J78</f>
        <v>145.73581707514847</v>
      </c>
      <c r="K75" s="277">
        <f>'T5'!K87/'T4'!K78</f>
        <v>103.27846867075498</v>
      </c>
      <c r="L75" s="277">
        <f>'T5'!L87/'T4'!L78</f>
        <v>387.78982346560281</v>
      </c>
      <c r="M75" s="278">
        <f>'T5'!M87/'T4'!M78</f>
        <v>121.62175934775676</v>
      </c>
      <c r="O75" s="54" t="s">
        <v>19</v>
      </c>
      <c r="P75" s="273">
        <f t="shared" si="44"/>
        <v>0.28128711528665917</v>
      </c>
      <c r="Q75" s="273">
        <f t="shared" si="45"/>
        <v>60.055114894779877</v>
      </c>
      <c r="R75" s="273">
        <f t="shared" si="46"/>
        <v>-36.110793168642417</v>
      </c>
      <c r="S75" s="273">
        <f t="shared" si="47"/>
        <v>-23.283072544044835</v>
      </c>
      <c r="T75" s="273">
        <f t="shared" si="48"/>
        <v>-103.95929565870398</v>
      </c>
      <c r="U75" s="273">
        <f t="shared" si="49"/>
        <v>1.6678200656076285</v>
      </c>
      <c r="V75" s="273">
        <f t="shared" si="50"/>
        <v>76.152878835468783</v>
      </c>
      <c r="W75" s="273">
        <f t="shared" si="51"/>
        <v>341.16899181563673</v>
      </c>
      <c r="X75" s="273">
        <f t="shared" si="52"/>
        <v>26.604076757445412</v>
      </c>
      <c r="Y75" s="273">
        <f t="shared" si="53"/>
        <v>346.42698652461581</v>
      </c>
      <c r="Z75" s="273">
        <f t="shared" si="54"/>
        <v>-7.3472512582662546</v>
      </c>
      <c r="AB75" s="54" t="s">
        <v>19</v>
      </c>
      <c r="AC75" s="48">
        <f t="shared" si="55"/>
        <v>2.4470833375273846E-3</v>
      </c>
      <c r="AD75" s="49">
        <f t="shared" si="56"/>
        <v>0.5306842121622023</v>
      </c>
      <c r="AE75" s="49">
        <f t="shared" si="57"/>
        <v>-0.35862587455402201</v>
      </c>
      <c r="AF75" s="49">
        <f t="shared" si="58"/>
        <v>-0.33835387224487939</v>
      </c>
      <c r="AG75" s="49">
        <f t="shared" si="59"/>
        <v>-0.64873361257723239</v>
      </c>
      <c r="AH75" s="49">
        <f t="shared" si="60"/>
        <v>1.4943726776736155E-2</v>
      </c>
      <c r="AI75" s="49">
        <f t="shared" si="61"/>
        <v>0.54066318374286793</v>
      </c>
      <c r="AJ75" s="49">
        <f t="shared" si="62"/>
        <v>2.3410099086329161</v>
      </c>
      <c r="AK75" s="49">
        <f t="shared" si="63"/>
        <v>0.25759557727620336</v>
      </c>
      <c r="AL75" s="49">
        <f t="shared" si="64"/>
        <v>0.89333697163237724</v>
      </c>
      <c r="AM75" s="50">
        <f t="shared" si="65"/>
        <v>-6.0410664158031438E-2</v>
      </c>
    </row>
    <row r="76" spans="2:39">
      <c r="B76" s="109" t="s">
        <v>20</v>
      </c>
      <c r="C76" s="289">
        <f>'T5'!C88/'T4'!C79</f>
        <v>53.69753110264665</v>
      </c>
      <c r="D76" s="290">
        <f>'T5'!D88/'T4'!D79</f>
        <v>34.356679609315584</v>
      </c>
      <c r="E76" s="290">
        <f>'T5'!E88/'T4'!E79</f>
        <v>31.875593637262188</v>
      </c>
      <c r="F76" s="290">
        <f>'T5'!F88/'T4'!F79</f>
        <v>9211.281413983068</v>
      </c>
      <c r="G76" s="291" t="s">
        <v>120</v>
      </c>
      <c r="H76" s="290">
        <f>'T5'!H88/'T4'!H79</f>
        <v>169.46677791153448</v>
      </c>
      <c r="I76" s="290">
        <f>'T5'!I88/'T4'!I79</f>
        <v>1135.7251411988336</v>
      </c>
      <c r="J76" s="290">
        <f>'T5'!J88/'T4'!J79</f>
        <v>120.40589389342506</v>
      </c>
      <c r="K76" s="290">
        <f>'T5'!K88/'T4'!K79</f>
        <v>30.378458108543672</v>
      </c>
      <c r="L76" s="291" t="s">
        <v>120</v>
      </c>
      <c r="M76" s="357">
        <f>'T5'!M88/'T4'!M79</f>
        <v>478.00900764987318</v>
      </c>
      <c r="O76" s="109" t="s">
        <v>20</v>
      </c>
      <c r="P76" s="303">
        <f t="shared" si="44"/>
        <v>-8.6776129360590701</v>
      </c>
      <c r="Q76" s="303">
        <f t="shared" si="45"/>
        <v>-10.192524721538096</v>
      </c>
      <c r="R76" s="303">
        <f t="shared" si="46"/>
        <v>6.3314380073153949</v>
      </c>
      <c r="S76" s="303">
        <f t="shared" si="47"/>
        <v>-4815.8172863973768</v>
      </c>
      <c r="T76" s="304" t="s">
        <v>120</v>
      </c>
      <c r="U76" s="303">
        <f t="shared" si="49"/>
        <v>29.19561687682679</v>
      </c>
      <c r="V76" s="303">
        <f t="shared" si="50"/>
        <v>441.21241000075065</v>
      </c>
      <c r="W76" s="304" t="s">
        <v>120</v>
      </c>
      <c r="X76" s="303">
        <f t="shared" si="52"/>
        <v>132.21974109739395</v>
      </c>
      <c r="Y76" s="304" t="s">
        <v>120</v>
      </c>
      <c r="Z76" s="304" t="s">
        <v>120</v>
      </c>
      <c r="AB76" s="109" t="s">
        <v>20</v>
      </c>
      <c r="AC76" s="72">
        <f t="shared" si="55"/>
        <v>-0.16160171162192161</v>
      </c>
      <c r="AD76" s="73">
        <f t="shared" si="56"/>
        <v>-0.29666792127299929</v>
      </c>
      <c r="AE76" s="73">
        <f t="shared" si="57"/>
        <v>0.1986296499875698</v>
      </c>
      <c r="AF76" s="73">
        <f t="shared" si="58"/>
        <v>-0.52281730086834466</v>
      </c>
      <c r="AG76" s="131" t="s">
        <v>120</v>
      </c>
      <c r="AH76" s="73">
        <f t="shared" si="60"/>
        <v>0.17227929412847848</v>
      </c>
      <c r="AI76" s="73">
        <f t="shared" si="61"/>
        <v>0.38848520121252361</v>
      </c>
      <c r="AJ76" s="131" t="s">
        <v>120</v>
      </c>
      <c r="AK76" s="73">
        <f t="shared" si="63"/>
        <v>4.352417776602306</v>
      </c>
      <c r="AL76" s="131" t="s">
        <v>120</v>
      </c>
      <c r="AM76" s="132" t="s">
        <v>120</v>
      </c>
    </row>
    <row r="77" spans="2:39">
      <c r="B77" s="264" t="s">
        <v>56</v>
      </c>
      <c r="C77" s="265">
        <f>'T5'!C89/'T4'!C80</f>
        <v>41.358530609286817</v>
      </c>
      <c r="D77" s="297">
        <f>'T5'!D89/'T4'!D80</f>
        <v>27.676839098436808</v>
      </c>
      <c r="E77" s="297">
        <f>'T5'!E89/'T4'!E80</f>
        <v>41.989480798063667</v>
      </c>
      <c r="F77" s="297">
        <f>'T5'!F89/'T4'!F80</f>
        <v>42.79292855980917</v>
      </c>
      <c r="G77" s="297">
        <f>'T5'!G89/'T4'!G80</f>
        <v>62.982476297869837</v>
      </c>
      <c r="H77" s="297">
        <f>'T5'!H89/'T4'!H80</f>
        <v>90.370980373241764</v>
      </c>
      <c r="I77" s="297">
        <f>'T5'!I89/'T4'!I80</f>
        <v>58.691853044899808</v>
      </c>
      <c r="J77" s="297">
        <f>'T5'!J89/'T4'!J80</f>
        <v>63.026118516851618</v>
      </c>
      <c r="K77" s="297">
        <f>'T5'!K89/'T4'!K80</f>
        <v>71.081369519526731</v>
      </c>
      <c r="L77" s="297">
        <f>'T5'!L89/'T4'!L80</f>
        <v>63.68416886885408</v>
      </c>
      <c r="M77" s="298">
        <f>'T5'!M89/'T4'!M80</f>
        <v>61.167648205793498</v>
      </c>
      <c r="O77" s="264" t="s">
        <v>56</v>
      </c>
      <c r="P77" s="419">
        <f t="shared" si="44"/>
        <v>-7.0906720854432237</v>
      </c>
      <c r="Q77" s="419">
        <f t="shared" si="45"/>
        <v>-4.1984528531065131</v>
      </c>
      <c r="R77" s="419">
        <f t="shared" si="46"/>
        <v>-5.4685276893634338</v>
      </c>
      <c r="S77" s="419">
        <f t="shared" si="47"/>
        <v>-13.236276873322694</v>
      </c>
      <c r="T77" s="419">
        <f t="shared" si="48"/>
        <v>-14.961113057272598</v>
      </c>
      <c r="U77" s="419">
        <f t="shared" si="49"/>
        <v>-5.1349409720021981</v>
      </c>
      <c r="V77" s="419">
        <f t="shared" si="50"/>
        <v>-20.338726242898296</v>
      </c>
      <c r="W77" s="300">
        <f t="shared" si="51"/>
        <v>-4.2582422714678572</v>
      </c>
      <c r="X77" s="419">
        <f t="shared" si="52"/>
        <v>-10.304111483161066</v>
      </c>
      <c r="Y77" s="300">
        <f t="shared" si="53"/>
        <v>0.56830275305508593</v>
      </c>
      <c r="Z77" s="419">
        <f t="shared" si="54"/>
        <v>-16.423338232651538</v>
      </c>
      <c r="AB77" s="264" t="s">
        <v>56</v>
      </c>
      <c r="AC77" s="420">
        <f t="shared" si="55"/>
        <v>-0.17144400395721637</v>
      </c>
      <c r="AD77" s="420">
        <f t="shared" si="56"/>
        <v>-0.15169553279455392</v>
      </c>
      <c r="AE77" s="420">
        <f t="shared" si="57"/>
        <v>-0.13023565867991427</v>
      </c>
      <c r="AF77" s="420">
        <f t="shared" si="58"/>
        <v>-0.3093099098095875</v>
      </c>
      <c r="AG77" s="420">
        <f t="shared" si="59"/>
        <v>-0.23754405886671379</v>
      </c>
      <c r="AH77" s="420">
        <f t="shared" si="60"/>
        <v>-5.6820684591384819E-2</v>
      </c>
      <c r="AI77" s="420">
        <f t="shared" si="61"/>
        <v>-0.34653406201605158</v>
      </c>
      <c r="AJ77" s="420">
        <f t="shared" si="62"/>
        <v>-6.7563136865699716E-2</v>
      </c>
      <c r="AK77" s="420">
        <f t="shared" si="63"/>
        <v>-0.14496219688522499</v>
      </c>
      <c r="AL77" s="420">
        <f t="shared" si="64"/>
        <v>8.9237680753187134E-3</v>
      </c>
      <c r="AM77" s="420">
        <f t="shared" si="65"/>
        <v>-0.26849713393257452</v>
      </c>
    </row>
    <row r="79" spans="2:39" s="1" customFormat="1" ht="12.75">
      <c r="B79" s="270" t="s">
        <v>53</v>
      </c>
      <c r="M79" s="424" t="s">
        <v>324</v>
      </c>
      <c r="O79" s="270" t="s">
        <v>53</v>
      </c>
      <c r="Z79" s="424" t="s">
        <v>324</v>
      </c>
      <c r="AB79" s="270" t="s">
        <v>53</v>
      </c>
      <c r="AM79" s="424" t="s">
        <v>324</v>
      </c>
    </row>
    <row r="80" spans="2:39" s="1" customFormat="1" ht="12.75">
      <c r="B80" s="270" t="s">
        <v>54</v>
      </c>
      <c r="O80" s="270" t="s">
        <v>54</v>
      </c>
      <c r="AB80" s="270" t="s">
        <v>54</v>
      </c>
    </row>
    <row r="81" s="1" customFormat="1" ht="12.75"/>
    <row r="84" s="18" customFormat="1"/>
    <row r="108" s="18" customFormat="1"/>
    <row r="136" spans="2:28">
      <c r="H136" s="305"/>
    </row>
    <row r="137" spans="2:28">
      <c r="H137" s="306"/>
    </row>
    <row r="138" spans="2:28">
      <c r="H138" s="307"/>
    </row>
    <row r="139" spans="2:28" s="3" customFormat="1">
      <c r="B139" s="96"/>
      <c r="H139" s="308"/>
      <c r="N139" s="4"/>
      <c r="O139" s="4"/>
      <c r="AA139" s="4"/>
      <c r="AB139" s="4"/>
    </row>
    <row r="140" spans="2:28" s="3" customFormat="1">
      <c r="B140" s="96"/>
      <c r="H140" s="309"/>
      <c r="N140" s="4"/>
      <c r="O140" s="4"/>
      <c r="AA140" s="4"/>
      <c r="AB140" s="4"/>
    </row>
    <row r="141" spans="2:28" s="3" customFormat="1">
      <c r="B141" s="96"/>
      <c r="H141" s="310"/>
      <c r="N141" s="4"/>
      <c r="O141" s="4"/>
      <c r="AA141" s="4"/>
      <c r="AB141" s="4"/>
    </row>
    <row r="142" spans="2:28" s="3" customFormat="1">
      <c r="B142" s="96"/>
      <c r="H142" s="311"/>
      <c r="N142" s="4"/>
      <c r="O142" s="4"/>
      <c r="AA142" s="4"/>
      <c r="AB142" s="4"/>
    </row>
    <row r="143" spans="2:28" s="3" customFormat="1">
      <c r="B143" s="96"/>
      <c r="H143" s="312"/>
      <c r="N143" s="4"/>
      <c r="O143" s="4"/>
      <c r="AA143" s="4"/>
      <c r="AB143" s="4"/>
    </row>
    <row r="144" spans="2:28" s="3" customFormat="1">
      <c r="B144" s="96"/>
      <c r="H144" s="313"/>
      <c r="N144" s="4"/>
      <c r="O144" s="4"/>
      <c r="AA144" s="4"/>
      <c r="AB144" s="4"/>
    </row>
    <row r="145" spans="2:28" s="3" customFormat="1">
      <c r="B145" s="96"/>
      <c r="H145" s="314"/>
      <c r="N145" s="4"/>
      <c r="O145" s="4"/>
      <c r="AA145" s="4"/>
      <c r="AB145" s="4"/>
    </row>
  </sheetData>
  <hyperlinks>
    <hyperlink ref="B1" location="'List of tables'!A1" display="Return to List of tables"/>
    <hyperlink ref="AM79" location="'List of tables'!A1" display="Return to List of tables"/>
    <hyperlink ref="Z79" location="'List of tables'!A1" display="Return to List of tables"/>
    <hyperlink ref="M79" location="'List of tables'!A1" display="Return to List of tables"/>
    <hyperlink ref="M52" location="'List of tables'!A1" display="Return to List of tables"/>
    <hyperlink ref="Z52" location="'List of tables'!A1" display="Return to List of tables"/>
    <hyperlink ref="AM52" location="'List of tables'!A1" display="Return to List of tables"/>
    <hyperlink ref="AM25" location="'List of tables'!A1" display="Return to List of tables"/>
    <hyperlink ref="Z25" location="'List of tables'!A1" display="Return to List of tables"/>
    <hyperlink ref="M25" location="'List of tables'!A1" display="Return to List of tables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80" orientation="landscape" r:id="rId1"/>
  <headerFooter>
    <oddFooter>&amp;L&amp;D&amp;CPage &amp;P of &amp;N&amp;R&amp;F</oddFooter>
  </headerFooter>
  <rowBreaks count="4" manualBreakCount="4">
    <brk id="28" min="1" max="38" man="1"/>
    <brk id="55" min="1" max="38" man="1"/>
    <brk id="82" min="1" max="38" man="1"/>
    <brk id="106" min="1" max="38" man="1"/>
  </rowBreaks>
  <colBreaks count="2" manualBreakCount="2">
    <brk id="14" max="1048575" man="1"/>
    <brk id="2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M118"/>
  <sheetViews>
    <sheetView topLeftCell="B1" zoomScale="80" zoomScaleNormal="80" workbookViewId="0">
      <selection activeCell="C4" sqref="C4"/>
    </sheetView>
  </sheetViews>
  <sheetFormatPr defaultColWidth="9.140625" defaultRowHeight="14.25"/>
  <cols>
    <col min="1" max="1" width="3.7109375" style="4" customWidth="1"/>
    <col min="2" max="2" width="38.7109375" style="96" customWidth="1"/>
    <col min="3" max="13" width="11.42578125" style="3" customWidth="1"/>
    <col min="14" max="14" width="2.28515625" style="4" customWidth="1"/>
    <col min="15" max="15" width="38.7109375" style="4" customWidth="1"/>
    <col min="16" max="17" width="11.42578125" style="3" customWidth="1"/>
    <col min="18" max="19" width="12.28515625" style="3" customWidth="1"/>
    <col min="20" max="26" width="11.42578125" style="3" customWidth="1"/>
    <col min="27" max="27" width="2.28515625" style="4" customWidth="1"/>
    <col min="28" max="28" width="40" style="4" customWidth="1"/>
    <col min="29" max="39" width="11.42578125" style="3" customWidth="1"/>
    <col min="40" max="16384" width="9.140625" style="4"/>
  </cols>
  <sheetData>
    <row r="1" spans="2:39">
      <c r="B1" s="417" t="s">
        <v>324</v>
      </c>
    </row>
    <row r="2" spans="2:39" ht="15">
      <c r="B2" s="2" t="s">
        <v>197</v>
      </c>
      <c r="O2" s="2" t="s">
        <v>198</v>
      </c>
      <c r="AB2" s="5" t="s">
        <v>199</v>
      </c>
    </row>
    <row r="3" spans="2:39" s="18" customFormat="1" ht="57">
      <c r="B3" s="6" t="s">
        <v>145</v>
      </c>
      <c r="C3" s="7" t="s">
        <v>38</v>
      </c>
      <c r="D3" s="8" t="s">
        <v>45</v>
      </c>
      <c r="E3" s="9" t="s">
        <v>46</v>
      </c>
      <c r="F3" s="10" t="s">
        <v>47</v>
      </c>
      <c r="G3" s="11" t="s">
        <v>39</v>
      </c>
      <c r="H3" s="12" t="s">
        <v>48</v>
      </c>
      <c r="I3" s="13" t="s">
        <v>40</v>
      </c>
      <c r="J3" s="14" t="s">
        <v>41</v>
      </c>
      <c r="K3" s="15" t="s">
        <v>49</v>
      </c>
      <c r="L3" s="16" t="s">
        <v>42</v>
      </c>
      <c r="M3" s="17" t="s">
        <v>43</v>
      </c>
      <c r="O3" s="6" t="s">
        <v>145</v>
      </c>
      <c r="P3" s="19" t="s">
        <v>38</v>
      </c>
      <c r="Q3" s="20" t="s">
        <v>45</v>
      </c>
      <c r="R3" s="21" t="s">
        <v>46</v>
      </c>
      <c r="S3" s="22" t="s">
        <v>47</v>
      </c>
      <c r="T3" s="23" t="s">
        <v>39</v>
      </c>
      <c r="U3" s="24" t="s">
        <v>48</v>
      </c>
      <c r="V3" s="25" t="s">
        <v>40</v>
      </c>
      <c r="W3" s="26" t="s">
        <v>41</v>
      </c>
      <c r="X3" s="27" t="s">
        <v>49</v>
      </c>
      <c r="Y3" s="28" t="s">
        <v>42</v>
      </c>
      <c r="Z3" s="29" t="s">
        <v>43</v>
      </c>
      <c r="AB3" s="6" t="s">
        <v>145</v>
      </c>
      <c r="AC3" s="30" t="s">
        <v>38</v>
      </c>
      <c r="AD3" s="20" t="s">
        <v>45</v>
      </c>
      <c r="AE3" s="21" t="s">
        <v>46</v>
      </c>
      <c r="AF3" s="22" t="s">
        <v>47</v>
      </c>
      <c r="AG3" s="23" t="s">
        <v>39</v>
      </c>
      <c r="AH3" s="24" t="s">
        <v>48</v>
      </c>
      <c r="AI3" s="25" t="s">
        <v>40</v>
      </c>
      <c r="AJ3" s="26" t="s">
        <v>41</v>
      </c>
      <c r="AK3" s="27" t="s">
        <v>49</v>
      </c>
      <c r="AL3" s="28" t="s">
        <v>42</v>
      </c>
      <c r="AM3" s="29" t="s">
        <v>43</v>
      </c>
    </row>
    <row r="4" spans="2:39">
      <c r="B4" s="31" t="s">
        <v>26</v>
      </c>
      <c r="C4" s="32">
        <f>'T7'!C4/'T6'!C4</f>
        <v>16.187799616426791</v>
      </c>
      <c r="D4" s="271">
        <f>'T7'!D4/'T6'!D4</f>
        <v>14.23771123299889</v>
      </c>
      <c r="E4" s="271">
        <f>'T7'!E4/'T6'!E4</f>
        <v>14.384265128920106</v>
      </c>
      <c r="F4" s="271">
        <f>'T7'!F4/'T6'!F4</f>
        <v>15.497316195076639</v>
      </c>
      <c r="G4" s="271">
        <f>'T7'!G4/'T6'!G4</f>
        <v>20.182563250253711</v>
      </c>
      <c r="H4" s="271">
        <f>'T7'!H4/'T6'!H4</f>
        <v>34.520252634455638</v>
      </c>
      <c r="I4" s="271">
        <f>'T7'!I4/'T6'!I4</f>
        <v>15.96516956691366</v>
      </c>
      <c r="J4" s="271">
        <f>'T7'!J4/'T6'!J4</f>
        <v>23.671731404110794</v>
      </c>
      <c r="K4" s="271">
        <f>'T7'!K4/'T6'!K4</f>
        <v>24.522035100254374</v>
      </c>
      <c r="L4" s="271">
        <f>'T7'!L4/'T6'!L4</f>
        <v>22.312175160845158</v>
      </c>
      <c r="M4" s="272">
        <f>'T7'!M4/'T6'!M4</f>
        <v>19.286548937815986</v>
      </c>
      <c r="O4" s="31" t="s">
        <v>26</v>
      </c>
      <c r="P4" s="326">
        <f t="shared" ref="P4:P14" si="0">C4-C22</f>
        <v>-3.5279839979219929</v>
      </c>
      <c r="Q4" s="327">
        <f t="shared" ref="Q4:Q14" si="1">D4-D22</f>
        <v>-3.1691487486665437</v>
      </c>
      <c r="R4" s="327">
        <f t="shared" ref="R4:R14" si="2">E4-E22</f>
        <v>-4.2762936514259344</v>
      </c>
      <c r="S4" s="327">
        <f t="shared" ref="S4:S14" si="3">F4-F22</f>
        <v>-6.3078403203022901</v>
      </c>
      <c r="T4" s="327">
        <f t="shared" ref="T4:T14" si="4">G4-G22</f>
        <v>-3.5702485523722309</v>
      </c>
      <c r="U4" s="327">
        <f t="shared" ref="U4:U14" si="5">H4-H22</f>
        <v>0.71311914139519672</v>
      </c>
      <c r="V4" s="327">
        <f t="shared" ref="V4:V14" si="6">I4-I22</f>
        <v>-3.7820649802120254</v>
      </c>
      <c r="W4" s="327">
        <f t="shared" ref="W4:W14" si="7">J4-J22</f>
        <v>1.2702562245404856</v>
      </c>
      <c r="X4" s="327">
        <f t="shared" ref="X4:X13" si="8">K4-K22</f>
        <v>-8.7179922491759889</v>
      </c>
      <c r="Y4" s="327">
        <f t="shared" ref="Y4:Y14" si="9">L4-L22</f>
        <v>-1.3235958289887648</v>
      </c>
      <c r="Z4" s="328">
        <f t="shared" ref="Z4:Z14" si="10">M4-M22</f>
        <v>-3.7368473690213193</v>
      </c>
      <c r="AB4" s="31" t="s">
        <v>26</v>
      </c>
      <c r="AC4" s="101">
        <f t="shared" ref="AC4:AC14" si="11">P4/C22</f>
        <v>-0.17894211393933088</v>
      </c>
      <c r="AD4" s="102">
        <f t="shared" ref="AD4:AD14" si="12">Q4/D22</f>
        <v>-0.18206320680493746</v>
      </c>
      <c r="AE4" s="102">
        <f t="shared" ref="AE4:AE14" si="13">R4/E22</f>
        <v>-0.2291621436293686</v>
      </c>
      <c r="AF4" s="102">
        <f t="shared" ref="AF4:AF14" si="14">S4/F22</f>
        <v>-0.28928204738422503</v>
      </c>
      <c r="AG4" s="102">
        <f t="shared" ref="AG4:AG14" si="15">T4/G22</f>
        <v>-0.15030845956424954</v>
      </c>
      <c r="AH4" s="102">
        <f t="shared" ref="AH4:AH14" si="16">U4/H22</f>
        <v>2.1093747612218529E-2</v>
      </c>
      <c r="AI4" s="102">
        <f t="shared" ref="AI4:AI14" si="17">V4/I22</f>
        <v>-0.19152377874412418</v>
      </c>
      <c r="AJ4" s="102">
        <f t="shared" ref="AJ4:AJ14" si="18">W4/J22</f>
        <v>5.6704132846524924E-2</v>
      </c>
      <c r="AK4" s="102">
        <f t="shared" ref="AK4:AK13" si="19">X4/K22</f>
        <v>-0.26227391925793314</v>
      </c>
      <c r="AL4" s="102">
        <f t="shared" ref="AL4:AL14" si="20">Y4/L22</f>
        <v>-5.5999689181201746E-2</v>
      </c>
      <c r="AM4" s="103">
        <f t="shared" ref="AM4:AM14" si="21">Z4/M22</f>
        <v>-0.16230652155831501</v>
      </c>
    </row>
    <row r="5" spans="2:39">
      <c r="B5" s="54" t="s">
        <v>33</v>
      </c>
      <c r="C5" s="276">
        <f>'T7'!C5/'T6'!C5</f>
        <v>30.17850441084931</v>
      </c>
      <c r="D5" s="277">
        <f>'T7'!D5/'T6'!D5</f>
        <v>30.868958651627711</v>
      </c>
      <c r="E5" s="277">
        <f>'T7'!E5/'T6'!E5</f>
        <v>29.283114442951831</v>
      </c>
      <c r="F5" s="277">
        <f>'T7'!F5/'T6'!F5</f>
        <v>22.989272929962542</v>
      </c>
      <c r="G5" s="277">
        <f>'T7'!G5/'T6'!G5</f>
        <v>30.002051468005561</v>
      </c>
      <c r="H5" s="277">
        <f>'T7'!H5/'T6'!H5</f>
        <v>44.966768253610013</v>
      </c>
      <c r="I5" s="277">
        <f>'T7'!I5/'T6'!I5</f>
        <v>24.413927137424754</v>
      </c>
      <c r="J5" s="277">
        <f>'T7'!J5/'T6'!J5</f>
        <v>30.063107579065257</v>
      </c>
      <c r="K5" s="277">
        <f>'T7'!K5/'T6'!K5</f>
        <v>25.705876604271438</v>
      </c>
      <c r="L5" s="277">
        <f>'T7'!L5/'T6'!L5</f>
        <v>37.627633539807434</v>
      </c>
      <c r="M5" s="278">
        <f>'T7'!M5/'T6'!M5</f>
        <v>33.802223283174634</v>
      </c>
      <c r="O5" s="54" t="s">
        <v>33</v>
      </c>
      <c r="P5" s="329">
        <f t="shared" si="0"/>
        <v>5.6544294293967177</v>
      </c>
      <c r="Q5" s="249">
        <f t="shared" si="1"/>
        <v>6.9272799757704178</v>
      </c>
      <c r="R5" s="249">
        <f t="shared" si="2"/>
        <v>7.0401113931909016</v>
      </c>
      <c r="S5" s="249">
        <f t="shared" si="3"/>
        <v>-1.4557234838471125</v>
      </c>
      <c r="T5" s="249">
        <f t="shared" si="4"/>
        <v>4.4052729414707912</v>
      </c>
      <c r="U5" s="249">
        <f t="shared" si="5"/>
        <v>8.2052703990017903</v>
      </c>
      <c r="V5" s="249">
        <f t="shared" si="6"/>
        <v>1.4788908473538669</v>
      </c>
      <c r="W5" s="249">
        <f t="shared" si="7"/>
        <v>3.8527361513941152</v>
      </c>
      <c r="X5" s="249">
        <f t="shared" si="8"/>
        <v>3.8653147542499688</v>
      </c>
      <c r="Y5" s="249">
        <f t="shared" si="9"/>
        <v>10.851214070882012</v>
      </c>
      <c r="Z5" s="250">
        <f t="shared" si="10"/>
        <v>-0.27242004462218716</v>
      </c>
      <c r="AB5" s="54" t="s">
        <v>33</v>
      </c>
      <c r="AC5" s="48">
        <f t="shared" si="11"/>
        <v>0.2305664712603076</v>
      </c>
      <c r="AD5" s="49">
        <f t="shared" si="12"/>
        <v>0.28933977727952148</v>
      </c>
      <c r="AE5" s="49">
        <f t="shared" si="13"/>
        <v>0.31650903330998598</v>
      </c>
      <c r="AF5" s="49">
        <f t="shared" si="14"/>
        <v>-5.9550979644436931E-2</v>
      </c>
      <c r="AG5" s="49">
        <f t="shared" si="15"/>
        <v>0.17210263146606858</v>
      </c>
      <c r="AH5" s="49">
        <f t="shared" si="16"/>
        <v>0.22320283116465076</v>
      </c>
      <c r="AI5" s="49">
        <f t="shared" si="17"/>
        <v>6.4481731297460959E-2</v>
      </c>
      <c r="AJ5" s="49">
        <f t="shared" si="18"/>
        <v>0.14699281015631302</v>
      </c>
      <c r="AK5" s="49">
        <f t="shared" si="19"/>
        <v>0.17697872338600892</v>
      </c>
      <c r="AL5" s="49">
        <f t="shared" si="20"/>
        <v>0.40525261726927553</v>
      </c>
      <c r="AM5" s="50">
        <f t="shared" si="21"/>
        <v>-7.9948025281296794E-3</v>
      </c>
    </row>
    <row r="6" spans="2:39">
      <c r="B6" s="54" t="s">
        <v>27</v>
      </c>
      <c r="C6" s="276">
        <f>'T7'!C6/'T6'!C6</f>
        <v>49.770113043127409</v>
      </c>
      <c r="D6" s="277">
        <f>'T7'!D6/'T6'!D6</f>
        <v>34.407757511458321</v>
      </c>
      <c r="E6" s="277">
        <f>'T7'!E6/'T6'!E6</f>
        <v>23.789501524750587</v>
      </c>
      <c r="F6" s="277">
        <f>'T7'!F6/'T6'!F6</f>
        <v>51.800866988556507</v>
      </c>
      <c r="G6" s="277">
        <f>'T7'!G6/'T6'!G6</f>
        <v>63.563846818436367</v>
      </c>
      <c r="H6" s="277">
        <f>'T7'!H6/'T6'!H6</f>
        <v>154.467811039439</v>
      </c>
      <c r="I6" s="277">
        <f>'T7'!I6/'T6'!I6</f>
        <v>38.410707311744595</v>
      </c>
      <c r="J6" s="277">
        <f>'T7'!J6/'T6'!J6</f>
        <v>45.188711210170361</v>
      </c>
      <c r="K6" s="277">
        <f>'T7'!K6/'T6'!K6</f>
        <v>38.429002289474397</v>
      </c>
      <c r="L6" s="277">
        <f>'T7'!L6/'T6'!L6</f>
        <v>60.510326049384908</v>
      </c>
      <c r="M6" s="278">
        <f>'T7'!M6/'T6'!M6</f>
        <v>71.151084020391409</v>
      </c>
      <c r="O6" s="54" t="s">
        <v>27</v>
      </c>
      <c r="P6" s="329">
        <f t="shared" si="0"/>
        <v>9.024881576644745</v>
      </c>
      <c r="Q6" s="249">
        <f t="shared" si="1"/>
        <v>7.1931910636947016</v>
      </c>
      <c r="R6" s="249">
        <f t="shared" si="2"/>
        <v>6.0214060045417206</v>
      </c>
      <c r="S6" s="249">
        <f t="shared" si="3"/>
        <v>-14.314408408339446</v>
      </c>
      <c r="T6" s="249">
        <f t="shared" si="4"/>
        <v>17.282126652996496</v>
      </c>
      <c r="U6" s="249">
        <f t="shared" si="5"/>
        <v>11.13280003003203</v>
      </c>
      <c r="V6" s="249">
        <f t="shared" si="6"/>
        <v>-12.6644044906907</v>
      </c>
      <c r="W6" s="249">
        <f t="shared" si="7"/>
        <v>6.024089589033494</v>
      </c>
      <c r="X6" s="249">
        <f t="shared" si="8"/>
        <v>0.5668131506248173</v>
      </c>
      <c r="Y6" s="249">
        <f t="shared" si="9"/>
        <v>16.509429285114443</v>
      </c>
      <c r="Z6" s="250">
        <f t="shared" si="10"/>
        <v>-12.906018500508594</v>
      </c>
      <c r="AB6" s="54" t="s">
        <v>27</v>
      </c>
      <c r="AC6" s="48">
        <f t="shared" si="11"/>
        <v>0.22149540576468882</v>
      </c>
      <c r="AD6" s="49">
        <f t="shared" si="12"/>
        <v>0.26431400542431965</v>
      </c>
      <c r="AE6" s="49">
        <f t="shared" si="13"/>
        <v>0.33888865566335824</v>
      </c>
      <c r="AF6" s="49">
        <f t="shared" si="14"/>
        <v>-0.21650682572837765</v>
      </c>
      <c r="AG6" s="49">
        <f t="shared" si="15"/>
        <v>0.37341150223499353</v>
      </c>
      <c r="AH6" s="49">
        <f t="shared" si="16"/>
        <v>7.7669788781063356E-2</v>
      </c>
      <c r="AI6" s="49">
        <f t="shared" si="17"/>
        <v>-0.24795647123941983</v>
      </c>
      <c r="AJ6" s="49">
        <f t="shared" si="18"/>
        <v>0.15381457396188236</v>
      </c>
      <c r="AK6" s="49">
        <f t="shared" si="19"/>
        <v>1.4970427318562584E-2</v>
      </c>
      <c r="AL6" s="49">
        <f t="shared" si="20"/>
        <v>0.37520665484528037</v>
      </c>
      <c r="AM6" s="50">
        <f t="shared" si="21"/>
        <v>-0.15353870301798275</v>
      </c>
    </row>
    <row r="7" spans="2:39">
      <c r="B7" s="54" t="s">
        <v>2</v>
      </c>
      <c r="C7" s="276">
        <f>'T7'!C7/'T6'!C7</f>
        <v>84.647323467956724</v>
      </c>
      <c r="D7" s="277">
        <f>'T7'!D7/'T6'!D7</f>
        <v>94.737441083688935</v>
      </c>
      <c r="E7" s="277">
        <f>'T7'!E7/'T6'!E7</f>
        <v>137.5348138797892</v>
      </c>
      <c r="F7" s="277">
        <f>'T7'!F7/'T6'!F7</f>
        <v>57.943114221923253</v>
      </c>
      <c r="G7" s="277">
        <f>'T7'!G7/'T6'!G7</f>
        <v>95.504544573267125</v>
      </c>
      <c r="H7" s="277">
        <f>'T7'!H7/'T6'!H7</f>
        <v>57.48598393272313</v>
      </c>
      <c r="I7" s="277">
        <f>'T7'!I7/'T6'!I7</f>
        <v>69.453440343643351</v>
      </c>
      <c r="J7" s="277">
        <f>'T7'!J7/'T6'!J7</f>
        <v>74.471000308764815</v>
      </c>
      <c r="K7" s="277">
        <f>'T7'!K7/'T6'!K7</f>
        <v>61.295900224860773</v>
      </c>
      <c r="L7" s="277">
        <f>'T7'!L7/'T6'!L7</f>
        <v>80.279517957114521</v>
      </c>
      <c r="M7" s="278">
        <f>'T7'!M7/'T6'!M7</f>
        <v>175.06607700303275</v>
      </c>
      <c r="O7" s="54" t="s">
        <v>2</v>
      </c>
      <c r="P7" s="329">
        <f t="shared" si="0"/>
        <v>-10.266555135973604</v>
      </c>
      <c r="Q7" s="249">
        <f t="shared" si="1"/>
        <v>-39.674110713333278</v>
      </c>
      <c r="R7" s="249">
        <f t="shared" si="2"/>
        <v>37.078536448687103</v>
      </c>
      <c r="S7" s="249">
        <f t="shared" si="3"/>
        <v>14.52187385497971</v>
      </c>
      <c r="T7" s="249">
        <f t="shared" si="4"/>
        <v>12.104011155009943</v>
      </c>
      <c r="U7" s="249">
        <f t="shared" si="5"/>
        <v>-89.387755541551329</v>
      </c>
      <c r="V7" s="249">
        <f t="shared" si="6"/>
        <v>-180.62569835246984</v>
      </c>
      <c r="W7" s="249">
        <f t="shared" si="7"/>
        <v>1.9712133436005814</v>
      </c>
      <c r="X7" s="249">
        <f t="shared" si="8"/>
        <v>8.5888613017982109</v>
      </c>
      <c r="Y7" s="249">
        <f t="shared" si="9"/>
        <v>9.1069296378305467</v>
      </c>
      <c r="Z7" s="250">
        <f t="shared" si="10"/>
        <v>-53.59122219617899</v>
      </c>
      <c r="AB7" s="54" t="s">
        <v>2</v>
      </c>
      <c r="AC7" s="48">
        <f t="shared" si="11"/>
        <v>-0.10816705930662991</v>
      </c>
      <c r="AD7" s="49">
        <f t="shared" si="12"/>
        <v>-0.29516890611638802</v>
      </c>
      <c r="AE7" s="49">
        <f t="shared" si="13"/>
        <v>0.36910123883614349</v>
      </c>
      <c r="AF7" s="49">
        <f t="shared" si="14"/>
        <v>0.33444170945506124</v>
      </c>
      <c r="AG7" s="49">
        <f t="shared" si="15"/>
        <v>0.14513109999318372</v>
      </c>
      <c r="AH7" s="49">
        <f t="shared" si="16"/>
        <v>-0.60860270775095204</v>
      </c>
      <c r="AI7" s="49">
        <f t="shared" si="17"/>
        <v>-0.72227415407072171</v>
      </c>
      <c r="AJ7" s="49">
        <f t="shared" si="18"/>
        <v>2.7189229460049848E-2</v>
      </c>
      <c r="AK7" s="49">
        <f t="shared" si="19"/>
        <v>0.16295473009469438</v>
      </c>
      <c r="AL7" s="49">
        <f t="shared" si="20"/>
        <v>0.12795557746159775</v>
      </c>
      <c r="AM7" s="50">
        <f t="shared" si="21"/>
        <v>-0.2343735467175663</v>
      </c>
    </row>
    <row r="8" spans="2:39">
      <c r="B8" s="54" t="s">
        <v>32</v>
      </c>
      <c r="C8" s="276">
        <f>'T7'!C8/'T6'!C8</f>
        <v>130.61760405021468</v>
      </c>
      <c r="D8" s="277">
        <f>'T7'!D8/'T6'!D8</f>
        <v>181.00454828581022</v>
      </c>
      <c r="E8" s="277">
        <f>'T7'!E8/'T6'!E8</f>
        <v>346.83693929784829</v>
      </c>
      <c r="F8" s="277">
        <f>'T7'!F8/'T6'!F8</f>
        <v>123.13887735743954</v>
      </c>
      <c r="G8" s="277">
        <f>'T7'!G8/'T6'!G8</f>
        <v>166.73108058376695</v>
      </c>
      <c r="H8" s="277">
        <f>'T7'!H8/'T6'!H8</f>
        <v>313.76593413973342</v>
      </c>
      <c r="I8" s="277">
        <f>'T7'!I8/'T6'!I8</f>
        <v>28.857753362828888</v>
      </c>
      <c r="J8" s="277">
        <f>'T7'!J8/'T6'!J8</f>
        <v>268.69858963233224</v>
      </c>
      <c r="K8" s="277">
        <f>'T7'!K8/'T6'!K8</f>
        <v>144.18096639590905</v>
      </c>
      <c r="L8" s="277">
        <f>'T7'!L8/'T6'!L8</f>
        <v>477.77154483671575</v>
      </c>
      <c r="M8" s="278">
        <f>'T7'!M8/'T6'!M8</f>
        <v>253.01101514082612</v>
      </c>
      <c r="O8" s="54" t="s">
        <v>32</v>
      </c>
      <c r="P8" s="329">
        <f t="shared" si="0"/>
        <v>-0.84527607500231738</v>
      </c>
      <c r="Q8" s="249">
        <f t="shared" si="1"/>
        <v>2.4383478606607412</v>
      </c>
      <c r="R8" s="249">
        <f t="shared" si="2"/>
        <v>107.97137556440177</v>
      </c>
      <c r="S8" s="249">
        <f t="shared" si="3"/>
        <v>-87.636823646726484</v>
      </c>
      <c r="T8" s="249">
        <f t="shared" si="4"/>
        <v>-34.007573758866016</v>
      </c>
      <c r="U8" s="249">
        <f t="shared" si="5"/>
        <v>84.115270562641626</v>
      </c>
      <c r="V8" s="249">
        <f t="shared" si="6"/>
        <v>-0.20363084663613407</v>
      </c>
      <c r="W8" s="249">
        <f t="shared" si="7"/>
        <v>-128.52456330146367</v>
      </c>
      <c r="X8" s="249">
        <f t="shared" si="8"/>
        <v>41.353773676640785</v>
      </c>
      <c r="Y8" s="249">
        <f t="shared" si="9"/>
        <v>70.597406774870706</v>
      </c>
      <c r="Z8" s="250">
        <f t="shared" si="10"/>
        <v>-86.439227204312118</v>
      </c>
      <c r="AB8" s="54" t="s">
        <v>32</v>
      </c>
      <c r="AC8" s="48">
        <f t="shared" si="11"/>
        <v>-6.4297699411210293E-3</v>
      </c>
      <c r="AD8" s="49">
        <f t="shared" si="12"/>
        <v>1.3655147809917343E-2</v>
      </c>
      <c r="AE8" s="49">
        <f t="shared" si="13"/>
        <v>0.45201733509351127</v>
      </c>
      <c r="AF8" s="49">
        <f t="shared" si="14"/>
        <v>-0.41578238492013991</v>
      </c>
      <c r="AG8" s="49">
        <f t="shared" si="15"/>
        <v>-0.1694121835688896</v>
      </c>
      <c r="AH8" s="49">
        <f t="shared" si="16"/>
        <v>0.36627488574360179</v>
      </c>
      <c r="AI8" s="49">
        <f t="shared" si="17"/>
        <v>-7.0069218027754305E-3</v>
      </c>
      <c r="AJ8" s="49">
        <f t="shared" si="18"/>
        <v>-0.32355758306687754</v>
      </c>
      <c r="AK8" s="49">
        <f t="shared" si="19"/>
        <v>0.40216768135975484</v>
      </c>
      <c r="AL8" s="49">
        <f t="shared" si="20"/>
        <v>0.17338381831153474</v>
      </c>
      <c r="AM8" s="50">
        <f t="shared" si="21"/>
        <v>-0.25464476503871358</v>
      </c>
    </row>
    <row r="9" spans="2:39">
      <c r="B9" s="54" t="s">
        <v>30</v>
      </c>
      <c r="C9" s="276">
        <f>'T7'!C9/'T6'!C9</f>
        <v>94.090815371032932</v>
      </c>
      <c r="D9" s="277">
        <f>'T7'!D9/'T6'!D9</f>
        <v>34.64443223602855</v>
      </c>
      <c r="E9" s="277">
        <f>'T7'!E9/'T6'!E9</f>
        <v>43.123646759087016</v>
      </c>
      <c r="F9" s="277">
        <f>'T7'!F9/'T6'!F9</f>
        <v>63.051517342012986</v>
      </c>
      <c r="G9" s="277">
        <f>'T7'!G9/'T6'!G9</f>
        <v>70.049099268789391</v>
      </c>
      <c r="H9" s="277">
        <f>'T7'!H9/'T6'!H9</f>
        <v>127.31683698193044</v>
      </c>
      <c r="I9" s="277">
        <f>'T7'!I9/'T6'!I9</f>
        <v>44.311539553793075</v>
      </c>
      <c r="J9" s="277">
        <f>'T7'!J9/'T6'!J9</f>
        <v>160.64812675327377</v>
      </c>
      <c r="K9" s="277">
        <f>'T7'!K9/'T6'!K9</f>
        <v>122.76230162173917</v>
      </c>
      <c r="L9" s="277">
        <f>'T7'!L9/'T6'!L9</f>
        <v>145.29858257086897</v>
      </c>
      <c r="M9" s="278">
        <f>'T7'!M9/'T6'!M9</f>
        <v>82.625274288131109</v>
      </c>
      <c r="O9" s="54" t="s">
        <v>30</v>
      </c>
      <c r="P9" s="329">
        <f t="shared" si="0"/>
        <v>13.127044607249857</v>
      </c>
      <c r="Q9" s="249">
        <f t="shared" si="1"/>
        <v>2.0593704676832587</v>
      </c>
      <c r="R9" s="249">
        <f t="shared" si="2"/>
        <v>6.1702931067815356</v>
      </c>
      <c r="S9" s="249">
        <f t="shared" si="3"/>
        <v>13.665367375292213</v>
      </c>
      <c r="T9" s="249">
        <f t="shared" si="4"/>
        <v>-3.0199488643257411</v>
      </c>
      <c r="U9" s="249">
        <f t="shared" si="5"/>
        <v>28.677077862090044</v>
      </c>
      <c r="V9" s="249">
        <f t="shared" si="6"/>
        <v>-19.793834267679365</v>
      </c>
      <c r="W9" s="249">
        <f t="shared" si="7"/>
        <v>69.1067338061371</v>
      </c>
      <c r="X9" s="249">
        <f t="shared" si="8"/>
        <v>16.345967315261802</v>
      </c>
      <c r="Y9" s="249">
        <f t="shared" si="9"/>
        <v>80.241325707464028</v>
      </c>
      <c r="Z9" s="250">
        <f t="shared" si="10"/>
        <v>-7.9452007078638189</v>
      </c>
      <c r="AB9" s="54" t="s">
        <v>30</v>
      </c>
      <c r="AC9" s="48">
        <f t="shared" si="11"/>
        <v>0.16213479786593488</v>
      </c>
      <c r="AD9" s="49">
        <f t="shared" si="12"/>
        <v>6.3199833172752518E-2</v>
      </c>
      <c r="AE9" s="49">
        <f t="shared" si="13"/>
        <v>0.16697518619927959</v>
      </c>
      <c r="AF9" s="49">
        <f t="shared" si="14"/>
        <v>0.27670444820057288</v>
      </c>
      <c r="AG9" s="49">
        <f t="shared" si="15"/>
        <v>-4.1330069865205897E-2</v>
      </c>
      <c r="AH9" s="49">
        <f t="shared" si="16"/>
        <v>0.29072534359344293</v>
      </c>
      <c r="AI9" s="49">
        <f t="shared" si="17"/>
        <v>-0.3087702806757413</v>
      </c>
      <c r="AJ9" s="49">
        <f t="shared" si="18"/>
        <v>0.75492333665978695</v>
      </c>
      <c r="AK9" s="49">
        <f t="shared" si="19"/>
        <v>0.15360393140573395</v>
      </c>
      <c r="AL9" s="49">
        <f t="shared" si="20"/>
        <v>1.2333954669490561</v>
      </c>
      <c r="AM9" s="50">
        <f t="shared" si="21"/>
        <v>-8.7723959802741017E-2</v>
      </c>
    </row>
    <row r="10" spans="2:39">
      <c r="B10" s="54" t="s">
        <v>29</v>
      </c>
      <c r="C10" s="276">
        <f>'T7'!C10/'T6'!C10</f>
        <v>463.01920857470571</v>
      </c>
      <c r="D10" s="277">
        <f>'T7'!D10/'T6'!D10</f>
        <v>404.01209638146872</v>
      </c>
      <c r="E10" s="277">
        <f>'T7'!E10/'T6'!E10</f>
        <v>355.02866273239204</v>
      </c>
      <c r="F10" s="277">
        <f>'T7'!F10/'T6'!F10</f>
        <v>666.37778646927416</v>
      </c>
      <c r="G10" s="277">
        <f>'T7'!G10/'T6'!G10</f>
        <v>652.57205531549437</v>
      </c>
      <c r="H10" s="277">
        <f>'T7'!H10/'T6'!H10</f>
        <v>420.23280152524654</v>
      </c>
      <c r="I10" s="277">
        <f>'T7'!I10/'T6'!I10</f>
        <v>590.03827957257954</v>
      </c>
      <c r="J10" s="277">
        <f>'T7'!J10/'T6'!J10</f>
        <v>415.82123790576821</v>
      </c>
      <c r="K10" s="277">
        <f>'T7'!K10/'T6'!K10</f>
        <v>783.33004853391265</v>
      </c>
      <c r="L10" s="277">
        <f>'T7'!L10/'T6'!L10</f>
        <v>1249.0467828430192</v>
      </c>
      <c r="M10" s="278">
        <f>'T7'!M10/'T6'!M10</f>
        <v>999.09915101878164</v>
      </c>
      <c r="O10" s="54" t="s">
        <v>29</v>
      </c>
      <c r="P10" s="329">
        <f t="shared" si="0"/>
        <v>95.722486556891567</v>
      </c>
      <c r="Q10" s="249">
        <f t="shared" si="1"/>
        <v>105.01701864070947</v>
      </c>
      <c r="R10" s="249">
        <f t="shared" si="2"/>
        <v>64.536121973707679</v>
      </c>
      <c r="S10" s="249">
        <f t="shared" si="3"/>
        <v>-224.63163414874941</v>
      </c>
      <c r="T10" s="249">
        <f t="shared" si="4"/>
        <v>-754.37573751892944</v>
      </c>
      <c r="U10" s="249">
        <f t="shared" si="5"/>
        <v>87.293000393914554</v>
      </c>
      <c r="V10" s="249">
        <f t="shared" si="6"/>
        <v>-91.887308190592307</v>
      </c>
      <c r="W10" s="249">
        <f t="shared" si="7"/>
        <v>-7.3225046078778746</v>
      </c>
      <c r="X10" s="249">
        <f t="shared" si="8"/>
        <v>427.19264225889708</v>
      </c>
      <c r="Y10" s="249">
        <f t="shared" si="9"/>
        <v>732.06847407087071</v>
      </c>
      <c r="Z10" s="250">
        <f t="shared" si="10"/>
        <v>621.30642441566511</v>
      </c>
      <c r="AB10" s="54" t="s">
        <v>29</v>
      </c>
      <c r="AC10" s="48">
        <f t="shared" si="11"/>
        <v>0.26061350624373109</v>
      </c>
      <c r="AD10" s="49">
        <f t="shared" si="12"/>
        <v>0.35123326923717268</v>
      </c>
      <c r="AE10" s="49">
        <f t="shared" si="13"/>
        <v>0.22216102969514323</v>
      </c>
      <c r="AF10" s="49">
        <f t="shared" si="14"/>
        <v>-0.25210915726675481</v>
      </c>
      <c r="AG10" s="49">
        <f t="shared" si="15"/>
        <v>-0.5361789125090215</v>
      </c>
      <c r="AH10" s="49">
        <f t="shared" si="16"/>
        <v>0.26218854008229797</v>
      </c>
      <c r="AI10" s="49">
        <f t="shared" si="17"/>
        <v>-0.13474682551801259</v>
      </c>
      <c r="AJ10" s="49">
        <f t="shared" si="18"/>
        <v>-1.7305005066078058E-2</v>
      </c>
      <c r="AK10" s="49">
        <f t="shared" si="19"/>
        <v>1.199516351643813</v>
      </c>
      <c r="AL10" s="49">
        <f t="shared" si="20"/>
        <v>1.4160525918574283</v>
      </c>
      <c r="AM10" s="50">
        <f t="shared" si="21"/>
        <v>1.644569576556109</v>
      </c>
    </row>
    <row r="11" spans="2:39">
      <c r="B11" s="54" t="s">
        <v>20</v>
      </c>
      <c r="C11" s="276">
        <f>'T7'!C11/'T6'!C11</f>
        <v>2414.950647813524</v>
      </c>
      <c r="D11" s="277">
        <f>'T7'!D11/'T6'!D11</f>
        <v>3448.3385569467091</v>
      </c>
      <c r="E11" s="277">
        <f>'T7'!E11/'T6'!E11</f>
        <v>6536.0029003871759</v>
      </c>
      <c r="F11" s="277">
        <f>'T7'!F11/'T6'!F11</f>
        <v>14667.292762497707</v>
      </c>
      <c r="G11" s="277">
        <f>'T7'!G11/'T6'!G11</f>
        <v>2961.5814157636619</v>
      </c>
      <c r="H11" s="277">
        <f>'T7'!H11/'T6'!H11</f>
        <v>1852.3945389267792</v>
      </c>
      <c r="I11" s="277">
        <f>'T7'!I11/'T6'!I11</f>
        <v>3761.6938976942492</v>
      </c>
      <c r="J11" s="277">
        <f>'T7'!J11/'T6'!J11</f>
        <v>438.14283573251237</v>
      </c>
      <c r="K11" s="277">
        <f>'T7'!K11/'T6'!K11</f>
        <v>4746.7303178802595</v>
      </c>
      <c r="L11" s="277">
        <f>'T7'!L11/'T6'!L11</f>
        <v>510.27542771542647</v>
      </c>
      <c r="M11" s="278">
        <f>'T7'!M11/'T6'!M11</f>
        <v>2658.1182064770833</v>
      </c>
      <c r="O11" s="54" t="s">
        <v>20</v>
      </c>
      <c r="P11" s="329">
        <f t="shared" si="0"/>
        <v>1144.6727773370258</v>
      </c>
      <c r="Q11" s="249">
        <f t="shared" si="1"/>
        <v>1285.6709785580106</v>
      </c>
      <c r="R11" s="249">
        <f t="shared" si="2"/>
        <v>4595.8456985665198</v>
      </c>
      <c r="S11" s="249">
        <f t="shared" si="3"/>
        <v>13306.327462595389</v>
      </c>
      <c r="T11" s="249">
        <f t="shared" si="4"/>
        <v>-403.99108262041182</v>
      </c>
      <c r="U11" s="249">
        <f t="shared" si="5"/>
        <v>1487.3631551308995</v>
      </c>
      <c r="V11" s="249">
        <f t="shared" si="6"/>
        <v>-1138.0359383536979</v>
      </c>
      <c r="W11" s="249">
        <f t="shared" si="7"/>
        <v>-23.131325414562696</v>
      </c>
      <c r="X11" s="249">
        <f t="shared" si="8"/>
        <v>66.046622020129689</v>
      </c>
      <c r="Y11" s="249">
        <f t="shared" si="9"/>
        <v>297.76723750486497</v>
      </c>
      <c r="Z11" s="250">
        <f t="shared" si="10"/>
        <v>1505.0164099113981</v>
      </c>
      <c r="AB11" s="54" t="s">
        <v>20</v>
      </c>
      <c r="AC11" s="48">
        <f t="shared" si="11"/>
        <v>0.90111998637561375</v>
      </c>
      <c r="AD11" s="49">
        <f t="shared" si="12"/>
        <v>0.59448386400461195</v>
      </c>
      <c r="AE11" s="49">
        <f t="shared" si="13"/>
        <v>2.3688006797870549</v>
      </c>
      <c r="AF11" s="49">
        <f t="shared" si="14"/>
        <v>9.7771247096090086</v>
      </c>
      <c r="AG11" s="49">
        <f t="shared" si="15"/>
        <v>-0.12003636314902791</v>
      </c>
      <c r="AH11" s="49">
        <f t="shared" si="16"/>
        <v>4.0746172004832637</v>
      </c>
      <c r="AI11" s="49">
        <f t="shared" si="17"/>
        <v>-0.23226503836620135</v>
      </c>
      <c r="AJ11" s="49">
        <f t="shared" si="18"/>
        <v>-5.0146588217819948E-2</v>
      </c>
      <c r="AK11" s="49">
        <f t="shared" si="19"/>
        <v>1.4110464690990587E-2</v>
      </c>
      <c r="AL11" s="49">
        <f t="shared" si="20"/>
        <v>1.4012035828352096</v>
      </c>
      <c r="AM11" s="50">
        <f t="shared" si="21"/>
        <v>1.3051895456184615</v>
      </c>
    </row>
    <row r="12" spans="2:39">
      <c r="B12" s="54" t="s">
        <v>31</v>
      </c>
      <c r="C12" s="276">
        <f>'T7'!C12/'T6'!C12</f>
        <v>2185.311917172055</v>
      </c>
      <c r="D12" s="277">
        <f>'T7'!D12/'T6'!D12</f>
        <v>1403.7805023847341</v>
      </c>
      <c r="E12" s="277">
        <f>'T7'!E12/'T6'!E12</f>
        <v>2536.2150533821982</v>
      </c>
      <c r="F12" s="277">
        <f>'T7'!F12/'T6'!F12</f>
        <v>7804.9193631818644</v>
      </c>
      <c r="G12" s="277">
        <f>'T7'!G12/'T6'!G12</f>
        <v>25262.929932023861</v>
      </c>
      <c r="H12" s="282" t="s">
        <v>120</v>
      </c>
      <c r="I12" s="277">
        <f>'T7'!I12/'T6'!I12</f>
        <v>3056.9927227183334</v>
      </c>
      <c r="J12" s="282" t="s">
        <v>120</v>
      </c>
      <c r="K12" s="277">
        <f>'T7'!K12/'T6'!K12</f>
        <v>6085.7269149680915</v>
      </c>
      <c r="L12" s="277">
        <f>'T7'!L12/'T6'!L12</f>
        <v>8108.4983984279606</v>
      </c>
      <c r="M12" s="278">
        <f>'T7'!M12/'T6'!M12</f>
        <v>3335.2525123924643</v>
      </c>
      <c r="O12" s="54" t="s">
        <v>31</v>
      </c>
      <c r="P12" s="329">
        <f t="shared" si="0"/>
        <v>535.41403056076661</v>
      </c>
      <c r="Q12" s="249">
        <f t="shared" si="1"/>
        <v>162.51246816936919</v>
      </c>
      <c r="R12" s="249">
        <f t="shared" si="2"/>
        <v>80.68238864650084</v>
      </c>
      <c r="S12" s="249">
        <f t="shared" si="3"/>
        <v>4425.2473039778743</v>
      </c>
      <c r="T12" s="249">
        <f t="shared" si="4"/>
        <v>12185.558499766126</v>
      </c>
      <c r="U12" s="251" t="s">
        <v>120</v>
      </c>
      <c r="V12" s="249">
        <f t="shared" si="6"/>
        <v>1959.8944281013505</v>
      </c>
      <c r="W12" s="251" t="s">
        <v>120</v>
      </c>
      <c r="X12" s="249">
        <f t="shared" si="8"/>
        <v>4144.8280920339039</v>
      </c>
      <c r="Y12" s="249">
        <f t="shared" si="9"/>
        <v>618.16055392492308</v>
      </c>
      <c r="Z12" s="250">
        <f t="shared" si="10"/>
        <v>-3598.9597399901786</v>
      </c>
      <c r="AB12" s="54" t="s">
        <v>31</v>
      </c>
      <c r="AC12" s="48">
        <f t="shared" si="11"/>
        <v>0.32451343498623969</v>
      </c>
      <c r="AD12" s="49">
        <f t="shared" si="12"/>
        <v>0.1309245575409482</v>
      </c>
      <c r="AE12" s="49">
        <f t="shared" si="13"/>
        <v>3.2857387647573864E-2</v>
      </c>
      <c r="AF12" s="49">
        <f t="shared" si="14"/>
        <v>1.3093718048549796</v>
      </c>
      <c r="AG12" s="49">
        <f t="shared" si="15"/>
        <v>0.93180487859419603</v>
      </c>
      <c r="AH12" s="64" t="s">
        <v>120</v>
      </c>
      <c r="AI12" s="49">
        <f t="shared" si="17"/>
        <v>1.7864346683590329</v>
      </c>
      <c r="AJ12" s="64" t="s">
        <v>120</v>
      </c>
      <c r="AK12" s="49">
        <f t="shared" si="19"/>
        <v>2.1355199163694101</v>
      </c>
      <c r="AL12" s="49">
        <f t="shared" si="20"/>
        <v>8.2527726620311909E-2</v>
      </c>
      <c r="AM12" s="50">
        <f t="shared" si="21"/>
        <v>-0.51901493767421836</v>
      </c>
    </row>
    <row r="13" spans="2:39">
      <c r="B13" s="54" t="s">
        <v>35</v>
      </c>
      <c r="C13" s="276">
        <f>'T7'!C13/'T6'!C13</f>
        <v>642.42502882931342</v>
      </c>
      <c r="D13" s="277">
        <f>'T7'!D13/'T6'!D13</f>
        <v>855.37202949202401</v>
      </c>
      <c r="E13" s="277">
        <f>'T7'!E13/'T6'!E13</f>
        <v>668.38833994264633</v>
      </c>
      <c r="F13" s="277">
        <f>'T7'!F13/'T6'!F13</f>
        <v>712.63149844824443</v>
      </c>
      <c r="G13" s="277">
        <f>'T7'!G13/'T6'!G13</f>
        <v>4550.3679988738158</v>
      </c>
      <c r="H13" s="277">
        <f>'T7'!H13/'T6'!H13</f>
        <v>308.98068879984146</v>
      </c>
      <c r="I13" s="277">
        <f>'T7'!I13/'T6'!I13</f>
        <v>7267.7060597561322</v>
      </c>
      <c r="J13" s="277">
        <f>'T7'!J13/'T6'!J13</f>
        <v>277.14174050941125</v>
      </c>
      <c r="K13" s="277">
        <f>'T7'!K13/'T6'!K13</f>
        <v>314.39131502390882</v>
      </c>
      <c r="L13" s="282" t="s">
        <v>120</v>
      </c>
      <c r="M13" s="278">
        <f>'T7'!M13/'T6'!M13</f>
        <v>1869.182020157916</v>
      </c>
      <c r="O13" s="54" t="s">
        <v>35</v>
      </c>
      <c r="P13" s="329">
        <f t="shared" si="0"/>
        <v>202.46550072824868</v>
      </c>
      <c r="Q13" s="249">
        <f t="shared" si="1"/>
        <v>386.66959619965803</v>
      </c>
      <c r="R13" s="249">
        <f t="shared" si="2"/>
        <v>-3302.7930903765437</v>
      </c>
      <c r="S13" s="249">
        <f t="shared" si="3"/>
        <v>471.46699663543961</v>
      </c>
      <c r="T13" s="249">
        <f t="shared" si="4"/>
        <v>-1822.0706926661214</v>
      </c>
      <c r="U13" s="249">
        <f t="shared" si="5"/>
        <v>-42.711344523529988</v>
      </c>
      <c r="V13" s="249">
        <f t="shared" si="6"/>
        <v>5138.6562758809741</v>
      </c>
      <c r="W13" s="249">
        <f t="shared" si="7"/>
        <v>-2077.2629208563608</v>
      </c>
      <c r="X13" s="249">
        <f t="shared" si="8"/>
        <v>-628.3241117382338</v>
      </c>
      <c r="Y13" s="251" t="s">
        <v>120</v>
      </c>
      <c r="Z13" s="250">
        <f t="shared" si="10"/>
        <v>1663.1676807750141</v>
      </c>
      <c r="AB13" s="54" t="s">
        <v>35</v>
      </c>
      <c r="AC13" s="48">
        <f t="shared" si="11"/>
        <v>0.46019119440854472</v>
      </c>
      <c r="AD13" s="49">
        <f t="shared" si="12"/>
        <v>0.82497885381888403</v>
      </c>
      <c r="AE13" s="49">
        <f t="shared" si="13"/>
        <v>-0.83169030383763565</v>
      </c>
      <c r="AF13" s="49">
        <f t="shared" si="14"/>
        <v>1.9549601748660288</v>
      </c>
      <c r="AG13" s="49">
        <f t="shared" si="15"/>
        <v>-0.28592988977439771</v>
      </c>
      <c r="AH13" s="49">
        <f t="shared" si="16"/>
        <v>-0.12144530008235371</v>
      </c>
      <c r="AI13" s="49">
        <f t="shared" si="17"/>
        <v>2.4135914128451832</v>
      </c>
      <c r="AJ13" s="49">
        <f t="shared" si="18"/>
        <v>-0.88228797493603184</v>
      </c>
      <c r="AK13" s="49">
        <f t="shared" si="19"/>
        <v>-0.66650453986552483</v>
      </c>
      <c r="AL13" s="64" t="s">
        <v>120</v>
      </c>
      <c r="AM13" s="50">
        <f t="shared" si="21"/>
        <v>8.0730675629516302</v>
      </c>
    </row>
    <row r="14" spans="2:39">
      <c r="B14" s="109" t="s">
        <v>34</v>
      </c>
      <c r="C14" s="319">
        <f>'T7'!C14/'T6'!C14</f>
        <v>23916.24437854654</v>
      </c>
      <c r="D14" s="320">
        <f>'T7'!D14/'T6'!D14</f>
        <v>29936.501597863742</v>
      </c>
      <c r="E14" s="320">
        <f>'T7'!E14/'T6'!E14</f>
        <v>14076.860674830621</v>
      </c>
      <c r="F14" s="320">
        <f>'T7'!F14/'T6'!F14</f>
        <v>37260.46330790365</v>
      </c>
      <c r="G14" s="320">
        <f>'T7'!G14/'T6'!G14</f>
        <v>57755.53850608442</v>
      </c>
      <c r="H14" s="320">
        <f>'T7'!H14/'T6'!H14</f>
        <v>9393.181964282614</v>
      </c>
      <c r="I14" s="320">
        <f>'T7'!I14/'T6'!I14</f>
        <v>96373.530964130929</v>
      </c>
      <c r="J14" s="320">
        <f>'T7'!J14/'T6'!J14</f>
        <v>80979.42211975588</v>
      </c>
      <c r="K14" s="321" t="s">
        <v>120</v>
      </c>
      <c r="L14" s="320">
        <f>'T7'!L14/'T6'!L14</f>
        <v>24841.737802706306</v>
      </c>
      <c r="M14" s="332">
        <f>'T7'!M14/'T6'!M14</f>
        <v>168732.16016777433</v>
      </c>
      <c r="O14" s="109" t="s">
        <v>34</v>
      </c>
      <c r="P14" s="333">
        <f t="shared" si="0"/>
        <v>-1232.132982905463</v>
      </c>
      <c r="Q14" s="334">
        <f t="shared" si="1"/>
        <v>5565.8993717836966</v>
      </c>
      <c r="R14" s="334">
        <f t="shared" si="2"/>
        <v>-6037.7159645588454</v>
      </c>
      <c r="S14" s="334">
        <f t="shared" si="3"/>
        <v>-268580.19918433751</v>
      </c>
      <c r="T14" s="334">
        <f t="shared" si="4"/>
        <v>14191.174470400976</v>
      </c>
      <c r="U14" s="334">
        <f t="shared" si="5"/>
        <v>-3895.7698029269632</v>
      </c>
      <c r="V14" s="334">
        <f t="shared" si="6"/>
        <v>72910.121582744003</v>
      </c>
      <c r="W14" s="334">
        <f t="shared" si="7"/>
        <v>59151.146858081847</v>
      </c>
      <c r="X14" s="350" t="s">
        <v>120</v>
      </c>
      <c r="Y14" s="334">
        <f t="shared" si="9"/>
        <v>-5788.7750947318127</v>
      </c>
      <c r="Z14" s="335">
        <f t="shared" si="10"/>
        <v>139974.71237373399</v>
      </c>
      <c r="AB14" s="109" t="s">
        <v>34</v>
      </c>
      <c r="AC14" s="72">
        <f t="shared" si="11"/>
        <v>-4.8994532140037954E-2</v>
      </c>
      <c r="AD14" s="73">
        <f t="shared" si="12"/>
        <v>0.22838579531807321</v>
      </c>
      <c r="AE14" s="73">
        <f t="shared" si="13"/>
        <v>-0.30016619652513388</v>
      </c>
      <c r="AF14" s="73">
        <f t="shared" si="14"/>
        <v>-0.8781703420196818</v>
      </c>
      <c r="AG14" s="73">
        <f t="shared" si="15"/>
        <v>0.32575190260500592</v>
      </c>
      <c r="AH14" s="73">
        <f t="shared" si="16"/>
        <v>-0.29315854788033441</v>
      </c>
      <c r="AI14" s="73">
        <f t="shared" si="17"/>
        <v>3.1073967298453309</v>
      </c>
      <c r="AJ14" s="73">
        <f t="shared" si="18"/>
        <v>2.7098406149357617</v>
      </c>
      <c r="AK14" s="131" t="s">
        <v>120</v>
      </c>
      <c r="AL14" s="73">
        <f t="shared" si="20"/>
        <v>-0.18898720743314668</v>
      </c>
      <c r="AM14" s="74">
        <f t="shared" si="21"/>
        <v>4.8674247233699974</v>
      </c>
    </row>
    <row r="16" spans="2:39" s="1" customFormat="1" ht="12.75">
      <c r="B16" s="270" t="s">
        <v>53</v>
      </c>
      <c r="M16" s="424" t="s">
        <v>324</v>
      </c>
      <c r="O16" s="270" t="s">
        <v>53</v>
      </c>
      <c r="Z16" s="424" t="s">
        <v>324</v>
      </c>
      <c r="AB16" s="270" t="s">
        <v>53</v>
      </c>
      <c r="AM16" s="424" t="s">
        <v>324</v>
      </c>
    </row>
    <row r="17" spans="2:39" s="1" customFormat="1" ht="12.75">
      <c r="B17" s="270" t="s">
        <v>55</v>
      </c>
      <c r="O17" s="270" t="s">
        <v>55</v>
      </c>
      <c r="AB17" s="270" t="s">
        <v>55</v>
      </c>
    </row>
    <row r="18" spans="2:39" s="1" customFormat="1" ht="12.75"/>
    <row r="20" spans="2:39" ht="15">
      <c r="B20" s="2" t="s">
        <v>200</v>
      </c>
      <c r="O20" s="2" t="s">
        <v>201</v>
      </c>
      <c r="AB20" s="5" t="s">
        <v>202</v>
      </c>
    </row>
    <row r="21" spans="2:39" s="18" customFormat="1" ht="57">
      <c r="B21" s="6" t="s">
        <v>145</v>
      </c>
      <c r="C21" s="19" t="s">
        <v>38</v>
      </c>
      <c r="D21" s="20" t="s">
        <v>45</v>
      </c>
      <c r="E21" s="21" t="s">
        <v>46</v>
      </c>
      <c r="F21" s="22" t="s">
        <v>47</v>
      </c>
      <c r="G21" s="23" t="s">
        <v>39</v>
      </c>
      <c r="H21" s="24" t="s">
        <v>48</v>
      </c>
      <c r="I21" s="25" t="s">
        <v>40</v>
      </c>
      <c r="J21" s="26" t="s">
        <v>41</v>
      </c>
      <c r="K21" s="27" t="s">
        <v>49</v>
      </c>
      <c r="L21" s="28" t="s">
        <v>42</v>
      </c>
      <c r="M21" s="29" t="s">
        <v>43</v>
      </c>
      <c r="O21" s="6" t="s">
        <v>145</v>
      </c>
      <c r="P21" s="30" t="s">
        <v>38</v>
      </c>
      <c r="Q21" s="20" t="s">
        <v>45</v>
      </c>
      <c r="R21" s="21" t="s">
        <v>46</v>
      </c>
      <c r="S21" s="22" t="s">
        <v>47</v>
      </c>
      <c r="T21" s="23" t="s">
        <v>39</v>
      </c>
      <c r="U21" s="24" t="s">
        <v>48</v>
      </c>
      <c r="V21" s="25" t="s">
        <v>40</v>
      </c>
      <c r="W21" s="26" t="s">
        <v>41</v>
      </c>
      <c r="X21" s="27" t="s">
        <v>49</v>
      </c>
      <c r="Y21" s="28" t="s">
        <v>42</v>
      </c>
      <c r="Z21" s="29" t="s">
        <v>43</v>
      </c>
      <c r="AB21" s="6" t="s">
        <v>145</v>
      </c>
      <c r="AC21" s="30" t="s">
        <v>38</v>
      </c>
      <c r="AD21" s="20" t="s">
        <v>45</v>
      </c>
      <c r="AE21" s="21" t="s">
        <v>46</v>
      </c>
      <c r="AF21" s="22" t="s">
        <v>47</v>
      </c>
      <c r="AG21" s="23" t="s">
        <v>39</v>
      </c>
      <c r="AH21" s="24" t="s">
        <v>48</v>
      </c>
      <c r="AI21" s="25" t="s">
        <v>40</v>
      </c>
      <c r="AJ21" s="26" t="s">
        <v>41</v>
      </c>
      <c r="AK21" s="27" t="s">
        <v>49</v>
      </c>
      <c r="AL21" s="28" t="s">
        <v>42</v>
      </c>
      <c r="AM21" s="29" t="s">
        <v>43</v>
      </c>
    </row>
    <row r="22" spans="2:39">
      <c r="B22" s="31" t="s">
        <v>26</v>
      </c>
      <c r="C22" s="32">
        <f>'T7'!C23/'T6'!C23</f>
        <v>19.715783614348783</v>
      </c>
      <c r="D22" s="271">
        <f>'T7'!D23/'T6'!D23</f>
        <v>17.406859981665434</v>
      </c>
      <c r="E22" s="271">
        <f>'T7'!E23/'T6'!E23</f>
        <v>18.66055878034604</v>
      </c>
      <c r="F22" s="271">
        <f>'T7'!F23/'T6'!F23</f>
        <v>21.805156515378929</v>
      </c>
      <c r="G22" s="271">
        <f>'T7'!G23/'T6'!G23</f>
        <v>23.752811802625942</v>
      </c>
      <c r="H22" s="271">
        <f>'T7'!H23/'T6'!H23</f>
        <v>33.807133493060441</v>
      </c>
      <c r="I22" s="271">
        <f>'T7'!I23/'T6'!I23</f>
        <v>19.747234547125686</v>
      </c>
      <c r="J22" s="271">
        <f>'T7'!J23/'T6'!J23</f>
        <v>22.401475179570308</v>
      </c>
      <c r="K22" s="271">
        <f>'T7'!K23/'T6'!K23</f>
        <v>33.240027349430363</v>
      </c>
      <c r="L22" s="271">
        <f>'T7'!L23/'T6'!L23</f>
        <v>23.635770989833922</v>
      </c>
      <c r="M22" s="272">
        <f>'T7'!M23/'T6'!M23</f>
        <v>23.023396306837306</v>
      </c>
      <c r="O22" s="31" t="s">
        <v>26</v>
      </c>
      <c r="P22" s="336">
        <f t="shared" ref="P22:P32" si="22">C22-C40</f>
        <v>-1.0041507050427434</v>
      </c>
      <c r="Q22" s="337">
        <f t="shared" ref="Q22:Q32" si="23">D22-D40</f>
        <v>-7.0578214003802486E-3</v>
      </c>
      <c r="R22" s="337">
        <f t="shared" ref="R22:R32" si="24">E22-E40</f>
        <v>-0.7494035644347079</v>
      </c>
      <c r="S22" s="337">
        <f t="shared" ref="S22:S32" si="25">F22-F40</f>
        <v>-2.0580559860787133</v>
      </c>
      <c r="T22" s="337">
        <f t="shared" ref="T22:T32" si="26">G22-G40</f>
        <v>-7.388847826067348</v>
      </c>
      <c r="U22" s="337">
        <f t="shared" ref="U22:U32" si="27">H22-H40</f>
        <v>-4.8866056322571438</v>
      </c>
      <c r="V22" s="337">
        <f t="shared" ref="V22:V30" si="28">I22-I40</f>
        <v>-7.6505488647959368</v>
      </c>
      <c r="W22" s="337">
        <f t="shared" ref="W22:W31" si="29">J22-J40</f>
        <v>0.48108584885795125</v>
      </c>
      <c r="X22" s="337">
        <f t="shared" ref="X22:X31" si="30">K22-K40</f>
        <v>5.5944813263122661</v>
      </c>
      <c r="Y22" s="337">
        <f t="shared" ref="Y22:Y32" si="31">L22-L40</f>
        <v>-3.1699720974705876</v>
      </c>
      <c r="Z22" s="338">
        <f t="shared" ref="Z22:Z31" si="32">M22-M40</f>
        <v>-4.4055813925820146</v>
      </c>
      <c r="AB22" s="31" t="s">
        <v>26</v>
      </c>
      <c r="AC22" s="101">
        <f t="shared" ref="AC22:AC32" si="33">P22/C40</f>
        <v>-4.846302548859778E-2</v>
      </c>
      <c r="AD22" s="102">
        <f t="shared" ref="AD22:AD32" si="34">Q22/D40</f>
        <v>-4.052977325491729E-4</v>
      </c>
      <c r="AE22" s="102">
        <f t="shared" ref="AE22:AE32" si="35">R22/E40</f>
        <v>-3.8609222991935331E-2</v>
      </c>
      <c r="AF22" s="102">
        <f t="shared" ref="AF22:AF32" si="36">S22/F40</f>
        <v>-8.6243877933576657E-2</v>
      </c>
      <c r="AG22" s="102">
        <f t="shared" ref="AG22:AG32" si="37">T22/G40</f>
        <v>-0.23726570498058538</v>
      </c>
      <c r="AH22" s="102">
        <f t="shared" ref="AH22:AH32" si="38">U22/H40</f>
        <v>-0.126289310434199</v>
      </c>
      <c r="AI22" s="102">
        <f t="shared" ref="AI22:AI30" si="39">V22/I40</f>
        <v>-0.27923970161275696</v>
      </c>
      <c r="AJ22" s="102">
        <f t="shared" ref="AJ22:AJ31" si="40">W22/J40</f>
        <v>2.1946957309919145E-2</v>
      </c>
      <c r="AK22" s="102">
        <f t="shared" ref="AK22:AK31" si="41">X22/K40</f>
        <v>0.20236465294025954</v>
      </c>
      <c r="AL22" s="102">
        <f t="shared" ref="AL22:AL32" si="42">Y22/L40</f>
        <v>-0.11825719910640793</v>
      </c>
      <c r="AM22" s="103">
        <f t="shared" ref="AM22:AM31" si="43">Z22/M40</f>
        <v>-0.16061777587413628</v>
      </c>
    </row>
    <row r="23" spans="2:39">
      <c r="B23" s="54" t="s">
        <v>33</v>
      </c>
      <c r="C23" s="276">
        <f>'T7'!C24/'T6'!C24</f>
        <v>24.524074981452593</v>
      </c>
      <c r="D23" s="277">
        <f>'T7'!D24/'T6'!D24</f>
        <v>23.941678675857293</v>
      </c>
      <c r="E23" s="277">
        <f>'T7'!E24/'T6'!E24</f>
        <v>22.243003049760929</v>
      </c>
      <c r="F23" s="277">
        <f>'T7'!F24/'T6'!F24</f>
        <v>24.444996413809655</v>
      </c>
      <c r="G23" s="277">
        <f>'T7'!G24/'T6'!G24</f>
        <v>25.59677852653477</v>
      </c>
      <c r="H23" s="277">
        <f>'T7'!H24/'T6'!H24</f>
        <v>36.761497854608223</v>
      </c>
      <c r="I23" s="277">
        <f>'T7'!I24/'T6'!I24</f>
        <v>22.935036290070887</v>
      </c>
      <c r="J23" s="277">
        <f>'T7'!J24/'T6'!J24</f>
        <v>26.210371427671141</v>
      </c>
      <c r="K23" s="277">
        <f>'T7'!K24/'T6'!K24</f>
        <v>21.840561850021469</v>
      </c>
      <c r="L23" s="277">
        <f>'T7'!L24/'T6'!L24</f>
        <v>26.776419468925422</v>
      </c>
      <c r="M23" s="278">
        <f>'T7'!M24/'T6'!M24</f>
        <v>34.074643327796821</v>
      </c>
      <c r="O23" s="54" t="s">
        <v>33</v>
      </c>
      <c r="P23" s="339">
        <f t="shared" si="22"/>
        <v>-3.3662874479415414</v>
      </c>
      <c r="Q23" s="280">
        <f t="shared" si="23"/>
        <v>-1.2451130532958743</v>
      </c>
      <c r="R23" s="280">
        <f t="shared" si="24"/>
        <v>-4.2053028289752739</v>
      </c>
      <c r="S23" s="280">
        <f t="shared" si="25"/>
        <v>-2.7694584522485535</v>
      </c>
      <c r="T23" s="280">
        <f t="shared" si="26"/>
        <v>-2.7433463574020891</v>
      </c>
      <c r="U23" s="280">
        <f t="shared" si="27"/>
        <v>-11.047342959570571</v>
      </c>
      <c r="V23" s="280">
        <f t="shared" si="28"/>
        <v>-27.954217530702845</v>
      </c>
      <c r="W23" s="280">
        <f t="shared" si="29"/>
        <v>-2.506581273949898</v>
      </c>
      <c r="X23" s="280">
        <f t="shared" si="30"/>
        <v>-1.1313730180654353</v>
      </c>
      <c r="Y23" s="280">
        <f t="shared" si="31"/>
        <v>-5.7143294756916738</v>
      </c>
      <c r="Z23" s="281">
        <f t="shared" si="32"/>
        <v>-3.7921324516405122</v>
      </c>
      <c r="AB23" s="54" t="s">
        <v>33</v>
      </c>
      <c r="AC23" s="48">
        <f t="shared" si="33"/>
        <v>-0.12069715682123058</v>
      </c>
      <c r="AD23" s="49">
        <f t="shared" si="34"/>
        <v>-4.9435158978770717E-2</v>
      </c>
      <c r="AE23" s="49">
        <f t="shared" si="35"/>
        <v>-0.15900083915606236</v>
      </c>
      <c r="AF23" s="49">
        <f t="shared" si="36"/>
        <v>-0.10176424498962183</v>
      </c>
      <c r="AG23" s="49">
        <f t="shared" si="37"/>
        <v>-9.6800785763545227E-2</v>
      </c>
      <c r="AH23" s="49">
        <f t="shared" si="38"/>
        <v>-0.23107322351756815</v>
      </c>
      <c r="AI23" s="49">
        <f t="shared" si="39"/>
        <v>-0.54931474588239149</v>
      </c>
      <c r="AJ23" s="49">
        <f t="shared" si="40"/>
        <v>-8.7285768096431918E-2</v>
      </c>
      <c r="AK23" s="49">
        <f t="shared" si="41"/>
        <v>-4.9250227486808809E-2</v>
      </c>
      <c r="AL23" s="49">
        <f t="shared" si="42"/>
        <v>-0.1758755849374902</v>
      </c>
      <c r="AM23" s="50">
        <f t="shared" si="43"/>
        <v>-0.10014405434802667</v>
      </c>
    </row>
    <row r="24" spans="2:39">
      <c r="B24" s="54" t="s">
        <v>27</v>
      </c>
      <c r="C24" s="276">
        <f>'T7'!C25/'T6'!C25</f>
        <v>40.745231466482664</v>
      </c>
      <c r="D24" s="277">
        <f>'T7'!D25/'T6'!D25</f>
        <v>27.21456644776362</v>
      </c>
      <c r="E24" s="277">
        <f>'T7'!E25/'T6'!E25</f>
        <v>17.768095520208867</v>
      </c>
      <c r="F24" s="277">
        <f>'T7'!F25/'T6'!F25</f>
        <v>66.115275396895953</v>
      </c>
      <c r="G24" s="277">
        <f>'T7'!G25/'T6'!G25</f>
        <v>46.281720165439872</v>
      </c>
      <c r="H24" s="277">
        <f>'T7'!H25/'T6'!H25</f>
        <v>143.33501100940697</v>
      </c>
      <c r="I24" s="277">
        <f>'T7'!I25/'T6'!I25</f>
        <v>51.075111802435295</v>
      </c>
      <c r="J24" s="277">
        <f>'T7'!J25/'T6'!J25</f>
        <v>39.164621621136867</v>
      </c>
      <c r="K24" s="277">
        <f>'T7'!K25/'T6'!K25</f>
        <v>37.86218913884958</v>
      </c>
      <c r="L24" s="277">
        <f>'T7'!L25/'T6'!L25</f>
        <v>44.000896764270465</v>
      </c>
      <c r="M24" s="278">
        <f>'T7'!M25/'T6'!M25</f>
        <v>84.057102520900003</v>
      </c>
      <c r="O24" s="54" t="s">
        <v>27</v>
      </c>
      <c r="P24" s="339">
        <f t="shared" si="22"/>
        <v>-3.4582161257629949</v>
      </c>
      <c r="Q24" s="280">
        <f t="shared" si="23"/>
        <v>1.1540188489090752</v>
      </c>
      <c r="R24" s="280">
        <f t="shared" si="24"/>
        <v>-6.9044429202814079</v>
      </c>
      <c r="S24" s="280">
        <f t="shared" si="25"/>
        <v>-13.168390377100224</v>
      </c>
      <c r="T24" s="280">
        <f t="shared" si="26"/>
        <v>-5.2805213040880474</v>
      </c>
      <c r="U24" s="280">
        <f t="shared" si="27"/>
        <v>-24.428199808475398</v>
      </c>
      <c r="V24" s="280">
        <f t="shared" si="28"/>
        <v>-40.605478806854727</v>
      </c>
      <c r="W24" s="280">
        <f t="shared" si="29"/>
        <v>-16.250674353792789</v>
      </c>
      <c r="X24" s="280">
        <f t="shared" si="30"/>
        <v>-6.8617640440145067</v>
      </c>
      <c r="Y24" s="280">
        <f t="shared" si="31"/>
        <v>-11.094583648102173</v>
      </c>
      <c r="Z24" s="281">
        <f t="shared" si="32"/>
        <v>-8.8992845640466669</v>
      </c>
      <c r="AB24" s="54" t="s">
        <v>27</v>
      </c>
      <c r="AC24" s="48">
        <f t="shared" si="33"/>
        <v>-7.823408159615243E-2</v>
      </c>
      <c r="AD24" s="49">
        <f t="shared" si="34"/>
        <v>4.4282217959218884E-2</v>
      </c>
      <c r="AE24" s="49">
        <f t="shared" si="35"/>
        <v>-0.2798432328694026</v>
      </c>
      <c r="AF24" s="49">
        <f t="shared" si="36"/>
        <v>-0.16609209789362758</v>
      </c>
      <c r="AG24" s="49">
        <f t="shared" si="37"/>
        <v>-0.10241062361900446</v>
      </c>
      <c r="AH24" s="49">
        <f t="shared" si="38"/>
        <v>-0.14561118429590481</v>
      </c>
      <c r="AI24" s="49">
        <f t="shared" si="39"/>
        <v>-0.44290158404302604</v>
      </c>
      <c r="AJ24" s="49">
        <f t="shared" si="40"/>
        <v>-0.29325250488862731</v>
      </c>
      <c r="AK24" s="49">
        <f t="shared" si="41"/>
        <v>-0.15342481054746254</v>
      </c>
      <c r="AL24" s="49">
        <f t="shared" si="42"/>
        <v>-0.2013701226500367</v>
      </c>
      <c r="AM24" s="50">
        <f t="shared" si="43"/>
        <v>-9.5736127910330704E-2</v>
      </c>
    </row>
    <row r="25" spans="2:39">
      <c r="B25" s="54" t="s">
        <v>2</v>
      </c>
      <c r="C25" s="276">
        <f>'T7'!C26/'T6'!C26</f>
        <v>94.913878603930328</v>
      </c>
      <c r="D25" s="277">
        <f>'T7'!D26/'T6'!D26</f>
        <v>134.41155179702221</v>
      </c>
      <c r="E25" s="277">
        <f>'T7'!E26/'T6'!E26</f>
        <v>100.45627743110209</v>
      </c>
      <c r="F25" s="277">
        <f>'T7'!F26/'T6'!F26</f>
        <v>43.421240366943543</v>
      </c>
      <c r="G25" s="277">
        <f>'T7'!G26/'T6'!G26</f>
        <v>83.400533418257183</v>
      </c>
      <c r="H25" s="277">
        <f>'T7'!H26/'T6'!H26</f>
        <v>146.87373947427446</v>
      </c>
      <c r="I25" s="277">
        <f>'T7'!I26/'T6'!I26</f>
        <v>250.0791386961132</v>
      </c>
      <c r="J25" s="277">
        <f>'T7'!J26/'T6'!J26</f>
        <v>72.499786965164233</v>
      </c>
      <c r="K25" s="277">
        <f>'T7'!K26/'T6'!K26</f>
        <v>52.707038923062562</v>
      </c>
      <c r="L25" s="277">
        <f>'T7'!L26/'T6'!L26</f>
        <v>71.172588319283975</v>
      </c>
      <c r="M25" s="278">
        <f>'T7'!M26/'T6'!M26</f>
        <v>228.65729919921174</v>
      </c>
      <c r="O25" s="54" t="s">
        <v>2</v>
      </c>
      <c r="P25" s="339">
        <f t="shared" si="22"/>
        <v>-63.524075182184134</v>
      </c>
      <c r="Q25" s="280">
        <f t="shared" si="23"/>
        <v>18.53675404784083</v>
      </c>
      <c r="R25" s="280">
        <f t="shared" si="24"/>
        <v>-76.676757660877271</v>
      </c>
      <c r="S25" s="280">
        <f t="shared" si="25"/>
        <v>-33.835214956826739</v>
      </c>
      <c r="T25" s="280">
        <f t="shared" si="26"/>
        <v>13.508585914493338</v>
      </c>
      <c r="U25" s="280">
        <f t="shared" si="27"/>
        <v>-50.197702238044116</v>
      </c>
      <c r="V25" s="280">
        <f t="shared" si="28"/>
        <v>-621.18605452344389</v>
      </c>
      <c r="W25" s="280">
        <f t="shared" si="29"/>
        <v>-342.78975152097343</v>
      </c>
      <c r="X25" s="280">
        <f t="shared" si="30"/>
        <v>-3.4930376561423842</v>
      </c>
      <c r="Y25" s="280">
        <f t="shared" si="31"/>
        <v>-14.906125165038631</v>
      </c>
      <c r="Z25" s="281">
        <f t="shared" si="32"/>
        <v>-49.946754705547875</v>
      </c>
      <c r="AB25" s="54" t="s">
        <v>2</v>
      </c>
      <c r="AC25" s="48">
        <f t="shared" si="33"/>
        <v>-0.40093976010280563</v>
      </c>
      <c r="AD25" s="49">
        <f t="shared" si="34"/>
        <v>0.15997226668705694</v>
      </c>
      <c r="AE25" s="49">
        <f t="shared" si="35"/>
        <v>-0.43287666595370844</v>
      </c>
      <c r="AF25" s="49">
        <f t="shared" si="36"/>
        <v>-0.43795971242828058</v>
      </c>
      <c r="AG25" s="49">
        <f t="shared" si="37"/>
        <v>0.19327814429217141</v>
      </c>
      <c r="AH25" s="49">
        <f t="shared" si="38"/>
        <v>-0.25471829810491686</v>
      </c>
      <c r="AI25" s="49">
        <f t="shared" si="39"/>
        <v>-0.71297012592457165</v>
      </c>
      <c r="AJ25" s="49">
        <f t="shared" si="40"/>
        <v>-0.82542351721777296</v>
      </c>
      <c r="AK25" s="49">
        <f t="shared" si="41"/>
        <v>-6.2153610257443523E-2</v>
      </c>
      <c r="AL25" s="49">
        <f t="shared" si="42"/>
        <v>-0.17316854030065706</v>
      </c>
      <c r="AM25" s="50">
        <f t="shared" si="43"/>
        <v>-0.1792750464522031</v>
      </c>
    </row>
    <row r="26" spans="2:39">
      <c r="B26" s="54" t="s">
        <v>32</v>
      </c>
      <c r="C26" s="276">
        <f>'T7'!C27/'T6'!C27</f>
        <v>131.462880125217</v>
      </c>
      <c r="D26" s="277">
        <f>'T7'!D27/'T6'!D27</f>
        <v>178.56620042514947</v>
      </c>
      <c r="E26" s="277">
        <f>'T7'!E27/'T6'!E27</f>
        <v>238.86556373344652</v>
      </c>
      <c r="F26" s="277">
        <f>'T7'!F27/'T6'!F27</f>
        <v>210.77570100416602</v>
      </c>
      <c r="G26" s="277">
        <f>'T7'!G27/'T6'!G27</f>
        <v>200.73865434263297</v>
      </c>
      <c r="H26" s="277">
        <f>'T7'!H27/'T6'!H27</f>
        <v>229.65066357709179</v>
      </c>
      <c r="I26" s="277">
        <f>'T7'!I27/'T6'!I27</f>
        <v>29.061384209465022</v>
      </c>
      <c r="J26" s="277">
        <f>'T7'!J27/'T6'!J27</f>
        <v>397.22315293379592</v>
      </c>
      <c r="K26" s="277">
        <f>'T7'!K27/'T6'!K27</f>
        <v>102.82719271926827</v>
      </c>
      <c r="L26" s="277">
        <f>'T7'!L27/'T6'!L27</f>
        <v>407.17413806184504</v>
      </c>
      <c r="M26" s="278">
        <f>'T7'!M27/'T6'!M27</f>
        <v>339.45024234513824</v>
      </c>
      <c r="O26" s="54" t="s">
        <v>32</v>
      </c>
      <c r="P26" s="339">
        <f t="shared" si="22"/>
        <v>-42.29341174074176</v>
      </c>
      <c r="Q26" s="280">
        <f t="shared" si="23"/>
        <v>-32.334888119506104</v>
      </c>
      <c r="R26" s="280">
        <f t="shared" si="24"/>
        <v>-267.15940922935931</v>
      </c>
      <c r="S26" s="280">
        <f t="shared" si="25"/>
        <v>-35.020135413873163</v>
      </c>
      <c r="T26" s="280">
        <f t="shared" si="26"/>
        <v>-199.33879936685247</v>
      </c>
      <c r="U26" s="280">
        <f t="shared" si="27"/>
        <v>-840.36188875840594</v>
      </c>
      <c r="V26" s="280">
        <f t="shared" si="28"/>
        <v>-0.27687840209893366</v>
      </c>
      <c r="W26" s="280">
        <f t="shared" si="29"/>
        <v>-992.91330047716451</v>
      </c>
      <c r="X26" s="280">
        <f t="shared" si="30"/>
        <v>-70.135778122605544</v>
      </c>
      <c r="Y26" s="280">
        <f t="shared" si="31"/>
        <v>-66.641566479642279</v>
      </c>
      <c r="Z26" s="281">
        <f t="shared" si="32"/>
        <v>-25.374442002185162</v>
      </c>
      <c r="AB26" s="54" t="s">
        <v>32</v>
      </c>
      <c r="AC26" s="48">
        <f t="shared" si="33"/>
        <v>-0.24340650509144307</v>
      </c>
      <c r="AD26" s="49">
        <f t="shared" si="34"/>
        <v>-0.15331778675319455</v>
      </c>
      <c r="AE26" s="49">
        <f t="shared" si="35"/>
        <v>-0.52795696557251981</v>
      </c>
      <c r="AF26" s="49">
        <f t="shared" si="36"/>
        <v>-0.14247652004288794</v>
      </c>
      <c r="AG26" s="49">
        <f t="shared" si="37"/>
        <v>-0.49825052003955589</v>
      </c>
      <c r="AH26" s="49">
        <f t="shared" si="38"/>
        <v>-0.7853757294007091</v>
      </c>
      <c r="AI26" s="49">
        <f t="shared" si="39"/>
        <v>-9.437450532254742E-3</v>
      </c>
      <c r="AJ26" s="49">
        <f t="shared" si="40"/>
        <v>-0.71425599842437448</v>
      </c>
      <c r="AK26" s="49">
        <f t="shared" si="41"/>
        <v>-0.405495914999778</v>
      </c>
      <c r="AL26" s="49">
        <f t="shared" si="42"/>
        <v>-0.14064870759007767</v>
      </c>
      <c r="AM26" s="50">
        <f t="shared" si="43"/>
        <v>-6.9552426386883345E-2</v>
      </c>
    </row>
    <row r="27" spans="2:39">
      <c r="B27" s="54" t="s">
        <v>30</v>
      </c>
      <c r="C27" s="276">
        <f>'T7'!C28/'T6'!C28</f>
        <v>80.963770763783074</v>
      </c>
      <c r="D27" s="277">
        <f>'T7'!D28/'T6'!D28</f>
        <v>32.585061768345291</v>
      </c>
      <c r="E27" s="277">
        <f>'T7'!E28/'T6'!E28</f>
        <v>36.953353652305481</v>
      </c>
      <c r="F27" s="277">
        <f>'T7'!F28/'T6'!F28</f>
        <v>49.386149966720772</v>
      </c>
      <c r="G27" s="277">
        <f>'T7'!G28/'T6'!G28</f>
        <v>73.069048133115132</v>
      </c>
      <c r="H27" s="277">
        <f>'T7'!H28/'T6'!H28</f>
        <v>98.639759119840392</v>
      </c>
      <c r="I27" s="277">
        <f>'T7'!I28/'T6'!I28</f>
        <v>64.10537382147244</v>
      </c>
      <c r="J27" s="277">
        <f>'T7'!J28/'T6'!J28</f>
        <v>91.541392947136671</v>
      </c>
      <c r="K27" s="277">
        <f>'T7'!K28/'T6'!K28</f>
        <v>106.41633430647737</v>
      </c>
      <c r="L27" s="277">
        <f>'T7'!L28/'T6'!L28</f>
        <v>65.057256863404945</v>
      </c>
      <c r="M27" s="278">
        <f>'T7'!M28/'T6'!M28</f>
        <v>90.570474995994928</v>
      </c>
      <c r="O27" s="54" t="s">
        <v>30</v>
      </c>
      <c r="P27" s="339">
        <f t="shared" si="22"/>
        <v>-55.026269055140588</v>
      </c>
      <c r="Q27" s="280">
        <f t="shared" si="23"/>
        <v>6.9501784914241611</v>
      </c>
      <c r="R27" s="280">
        <f t="shared" si="24"/>
        <v>0.7875830652255118</v>
      </c>
      <c r="S27" s="280">
        <f t="shared" si="25"/>
        <v>-4.7253080327308226</v>
      </c>
      <c r="T27" s="280">
        <f t="shared" si="26"/>
        <v>1.3900551304395066</v>
      </c>
      <c r="U27" s="280">
        <f t="shared" si="27"/>
        <v>-68.957457128689782</v>
      </c>
      <c r="V27" s="280">
        <f t="shared" si="28"/>
        <v>-22.613061996511206</v>
      </c>
      <c r="W27" s="280">
        <f t="shared" si="29"/>
        <v>-37.842185358414326</v>
      </c>
      <c r="X27" s="280">
        <f t="shared" si="30"/>
        <v>-154.4335671990529</v>
      </c>
      <c r="Y27" s="280">
        <f t="shared" si="31"/>
        <v>-169.63567262860767</v>
      </c>
      <c r="Z27" s="281">
        <f t="shared" si="32"/>
        <v>-158.4577697888821</v>
      </c>
      <c r="AB27" s="54" t="s">
        <v>30</v>
      </c>
      <c r="AC27" s="48">
        <f t="shared" si="33"/>
        <v>-0.40463455359238315</v>
      </c>
      <c r="AD27" s="49">
        <f t="shared" si="34"/>
        <v>0.27112190901533567</v>
      </c>
      <c r="AE27" s="49">
        <f t="shared" si="35"/>
        <v>2.1777029839006711E-2</v>
      </c>
      <c r="AF27" s="49">
        <f t="shared" si="36"/>
        <v>-8.7325461324267259E-2</v>
      </c>
      <c r="AG27" s="49">
        <f t="shared" si="37"/>
        <v>1.9392782630018514E-2</v>
      </c>
      <c r="AH27" s="49">
        <f t="shared" si="38"/>
        <v>-0.41144750892778947</v>
      </c>
      <c r="AI27" s="49">
        <f t="shared" si="39"/>
        <v>-0.26076418218583358</v>
      </c>
      <c r="AJ27" s="49">
        <f t="shared" si="40"/>
        <v>-0.29248059030371376</v>
      </c>
      <c r="AK27" s="49">
        <f t="shared" si="41"/>
        <v>-0.59203996745913567</v>
      </c>
      <c r="AL27" s="49">
        <f t="shared" si="42"/>
        <v>-0.72279839446284189</v>
      </c>
      <c r="AM27" s="50">
        <f t="shared" si="43"/>
        <v>-0.63630440766173257</v>
      </c>
    </row>
    <row r="28" spans="2:39">
      <c r="B28" s="54" t="s">
        <v>29</v>
      </c>
      <c r="C28" s="276">
        <f>'T7'!C29/'T6'!C29</f>
        <v>367.29672201781415</v>
      </c>
      <c r="D28" s="277">
        <f>'T7'!D29/'T6'!D29</f>
        <v>298.99507774075926</v>
      </c>
      <c r="E28" s="277">
        <f>'T7'!E29/'T6'!E29</f>
        <v>290.49254075868436</v>
      </c>
      <c r="F28" s="277">
        <f>'T7'!F29/'T6'!F29</f>
        <v>891.00942061802357</v>
      </c>
      <c r="G28" s="277">
        <f>'T7'!G29/'T6'!G29</f>
        <v>1406.9477928344238</v>
      </c>
      <c r="H28" s="277">
        <f>'T7'!H29/'T6'!H29</f>
        <v>332.93980113133199</v>
      </c>
      <c r="I28" s="277">
        <f>'T7'!I29/'T6'!I29</f>
        <v>681.92558776317185</v>
      </c>
      <c r="J28" s="277">
        <f>'T7'!J29/'T6'!J29</f>
        <v>423.14374251364609</v>
      </c>
      <c r="K28" s="277">
        <f>'T7'!K29/'T6'!K29</f>
        <v>356.13740627501556</v>
      </c>
      <c r="L28" s="277">
        <f>'T7'!L29/'T6'!L29</f>
        <v>516.97830877214847</v>
      </c>
      <c r="M28" s="278">
        <f>'T7'!M29/'T6'!M29</f>
        <v>377.79272660311648</v>
      </c>
      <c r="O28" s="54" t="s">
        <v>29</v>
      </c>
      <c r="P28" s="339">
        <f t="shared" si="22"/>
        <v>-33.228987685244135</v>
      </c>
      <c r="Q28" s="280">
        <f t="shared" si="23"/>
        <v>-32.325227817099517</v>
      </c>
      <c r="R28" s="280">
        <f t="shared" si="24"/>
        <v>-5.298246085839196</v>
      </c>
      <c r="S28" s="280">
        <f t="shared" si="25"/>
        <v>-500.15427418524496</v>
      </c>
      <c r="T28" s="280">
        <f t="shared" si="26"/>
        <v>422.19812991155152</v>
      </c>
      <c r="U28" s="280">
        <f t="shared" si="27"/>
        <v>-13.504546587515563</v>
      </c>
      <c r="V28" s="280">
        <f t="shared" si="28"/>
        <v>153.148979191639</v>
      </c>
      <c r="W28" s="280">
        <f t="shared" si="29"/>
        <v>-563.67983754766442</v>
      </c>
      <c r="X28" s="280">
        <f t="shared" si="30"/>
        <v>-102.54623064313301</v>
      </c>
      <c r="Y28" s="280">
        <f t="shared" si="31"/>
        <v>-88.814471041649767</v>
      </c>
      <c r="Z28" s="281">
        <f t="shared" si="32"/>
        <v>-348.55644561429307</v>
      </c>
      <c r="AB28" s="54" t="s">
        <v>29</v>
      </c>
      <c r="AC28" s="48">
        <f t="shared" si="33"/>
        <v>-8.296343250943726E-2</v>
      </c>
      <c r="AD28" s="49">
        <f t="shared" si="34"/>
        <v>-9.75648859271456E-2</v>
      </c>
      <c r="AE28" s="49">
        <f t="shared" si="35"/>
        <v>-1.7912140342032059E-2</v>
      </c>
      <c r="AF28" s="49">
        <f t="shared" si="36"/>
        <v>-0.35952223024047092</v>
      </c>
      <c r="AG28" s="49">
        <f t="shared" si="37"/>
        <v>0.42873650614757203</v>
      </c>
      <c r="AH28" s="49">
        <f t="shared" si="38"/>
        <v>-3.8980421174240096E-2</v>
      </c>
      <c r="AI28" s="49">
        <f t="shared" si="39"/>
        <v>0.28962888431348038</v>
      </c>
      <c r="AJ28" s="49">
        <f t="shared" si="40"/>
        <v>-0.57120629151630475</v>
      </c>
      <c r="AK28" s="49">
        <f t="shared" si="41"/>
        <v>-0.2235663590097334</v>
      </c>
      <c r="AL28" s="49">
        <f t="shared" si="42"/>
        <v>-0.14660866553897944</v>
      </c>
      <c r="AM28" s="50">
        <f t="shared" si="43"/>
        <v>-0.47987449968479318</v>
      </c>
    </row>
    <row r="29" spans="2:39">
      <c r="B29" s="54" t="s">
        <v>20</v>
      </c>
      <c r="C29" s="276">
        <f>'T7'!C30/'T6'!C30</f>
        <v>1270.2778704764983</v>
      </c>
      <c r="D29" s="277">
        <f>'T7'!D30/'T6'!D30</f>
        <v>2162.6675783886985</v>
      </c>
      <c r="E29" s="277">
        <f>'T7'!E30/'T6'!E30</f>
        <v>1940.1572018206557</v>
      </c>
      <c r="F29" s="277">
        <f>'T7'!F30/'T6'!F30</f>
        <v>1360.9652999023181</v>
      </c>
      <c r="G29" s="277">
        <f>'T7'!G30/'T6'!G30</f>
        <v>3365.5724983840737</v>
      </c>
      <c r="H29" s="277">
        <f>'T7'!H30/'T6'!H30</f>
        <v>365.03138379587978</v>
      </c>
      <c r="I29" s="277">
        <f>'T7'!I30/'T6'!I30</f>
        <v>4899.7298360479472</v>
      </c>
      <c r="J29" s="277">
        <f>'T7'!J30/'T6'!J30</f>
        <v>461.27416114707506</v>
      </c>
      <c r="K29" s="277">
        <f>'T7'!K30/'T6'!K30</f>
        <v>4680.6836958601298</v>
      </c>
      <c r="L29" s="277">
        <f>'T7'!L30/'T6'!L30</f>
        <v>212.50819021056148</v>
      </c>
      <c r="M29" s="278">
        <f>'T7'!M30/'T6'!M30</f>
        <v>1153.1017965656852</v>
      </c>
      <c r="O29" s="54" t="s">
        <v>20</v>
      </c>
      <c r="P29" s="339">
        <f t="shared" si="22"/>
        <v>-155.89829510353388</v>
      </c>
      <c r="Q29" s="280">
        <f t="shared" si="23"/>
        <v>120.85667734908611</v>
      </c>
      <c r="R29" s="280">
        <f t="shared" si="24"/>
        <v>-186.77491931764462</v>
      </c>
      <c r="S29" s="280">
        <f t="shared" si="25"/>
        <v>-182.21601457213228</v>
      </c>
      <c r="T29" s="280">
        <f t="shared" si="26"/>
        <v>-5731.6350808856387</v>
      </c>
      <c r="U29" s="280">
        <f t="shared" si="27"/>
        <v>-65.421851658577282</v>
      </c>
      <c r="V29" s="280">
        <f t="shared" si="28"/>
        <v>-2096.2827013337883</v>
      </c>
      <c r="W29" s="280">
        <f t="shared" si="29"/>
        <v>-1737.3589933181111</v>
      </c>
      <c r="X29" s="280">
        <f t="shared" si="30"/>
        <v>-2729.2271409146824</v>
      </c>
      <c r="Y29" s="280">
        <f t="shared" si="31"/>
        <v>11.016852449277422</v>
      </c>
      <c r="Z29" s="281">
        <f t="shared" si="32"/>
        <v>-2238.496300859345</v>
      </c>
      <c r="AB29" s="54" t="s">
        <v>20</v>
      </c>
      <c r="AC29" s="48">
        <f t="shared" si="33"/>
        <v>-0.10931208841239425</v>
      </c>
      <c r="AD29" s="49">
        <f t="shared" si="34"/>
        <v>5.9190925705975263E-2</v>
      </c>
      <c r="AE29" s="49">
        <f t="shared" si="35"/>
        <v>-8.781423603574412E-2</v>
      </c>
      <c r="AF29" s="49">
        <f t="shared" si="36"/>
        <v>-0.11807816285942278</v>
      </c>
      <c r="AG29" s="49">
        <f t="shared" si="37"/>
        <v>-0.63004334362410486</v>
      </c>
      <c r="AH29" s="49">
        <f t="shared" si="38"/>
        <v>-0.15198364484241184</v>
      </c>
      <c r="AI29" s="49">
        <f t="shared" si="39"/>
        <v>-0.29963964331578002</v>
      </c>
      <c r="AJ29" s="49">
        <f t="shared" si="40"/>
        <v>-0.79019957912929806</v>
      </c>
      <c r="AK29" s="49">
        <f t="shared" si="41"/>
        <v>-0.3683211851038396</v>
      </c>
      <c r="AL29" s="49">
        <f t="shared" si="42"/>
        <v>5.4676556181931693E-2</v>
      </c>
      <c r="AM29" s="50">
        <f t="shared" si="43"/>
        <v>-0.66001225279577103</v>
      </c>
    </row>
    <row r="30" spans="2:39">
      <c r="B30" s="54" t="s">
        <v>31</v>
      </c>
      <c r="C30" s="276">
        <f>'T7'!C31/'T6'!C31</f>
        <v>1649.8978866112884</v>
      </c>
      <c r="D30" s="277">
        <f>'T7'!D31/'T6'!D31</f>
        <v>1241.2680342153649</v>
      </c>
      <c r="E30" s="277">
        <f>'T7'!E31/'T6'!E31</f>
        <v>2455.5326647356974</v>
      </c>
      <c r="F30" s="277">
        <f>'T7'!F31/'T6'!F31</f>
        <v>3379.6720592039901</v>
      </c>
      <c r="G30" s="277">
        <f>'T7'!G31/'T6'!G31</f>
        <v>13077.371432257734</v>
      </c>
      <c r="H30" s="282" t="s">
        <v>120</v>
      </c>
      <c r="I30" s="277">
        <f>'T7'!I31/'T6'!I31</f>
        <v>1097.0982946169829</v>
      </c>
      <c r="J30" s="282" t="s">
        <v>120</v>
      </c>
      <c r="K30" s="277">
        <f>'T7'!K31/'T6'!K31</f>
        <v>1940.898822934188</v>
      </c>
      <c r="L30" s="277">
        <f>'T7'!L31/'T6'!L31</f>
        <v>7490.3378445030376</v>
      </c>
      <c r="M30" s="278">
        <f>'T7'!M31/'T6'!M31</f>
        <v>6934.2122523826429</v>
      </c>
      <c r="O30" s="54" t="s">
        <v>31</v>
      </c>
      <c r="P30" s="339">
        <f t="shared" si="22"/>
        <v>-3809.5635019117235</v>
      </c>
      <c r="Q30" s="280">
        <f t="shared" si="23"/>
        <v>-2153.518240079366</v>
      </c>
      <c r="R30" s="280">
        <f t="shared" si="24"/>
        <v>-8715.1535699160413</v>
      </c>
      <c r="S30" s="283" t="s">
        <v>120</v>
      </c>
      <c r="T30" s="283" t="s">
        <v>120</v>
      </c>
      <c r="U30" s="283" t="s">
        <v>120</v>
      </c>
      <c r="V30" s="280">
        <f t="shared" si="28"/>
        <v>-4217.224782250496</v>
      </c>
      <c r="W30" s="283" t="s">
        <v>120</v>
      </c>
      <c r="X30" s="280">
        <f t="shared" si="30"/>
        <v>-16627.104530798377</v>
      </c>
      <c r="Y30" s="280">
        <f t="shared" si="31"/>
        <v>-12977.102089494058</v>
      </c>
      <c r="Z30" s="281">
        <f t="shared" si="32"/>
        <v>1193.5870541504546</v>
      </c>
      <c r="AB30" s="54" t="s">
        <v>31</v>
      </c>
      <c r="AC30" s="48">
        <f t="shared" si="33"/>
        <v>-0.69779108794876055</v>
      </c>
      <c r="AD30" s="49">
        <f t="shared" si="34"/>
        <v>-0.63436047694247288</v>
      </c>
      <c r="AE30" s="49">
        <f t="shared" si="35"/>
        <v>-0.78018067886298914</v>
      </c>
      <c r="AF30" s="64" t="s">
        <v>120</v>
      </c>
      <c r="AG30" s="64" t="s">
        <v>120</v>
      </c>
      <c r="AH30" s="64" t="s">
        <v>120</v>
      </c>
      <c r="AI30" s="49">
        <f t="shared" si="39"/>
        <v>-0.79355822392648623</v>
      </c>
      <c r="AJ30" s="64" t="s">
        <v>120</v>
      </c>
      <c r="AK30" s="49">
        <f t="shared" si="41"/>
        <v>-0.89547078455562501</v>
      </c>
      <c r="AL30" s="49">
        <f t="shared" si="42"/>
        <v>-0.63403640764757596</v>
      </c>
      <c r="AM30" s="50">
        <f t="shared" si="43"/>
        <v>0.2079193490141138</v>
      </c>
    </row>
    <row r="31" spans="2:39">
      <c r="B31" s="54" t="s">
        <v>35</v>
      </c>
      <c r="C31" s="276">
        <f>'T7'!C32/'T6'!C32</f>
        <v>439.95952810106473</v>
      </c>
      <c r="D31" s="277">
        <f>'T7'!D32/'T6'!D32</f>
        <v>468.70243329236598</v>
      </c>
      <c r="E31" s="277">
        <f>'T7'!E32/'T6'!E32</f>
        <v>3971.18143031919</v>
      </c>
      <c r="F31" s="277">
        <f>'T7'!F32/'T6'!F32</f>
        <v>241.16450181280482</v>
      </c>
      <c r="G31" s="277">
        <f>'T7'!G32/'T6'!G32</f>
        <v>6372.4386915399373</v>
      </c>
      <c r="H31" s="277">
        <f>'T7'!H32/'T6'!H32</f>
        <v>351.69203332337145</v>
      </c>
      <c r="I31" s="277">
        <f>'T7'!I32/'T6'!I32</f>
        <v>2129.049783875158</v>
      </c>
      <c r="J31" s="277">
        <f>'T7'!J32/'T6'!J32</f>
        <v>2354.404661365772</v>
      </c>
      <c r="K31" s="277">
        <f>'T7'!K32/'T6'!K32</f>
        <v>942.71542676214267</v>
      </c>
      <c r="L31" s="277">
        <f>'T7'!L32/'T6'!L32</f>
        <v>1353.0123587884298</v>
      </c>
      <c r="M31" s="278">
        <f>'T7'!M32/'T6'!M32</f>
        <v>206.01433938290194</v>
      </c>
      <c r="O31" s="54" t="s">
        <v>35</v>
      </c>
      <c r="P31" s="339">
        <f t="shared" si="22"/>
        <v>-464.57301932798441</v>
      </c>
      <c r="Q31" s="280">
        <f t="shared" si="23"/>
        <v>26.783156214867972</v>
      </c>
      <c r="R31" s="280">
        <f t="shared" si="24"/>
        <v>113.60448259875238</v>
      </c>
      <c r="S31" s="280">
        <f t="shared" si="25"/>
        <v>-803.3706346328587</v>
      </c>
      <c r="T31" s="280">
        <f t="shared" si="26"/>
        <v>195.4168160611116</v>
      </c>
      <c r="U31" s="280">
        <f t="shared" si="27"/>
        <v>-863.75673349832539</v>
      </c>
      <c r="V31" s="283" t="s">
        <v>120</v>
      </c>
      <c r="W31" s="280">
        <f t="shared" si="29"/>
        <v>-10.279821278860254</v>
      </c>
      <c r="X31" s="280">
        <f t="shared" si="30"/>
        <v>319.52785657089578</v>
      </c>
      <c r="Y31" s="280">
        <f t="shared" si="31"/>
        <v>933.88994773354716</v>
      </c>
      <c r="Z31" s="281">
        <f t="shared" si="32"/>
        <v>-672.11871732416057</v>
      </c>
      <c r="AB31" s="54" t="s">
        <v>35</v>
      </c>
      <c r="AC31" s="48">
        <f t="shared" si="33"/>
        <v>-0.51360564155313071</v>
      </c>
      <c r="AD31" s="49">
        <f t="shared" si="34"/>
        <v>6.0606444670145254E-2</v>
      </c>
      <c r="AE31" s="49">
        <f t="shared" si="35"/>
        <v>2.9449699678935713E-2</v>
      </c>
      <c r="AF31" s="49">
        <f t="shared" si="36"/>
        <v>-0.76911786554788608</v>
      </c>
      <c r="AG31" s="49">
        <f t="shared" si="37"/>
        <v>3.1636089364822498E-2</v>
      </c>
      <c r="AH31" s="49">
        <f t="shared" si="38"/>
        <v>-0.71064840993420186</v>
      </c>
      <c r="AI31" s="64" t="s">
        <v>120</v>
      </c>
      <c r="AJ31" s="49">
        <f t="shared" si="40"/>
        <v>-4.3472274437913322E-3</v>
      </c>
      <c r="AK31" s="49">
        <f t="shared" si="41"/>
        <v>0.51273143408947885</v>
      </c>
      <c r="AL31" s="49">
        <f t="shared" si="42"/>
        <v>2.2282033198440865</v>
      </c>
      <c r="AM31" s="50">
        <f t="shared" si="43"/>
        <v>-0.76539507559886044</v>
      </c>
    </row>
    <row r="32" spans="2:39">
      <c r="B32" s="109" t="s">
        <v>34</v>
      </c>
      <c r="C32" s="319">
        <f>'T7'!C33/'T6'!C33</f>
        <v>25148.377361452003</v>
      </c>
      <c r="D32" s="320">
        <f>'T7'!D33/'T6'!D33</f>
        <v>24370.602226080046</v>
      </c>
      <c r="E32" s="320">
        <f>'T7'!E33/'T6'!E33</f>
        <v>20114.576639389466</v>
      </c>
      <c r="F32" s="320">
        <f>'T7'!F33/'T6'!F33</f>
        <v>305840.66249224119</v>
      </c>
      <c r="G32" s="320">
        <f>'T7'!G33/'T6'!G33</f>
        <v>43564.364035683444</v>
      </c>
      <c r="H32" s="320">
        <f>'T7'!H33/'T6'!H33</f>
        <v>13288.951767209577</v>
      </c>
      <c r="I32" s="320">
        <f>'T7'!I33/'T6'!I33</f>
        <v>23463.409381386929</v>
      </c>
      <c r="J32" s="320">
        <f>'T7'!J33/'T6'!J33</f>
        <v>21828.275261674036</v>
      </c>
      <c r="K32" s="321" t="s">
        <v>120</v>
      </c>
      <c r="L32" s="320">
        <f>'T7'!L33/'T6'!L33</f>
        <v>30630.512897438119</v>
      </c>
      <c r="M32" s="332">
        <f>'T7'!M33/'T6'!M33</f>
        <v>28757.447794040349</v>
      </c>
      <c r="O32" s="109" t="s">
        <v>34</v>
      </c>
      <c r="P32" s="351">
        <f t="shared" si="22"/>
        <v>-8702.8967964819021</v>
      </c>
      <c r="Q32" s="352">
        <f t="shared" si="23"/>
        <v>-18852.035445666792</v>
      </c>
      <c r="R32" s="352">
        <f t="shared" si="24"/>
        <v>-204109.69527878723</v>
      </c>
      <c r="S32" s="352">
        <f t="shared" si="25"/>
        <v>9023.1929143987363</v>
      </c>
      <c r="T32" s="352">
        <f t="shared" si="26"/>
        <v>16592.724589401267</v>
      </c>
      <c r="U32" s="352">
        <f t="shared" si="27"/>
        <v>5642.6981373834451</v>
      </c>
      <c r="V32" s="353" t="s">
        <v>120</v>
      </c>
      <c r="W32" s="353" t="s">
        <v>120</v>
      </c>
      <c r="X32" s="353" t="s">
        <v>120</v>
      </c>
      <c r="Y32" s="352">
        <f t="shared" si="31"/>
        <v>6650.6388822673616</v>
      </c>
      <c r="Z32" s="354" t="s">
        <v>120</v>
      </c>
      <c r="AB32" s="109" t="s">
        <v>34</v>
      </c>
      <c r="AC32" s="72">
        <f t="shared" si="33"/>
        <v>-0.25709214831555038</v>
      </c>
      <c r="AD32" s="73">
        <f t="shared" si="34"/>
        <v>-0.43616115214527323</v>
      </c>
      <c r="AE32" s="73">
        <f t="shared" si="35"/>
        <v>-0.91029259915835681</v>
      </c>
      <c r="AF32" s="73">
        <f t="shared" si="36"/>
        <v>3.0399804052073629E-2</v>
      </c>
      <c r="AG32" s="73">
        <f t="shared" si="37"/>
        <v>0.61519154675221044</v>
      </c>
      <c r="AH32" s="73">
        <f t="shared" si="38"/>
        <v>0.73796899901053303</v>
      </c>
      <c r="AI32" s="131" t="s">
        <v>120</v>
      </c>
      <c r="AJ32" s="131" t="s">
        <v>120</v>
      </c>
      <c r="AK32" s="131" t="s">
        <v>120</v>
      </c>
      <c r="AL32" s="73">
        <f t="shared" si="42"/>
        <v>0.27734252807416193</v>
      </c>
      <c r="AM32" s="132" t="s">
        <v>120</v>
      </c>
    </row>
    <row r="34" spans="2:39" s="1" customFormat="1" ht="12.75">
      <c r="B34" s="270" t="s">
        <v>53</v>
      </c>
      <c r="M34" s="424" t="s">
        <v>324</v>
      </c>
      <c r="O34" s="270" t="s">
        <v>53</v>
      </c>
      <c r="Z34" s="424" t="s">
        <v>324</v>
      </c>
      <c r="AB34" s="270" t="s">
        <v>53</v>
      </c>
      <c r="AM34" s="424" t="s">
        <v>324</v>
      </c>
    </row>
    <row r="35" spans="2:39" s="1" customFormat="1" ht="12.75">
      <c r="B35" s="270" t="s">
        <v>55</v>
      </c>
      <c r="O35" s="270" t="s">
        <v>55</v>
      </c>
      <c r="AB35" s="270" t="s">
        <v>55</v>
      </c>
    </row>
    <row r="36" spans="2:39" s="1" customFormat="1" ht="12.75"/>
    <row r="38" spans="2:39" ht="15">
      <c r="B38" s="2" t="s">
        <v>203</v>
      </c>
      <c r="O38" s="2" t="s">
        <v>204</v>
      </c>
      <c r="AB38" s="5" t="s">
        <v>205</v>
      </c>
    </row>
    <row r="39" spans="2:39" s="18" customFormat="1" ht="57">
      <c r="B39" s="6" t="s">
        <v>145</v>
      </c>
      <c r="C39" s="19" t="s">
        <v>38</v>
      </c>
      <c r="D39" s="20" t="s">
        <v>45</v>
      </c>
      <c r="E39" s="21" t="s">
        <v>46</v>
      </c>
      <c r="F39" s="22" t="s">
        <v>47</v>
      </c>
      <c r="G39" s="23" t="s">
        <v>39</v>
      </c>
      <c r="H39" s="24" t="s">
        <v>48</v>
      </c>
      <c r="I39" s="25" t="s">
        <v>40</v>
      </c>
      <c r="J39" s="26" t="s">
        <v>41</v>
      </c>
      <c r="K39" s="27" t="s">
        <v>49</v>
      </c>
      <c r="L39" s="28" t="s">
        <v>42</v>
      </c>
      <c r="M39" s="29" t="s">
        <v>43</v>
      </c>
      <c r="O39" s="6" t="s">
        <v>145</v>
      </c>
      <c r="P39" s="30" t="s">
        <v>38</v>
      </c>
      <c r="Q39" s="20" t="s">
        <v>45</v>
      </c>
      <c r="R39" s="21" t="s">
        <v>46</v>
      </c>
      <c r="S39" s="22" t="s">
        <v>47</v>
      </c>
      <c r="T39" s="23" t="s">
        <v>39</v>
      </c>
      <c r="U39" s="24" t="s">
        <v>48</v>
      </c>
      <c r="V39" s="25" t="s">
        <v>40</v>
      </c>
      <c r="W39" s="26" t="s">
        <v>41</v>
      </c>
      <c r="X39" s="27" t="s">
        <v>49</v>
      </c>
      <c r="Y39" s="28" t="s">
        <v>42</v>
      </c>
      <c r="Z39" s="29" t="s">
        <v>43</v>
      </c>
      <c r="AB39" s="6" t="s">
        <v>145</v>
      </c>
      <c r="AC39" s="30" t="s">
        <v>38</v>
      </c>
      <c r="AD39" s="20" t="s">
        <v>45</v>
      </c>
      <c r="AE39" s="21" t="s">
        <v>46</v>
      </c>
      <c r="AF39" s="22" t="s">
        <v>47</v>
      </c>
      <c r="AG39" s="23" t="s">
        <v>39</v>
      </c>
      <c r="AH39" s="24" t="s">
        <v>48</v>
      </c>
      <c r="AI39" s="25" t="s">
        <v>40</v>
      </c>
      <c r="AJ39" s="26" t="s">
        <v>41</v>
      </c>
      <c r="AK39" s="27" t="s">
        <v>49</v>
      </c>
      <c r="AL39" s="28" t="s">
        <v>42</v>
      </c>
      <c r="AM39" s="29" t="s">
        <v>43</v>
      </c>
    </row>
    <row r="40" spans="2:39">
      <c r="B40" s="31" t="s">
        <v>26</v>
      </c>
      <c r="C40" s="32">
        <f>'T7'!C42/'T6'!C42</f>
        <v>20.719934319391527</v>
      </c>
      <c r="D40" s="271">
        <f>'T7'!D42/'T6'!D42</f>
        <v>17.413917803065814</v>
      </c>
      <c r="E40" s="271">
        <f>'T7'!E42/'T6'!E42</f>
        <v>19.409962344780748</v>
      </c>
      <c r="F40" s="271">
        <f>'T7'!F42/'T6'!F42</f>
        <v>23.863212501457642</v>
      </c>
      <c r="G40" s="271">
        <f>'T7'!G42/'T6'!G42</f>
        <v>31.14165962869329</v>
      </c>
      <c r="H40" s="271">
        <f>'T7'!H42/'T6'!H42</f>
        <v>38.693739125317585</v>
      </c>
      <c r="I40" s="271">
        <f>'T7'!I42/'T6'!I42</f>
        <v>27.397783411921623</v>
      </c>
      <c r="J40" s="271">
        <f>'T7'!J42/'T6'!J42</f>
        <v>21.920389330712357</v>
      </c>
      <c r="K40" s="271">
        <f>'T7'!K42/'T6'!K42</f>
        <v>27.645546023118097</v>
      </c>
      <c r="L40" s="271">
        <f>'T7'!L42/'T6'!L42</f>
        <v>26.80574308730451</v>
      </c>
      <c r="M40" s="272">
        <f>'T7'!M42/'T6'!M42</f>
        <v>27.42897769941932</v>
      </c>
      <c r="O40" s="31" t="s">
        <v>26</v>
      </c>
      <c r="P40" s="336">
        <f t="shared" ref="P40:P50" si="44">C4-C40</f>
        <v>-4.5321347029647363</v>
      </c>
      <c r="Q40" s="343">
        <f t="shared" ref="Q40:Q50" si="45">D4-D40</f>
        <v>-3.176206570066924</v>
      </c>
      <c r="R40" s="343">
        <f t="shared" ref="R40:R50" si="46">E4-E40</f>
        <v>-5.0256972158606423</v>
      </c>
      <c r="S40" s="343">
        <f t="shared" ref="S40:S50" si="47">F4-F40</f>
        <v>-8.3658963063810035</v>
      </c>
      <c r="T40" s="343">
        <f t="shared" ref="T40:T50" si="48">G4-G40</f>
        <v>-10.959096378439579</v>
      </c>
      <c r="U40" s="343">
        <f t="shared" ref="U40:U50" si="49">H4-H40</f>
        <v>-4.1734864908619471</v>
      </c>
      <c r="V40" s="343">
        <f t="shared" ref="V40:V48" si="50">I4-I40</f>
        <v>-11.432613845007962</v>
      </c>
      <c r="W40" s="343">
        <f t="shared" ref="W40:W49" si="51">J4-J40</f>
        <v>1.7513420733984368</v>
      </c>
      <c r="X40" s="343">
        <f t="shared" ref="X40:X49" si="52">K4-K40</f>
        <v>-3.1235109228637228</v>
      </c>
      <c r="Y40" s="343">
        <f t="shared" ref="Y40:Y50" si="53">L4-L40</f>
        <v>-4.4935679264593524</v>
      </c>
      <c r="Z40" s="344">
        <f t="shared" ref="Z40:Z49" si="54">M4-M40</f>
        <v>-8.142428761603334</v>
      </c>
      <c r="AB40" s="31" t="s">
        <v>26</v>
      </c>
      <c r="AC40" s="101">
        <f t="shared" ref="AC40:AC50" si="55">P40/C40</f>
        <v>-0.21873306319910329</v>
      </c>
      <c r="AD40" s="102">
        <f t="shared" ref="AD40:AD50" si="56">Q40/D40</f>
        <v>-0.18239471473258795</v>
      </c>
      <c r="AE40" s="102">
        <f t="shared" ref="AE40:AE50" si="57">R40/E40</f>
        <v>-0.25892359431660772</v>
      </c>
      <c r="AF40" s="102">
        <f t="shared" ref="AF40:AF50" si="58">S40/F40</f>
        <v>-0.35057711973482142</v>
      </c>
      <c r="AG40" s="102">
        <f t="shared" ref="AG40:AG50" si="59">T40/G40</f>
        <v>-0.35191112192177743</v>
      </c>
      <c r="AH40" s="102">
        <f t="shared" ref="AH40:AH50" si="60">U40/H40</f>
        <v>-0.10785947766240057</v>
      </c>
      <c r="AI40" s="102">
        <f t="shared" ref="AI40:AI48" si="61">V40/I40</f>
        <v>-0.41728243752862426</v>
      </c>
      <c r="AJ40" s="102">
        <f t="shared" ref="AJ40:AJ49" si="62">W40/J40</f>
        <v>7.9895573339322734E-2</v>
      </c>
      <c r="AK40" s="102">
        <f t="shared" ref="AK40:AK49" si="63">X40/K40</f>
        <v>-0.11298423696358691</v>
      </c>
      <c r="AL40" s="102">
        <f t="shared" ref="AL40:AL50" si="64">Y40/L40</f>
        <v>-0.16763452189421135</v>
      </c>
      <c r="AM40" s="103">
        <f t="shared" ref="AM40:AM49" si="65">Z40/M40</f>
        <v>-0.29685498492988716</v>
      </c>
    </row>
    <row r="41" spans="2:39">
      <c r="B41" s="54" t="s">
        <v>33</v>
      </c>
      <c r="C41" s="276">
        <f>'T7'!C43/'T6'!C43</f>
        <v>27.890362429394134</v>
      </c>
      <c r="D41" s="277">
        <f>'T7'!D43/'T6'!D43</f>
        <v>25.186791729153168</v>
      </c>
      <c r="E41" s="277">
        <f>'T7'!E43/'T6'!E43</f>
        <v>26.448305878736203</v>
      </c>
      <c r="F41" s="277">
        <f>'T7'!F43/'T6'!F43</f>
        <v>27.214454866058208</v>
      </c>
      <c r="G41" s="277">
        <f>'T7'!G43/'T6'!G43</f>
        <v>28.340124883936859</v>
      </c>
      <c r="H41" s="277">
        <f>'T7'!H43/'T6'!H43</f>
        <v>47.808840814178794</v>
      </c>
      <c r="I41" s="277">
        <f>'T7'!I43/'T6'!I43</f>
        <v>50.889253820773732</v>
      </c>
      <c r="J41" s="277">
        <f>'T7'!J43/'T6'!J43</f>
        <v>28.71695270162104</v>
      </c>
      <c r="K41" s="277">
        <f>'T7'!K43/'T6'!K43</f>
        <v>22.971934868086905</v>
      </c>
      <c r="L41" s="277">
        <f>'T7'!L43/'T6'!L43</f>
        <v>32.490748944617096</v>
      </c>
      <c r="M41" s="278">
        <f>'T7'!M43/'T6'!M43</f>
        <v>37.866775779437333</v>
      </c>
      <c r="O41" s="54" t="s">
        <v>33</v>
      </c>
      <c r="P41" s="345">
        <f t="shared" si="44"/>
        <v>2.2881419814551762</v>
      </c>
      <c r="Q41" s="273">
        <f t="shared" si="45"/>
        <v>5.6821669224745435</v>
      </c>
      <c r="R41" s="273">
        <f t="shared" si="46"/>
        <v>2.8348085642156278</v>
      </c>
      <c r="S41" s="273">
        <f t="shared" si="47"/>
        <v>-4.2251819360956659</v>
      </c>
      <c r="T41" s="273">
        <f t="shared" si="48"/>
        <v>1.6619265840687021</v>
      </c>
      <c r="U41" s="273">
        <f t="shared" si="49"/>
        <v>-2.8420725605687807</v>
      </c>
      <c r="V41" s="273">
        <f t="shared" si="50"/>
        <v>-26.475326683348978</v>
      </c>
      <c r="W41" s="273">
        <f t="shared" si="51"/>
        <v>1.3461548774442171</v>
      </c>
      <c r="X41" s="273">
        <f t="shared" si="52"/>
        <v>2.7339417361845335</v>
      </c>
      <c r="Y41" s="273">
        <f t="shared" si="53"/>
        <v>5.1368845951903381</v>
      </c>
      <c r="Z41" s="346">
        <f t="shared" si="54"/>
        <v>-4.0645524962626993</v>
      </c>
      <c r="AB41" s="54" t="s">
        <v>33</v>
      </c>
      <c r="AC41" s="48">
        <f t="shared" si="55"/>
        <v>8.2040596899653914E-2</v>
      </c>
      <c r="AD41" s="49">
        <f t="shared" si="56"/>
        <v>0.22560106041205549</v>
      </c>
      <c r="AE41" s="49">
        <f t="shared" si="57"/>
        <v>0.10718299225716174</v>
      </c>
      <c r="AF41" s="49">
        <f t="shared" si="58"/>
        <v>-0.15525506415215029</v>
      </c>
      <c r="AG41" s="49">
        <f t="shared" si="59"/>
        <v>5.8642175744634054E-2</v>
      </c>
      <c r="AH41" s="49">
        <f t="shared" si="60"/>
        <v>-5.9446590048380751E-2</v>
      </c>
      <c r="AI41" s="49">
        <f t="shared" si="61"/>
        <v>-0.52025378042665205</v>
      </c>
      <c r="AJ41" s="49">
        <f t="shared" si="62"/>
        <v>4.6876661720734326E-2</v>
      </c>
      <c r="AK41" s="49">
        <f t="shared" si="63"/>
        <v>0.11901225351211417</v>
      </c>
      <c r="AL41" s="49">
        <f t="shared" si="64"/>
        <v>0.15810299122210267</v>
      </c>
      <c r="AM41" s="50">
        <f t="shared" si="65"/>
        <v>-0.10733822493727758</v>
      </c>
    </row>
    <row r="42" spans="2:39">
      <c r="B42" s="54" t="s">
        <v>27</v>
      </c>
      <c r="C42" s="276">
        <f>'T7'!C44/'T6'!C44</f>
        <v>44.203447592245659</v>
      </c>
      <c r="D42" s="277">
        <f>'T7'!D44/'T6'!D44</f>
        <v>26.060547598854544</v>
      </c>
      <c r="E42" s="277">
        <f>'T7'!E44/'T6'!E44</f>
        <v>24.672538440490275</v>
      </c>
      <c r="F42" s="277">
        <f>'T7'!F44/'T6'!F44</f>
        <v>79.283665773996177</v>
      </c>
      <c r="G42" s="277">
        <f>'T7'!G44/'T6'!G44</f>
        <v>51.562241469527919</v>
      </c>
      <c r="H42" s="277">
        <f>'T7'!H44/'T6'!H44</f>
        <v>167.76321081788237</v>
      </c>
      <c r="I42" s="277">
        <f>'T7'!I44/'T6'!I44</f>
        <v>91.680590609290022</v>
      </c>
      <c r="J42" s="277">
        <f>'T7'!J44/'T6'!J44</f>
        <v>55.415295974929656</v>
      </c>
      <c r="K42" s="277">
        <f>'T7'!K44/'T6'!K44</f>
        <v>44.723953182864086</v>
      </c>
      <c r="L42" s="277">
        <f>'T7'!L44/'T6'!L44</f>
        <v>55.095480412372638</v>
      </c>
      <c r="M42" s="278">
        <f>'T7'!M44/'T6'!M44</f>
        <v>92.95638708494667</v>
      </c>
      <c r="O42" s="54" t="s">
        <v>27</v>
      </c>
      <c r="P42" s="345">
        <f t="shared" si="44"/>
        <v>5.5666654508817501</v>
      </c>
      <c r="Q42" s="273">
        <f t="shared" si="45"/>
        <v>8.3472099126037769</v>
      </c>
      <c r="R42" s="273">
        <f t="shared" si="46"/>
        <v>-0.88303691573968734</v>
      </c>
      <c r="S42" s="273">
        <f t="shared" si="47"/>
        <v>-27.48279878543967</v>
      </c>
      <c r="T42" s="273">
        <f t="shared" si="48"/>
        <v>12.001605348908448</v>
      </c>
      <c r="U42" s="273">
        <f t="shared" si="49"/>
        <v>-13.295399778443368</v>
      </c>
      <c r="V42" s="273">
        <f t="shared" si="50"/>
        <v>-53.269883297545427</v>
      </c>
      <c r="W42" s="273">
        <f t="shared" si="51"/>
        <v>-10.226584764759295</v>
      </c>
      <c r="X42" s="273">
        <f t="shared" si="52"/>
        <v>-6.2949508933896894</v>
      </c>
      <c r="Y42" s="273">
        <f t="shared" si="53"/>
        <v>5.4148456370122702</v>
      </c>
      <c r="Z42" s="346">
        <f t="shared" si="54"/>
        <v>-21.805303064555261</v>
      </c>
      <c r="AB42" s="54" t="s">
        <v>27</v>
      </c>
      <c r="AC42" s="48">
        <f t="shared" si="55"/>
        <v>0.12593283452076884</v>
      </c>
      <c r="AD42" s="49">
        <f t="shared" si="56"/>
        <v>0.32030063378141244</v>
      </c>
      <c r="AE42" s="49">
        <f t="shared" si="57"/>
        <v>-3.579027418964436E-2</v>
      </c>
      <c r="AF42" s="49">
        <f t="shared" si="58"/>
        <v>-0.34663885072848893</v>
      </c>
      <c r="AG42" s="49">
        <f t="shared" si="59"/>
        <v>0.23275957380559409</v>
      </c>
      <c r="AH42" s="49">
        <f t="shared" si="60"/>
        <v>-7.9250985443264851E-2</v>
      </c>
      <c r="AI42" s="49">
        <f t="shared" si="61"/>
        <v>-0.58103774139678777</v>
      </c>
      <c r="AJ42" s="49">
        <f t="shared" si="62"/>
        <v>-0.18454444002944398</v>
      </c>
      <c r="AK42" s="49">
        <f t="shared" si="63"/>
        <v>-0.14075121820406497</v>
      </c>
      <c r="AL42" s="49">
        <f t="shared" si="64"/>
        <v>9.8281122089939582E-2</v>
      </c>
      <c r="AM42" s="50">
        <f t="shared" si="65"/>
        <v>-0.23457563001699758</v>
      </c>
    </row>
    <row r="43" spans="2:39">
      <c r="B43" s="54" t="s">
        <v>2</v>
      </c>
      <c r="C43" s="276">
        <f>'T7'!C45/'T6'!C45</f>
        <v>158.43795378611446</v>
      </c>
      <c r="D43" s="277">
        <f>'T7'!D45/'T6'!D45</f>
        <v>115.87479774918138</v>
      </c>
      <c r="E43" s="277">
        <f>'T7'!E45/'T6'!E45</f>
        <v>177.13303509197937</v>
      </c>
      <c r="F43" s="277">
        <f>'T7'!F45/'T6'!F45</f>
        <v>77.256455323770282</v>
      </c>
      <c r="G43" s="277">
        <f>'T7'!G45/'T6'!G45</f>
        <v>69.891947503763845</v>
      </c>
      <c r="H43" s="277">
        <f>'T7'!H45/'T6'!H45</f>
        <v>197.07144171231857</v>
      </c>
      <c r="I43" s="277">
        <f>'T7'!I45/'T6'!I45</f>
        <v>871.26519321955709</v>
      </c>
      <c r="J43" s="277">
        <f>'T7'!J45/'T6'!J45</f>
        <v>415.28953848613764</v>
      </c>
      <c r="K43" s="277">
        <f>'T7'!K45/'T6'!K45</f>
        <v>56.200076579204946</v>
      </c>
      <c r="L43" s="277">
        <f>'T7'!L45/'T6'!L45</f>
        <v>86.078713484322606</v>
      </c>
      <c r="M43" s="278">
        <f>'T7'!M45/'T6'!M45</f>
        <v>278.60405390475961</v>
      </c>
      <c r="O43" s="54" t="s">
        <v>2</v>
      </c>
      <c r="P43" s="345">
        <f t="shared" si="44"/>
        <v>-73.790630318157739</v>
      </c>
      <c r="Q43" s="273">
        <f t="shared" si="45"/>
        <v>-21.137356665492447</v>
      </c>
      <c r="R43" s="273">
        <f t="shared" si="46"/>
        <v>-39.598221212190168</v>
      </c>
      <c r="S43" s="273">
        <f t="shared" si="47"/>
        <v>-19.31334110184703</v>
      </c>
      <c r="T43" s="273">
        <f t="shared" si="48"/>
        <v>25.612597069503281</v>
      </c>
      <c r="U43" s="273">
        <f t="shared" si="49"/>
        <v>-139.58545777959546</v>
      </c>
      <c r="V43" s="273">
        <f t="shared" si="50"/>
        <v>-801.81175287591373</v>
      </c>
      <c r="W43" s="273">
        <f t="shared" si="51"/>
        <v>-340.81853817737283</v>
      </c>
      <c r="X43" s="273">
        <f t="shared" si="52"/>
        <v>5.0958236456558268</v>
      </c>
      <c r="Y43" s="273">
        <f t="shared" si="53"/>
        <v>-5.7991955272080844</v>
      </c>
      <c r="Z43" s="346">
        <f t="shared" si="54"/>
        <v>-103.53797690172686</v>
      </c>
      <c r="AB43" s="54" t="s">
        <v>2</v>
      </c>
      <c r="AC43" s="48">
        <f t="shared" si="55"/>
        <v>-0.4657383446000094</v>
      </c>
      <c r="AD43" s="49">
        <f t="shared" si="56"/>
        <v>-0.18241547839630878</v>
      </c>
      <c r="AE43" s="49">
        <f t="shared" si="57"/>
        <v>-0.22355074078433823</v>
      </c>
      <c r="AF43" s="49">
        <f t="shared" si="58"/>
        <v>-0.24998999787018053</v>
      </c>
      <c r="AG43" s="49">
        <f t="shared" si="59"/>
        <v>0.36645991397111921</v>
      </c>
      <c r="AH43" s="49">
        <f t="shared" si="60"/>
        <v>-0.7082987599155024</v>
      </c>
      <c r="AI43" s="49">
        <f t="shared" si="61"/>
        <v>-0.92028438541542745</v>
      </c>
      <c r="AJ43" s="49">
        <f t="shared" si="62"/>
        <v>-0.82067691716907853</v>
      </c>
      <c r="AK43" s="49">
        <f t="shared" si="63"/>
        <v>9.0672895053338323E-2</v>
      </c>
      <c r="AL43" s="49">
        <f t="shared" si="64"/>
        <v>-6.7370843411411849E-2</v>
      </c>
      <c r="AM43" s="50">
        <f t="shared" si="65"/>
        <v>-0.37163126469481012</v>
      </c>
    </row>
    <row r="44" spans="2:39">
      <c r="B44" s="54" t="s">
        <v>32</v>
      </c>
      <c r="C44" s="276">
        <f>'T7'!C46/'T6'!C46</f>
        <v>173.75629186595876</v>
      </c>
      <c r="D44" s="277">
        <f>'T7'!D46/'T6'!D46</f>
        <v>210.90108854465558</v>
      </c>
      <c r="E44" s="277">
        <f>'T7'!E46/'T6'!E46</f>
        <v>506.0249729628058</v>
      </c>
      <c r="F44" s="277">
        <f>'T7'!F46/'T6'!F46</f>
        <v>245.79583641803919</v>
      </c>
      <c r="G44" s="277">
        <f>'T7'!G46/'T6'!G46</f>
        <v>400.07745370948544</v>
      </c>
      <c r="H44" s="277">
        <f>'T7'!H46/'T6'!H46</f>
        <v>1070.0125523354977</v>
      </c>
      <c r="I44" s="277">
        <f>'T7'!I46/'T6'!I46</f>
        <v>29.338262611563955</v>
      </c>
      <c r="J44" s="277">
        <f>'T7'!J46/'T6'!J46</f>
        <v>1390.1364534109605</v>
      </c>
      <c r="K44" s="277">
        <f>'T7'!K46/'T6'!K46</f>
        <v>172.96297084187381</v>
      </c>
      <c r="L44" s="277">
        <f>'T7'!L46/'T6'!L46</f>
        <v>473.81570454148732</v>
      </c>
      <c r="M44" s="278">
        <f>'T7'!M46/'T6'!M46</f>
        <v>364.8246843473234</v>
      </c>
      <c r="O44" s="54" t="s">
        <v>32</v>
      </c>
      <c r="P44" s="345">
        <f t="shared" si="44"/>
        <v>-43.138687815744078</v>
      </c>
      <c r="Q44" s="273">
        <f t="shared" si="45"/>
        <v>-29.896540258845363</v>
      </c>
      <c r="R44" s="273">
        <f t="shared" si="46"/>
        <v>-159.18803366495752</v>
      </c>
      <c r="S44" s="273">
        <f t="shared" si="47"/>
        <v>-122.65695906059965</v>
      </c>
      <c r="T44" s="273">
        <f t="shared" si="48"/>
        <v>-233.34637312571849</v>
      </c>
      <c r="U44" s="273">
        <f t="shared" si="49"/>
        <v>-756.24661819576431</v>
      </c>
      <c r="V44" s="273">
        <f t="shared" si="50"/>
        <v>-0.48050924873506773</v>
      </c>
      <c r="W44" s="273">
        <f t="shared" si="51"/>
        <v>-1121.4378637786283</v>
      </c>
      <c r="X44" s="273">
        <f t="shared" si="52"/>
        <v>-28.782004445964759</v>
      </c>
      <c r="Y44" s="273">
        <f t="shared" si="53"/>
        <v>3.9558402952284268</v>
      </c>
      <c r="Z44" s="346">
        <f t="shared" si="54"/>
        <v>-111.81366920649728</v>
      </c>
      <c r="AB44" s="54" t="s">
        <v>32</v>
      </c>
      <c r="AC44" s="48">
        <f t="shared" si="55"/>
        <v>-0.24827122720265382</v>
      </c>
      <c r="AD44" s="49">
        <f t="shared" si="56"/>
        <v>-0.14175621598328145</v>
      </c>
      <c r="AE44" s="49">
        <f t="shared" si="57"/>
        <v>-0.3145853311011555</v>
      </c>
      <c r="AF44" s="49">
        <f t="shared" si="58"/>
        <v>-0.4990196776644738</v>
      </c>
      <c r="AG44" s="49">
        <f t="shared" si="59"/>
        <v>-0.58325299504420958</v>
      </c>
      <c r="AH44" s="49">
        <f t="shared" si="60"/>
        <v>-0.70676424920914993</v>
      </c>
      <c r="AI44" s="49">
        <f t="shared" si="61"/>
        <v>-1.6378244857133101E-2</v>
      </c>
      <c r="AJ44" s="49">
        <f t="shared" si="62"/>
        <v>-0.80671063695004197</v>
      </c>
      <c r="AK44" s="49">
        <f t="shared" si="63"/>
        <v>-0.16640558557633611</v>
      </c>
      <c r="AL44" s="49">
        <f t="shared" si="64"/>
        <v>8.3489007589068916E-3</v>
      </c>
      <c r="AM44" s="50">
        <f t="shared" si="65"/>
        <v>-0.30648603015043663</v>
      </c>
    </row>
    <row r="45" spans="2:39">
      <c r="B45" s="54" t="s">
        <v>30</v>
      </c>
      <c r="C45" s="276">
        <f>'T7'!C47/'T6'!C47</f>
        <v>135.99003981892366</v>
      </c>
      <c r="D45" s="277">
        <f>'T7'!D47/'T6'!D47</f>
        <v>25.63488327692113</v>
      </c>
      <c r="E45" s="277">
        <f>'T7'!E47/'T6'!E47</f>
        <v>36.165770587079969</v>
      </c>
      <c r="F45" s="277">
        <f>'T7'!F47/'T6'!F47</f>
        <v>54.111457999451595</v>
      </c>
      <c r="G45" s="277">
        <f>'T7'!G47/'T6'!G47</f>
        <v>71.678993002675625</v>
      </c>
      <c r="H45" s="277">
        <f>'T7'!H47/'T6'!H47</f>
        <v>167.59721624853017</v>
      </c>
      <c r="I45" s="277">
        <f>'T7'!I47/'T6'!I47</f>
        <v>86.718435817983647</v>
      </c>
      <c r="J45" s="277">
        <f>'T7'!J47/'T6'!J47</f>
        <v>129.383578305551</v>
      </c>
      <c r="K45" s="277">
        <f>'T7'!K47/'T6'!K47</f>
        <v>260.84990150553028</v>
      </c>
      <c r="L45" s="277">
        <f>'T7'!L47/'T6'!L47</f>
        <v>234.69292949201261</v>
      </c>
      <c r="M45" s="278">
        <f>'T7'!M47/'T6'!M47</f>
        <v>249.02824478487702</v>
      </c>
      <c r="O45" s="54" t="s">
        <v>30</v>
      </c>
      <c r="P45" s="345">
        <f t="shared" si="44"/>
        <v>-41.899224447890731</v>
      </c>
      <c r="Q45" s="273">
        <f t="shared" si="45"/>
        <v>9.0095489591074198</v>
      </c>
      <c r="R45" s="273">
        <f t="shared" si="46"/>
        <v>6.9578761720070474</v>
      </c>
      <c r="S45" s="273">
        <f t="shared" si="47"/>
        <v>8.9400593425613906</v>
      </c>
      <c r="T45" s="273">
        <f t="shared" si="48"/>
        <v>-1.6298937338862345</v>
      </c>
      <c r="U45" s="273">
        <f t="shared" si="49"/>
        <v>-40.280379266599738</v>
      </c>
      <c r="V45" s="273">
        <f t="shared" si="50"/>
        <v>-42.406896264190571</v>
      </c>
      <c r="W45" s="273">
        <f t="shared" si="51"/>
        <v>31.264548447722774</v>
      </c>
      <c r="X45" s="273">
        <f t="shared" si="52"/>
        <v>-138.08759988379111</v>
      </c>
      <c r="Y45" s="273">
        <f t="shared" si="53"/>
        <v>-89.394346921143637</v>
      </c>
      <c r="Z45" s="346">
        <f t="shared" si="54"/>
        <v>-166.40297049674592</v>
      </c>
      <c r="AB45" s="54" t="s">
        <v>30</v>
      </c>
      <c r="AC45" s="48">
        <f t="shared" si="55"/>
        <v>-0.30810509728272212</v>
      </c>
      <c r="AD45" s="49">
        <f t="shared" si="56"/>
        <v>0.35145660160733561</v>
      </c>
      <c r="AE45" s="49">
        <f t="shared" si="57"/>
        <v>0.19238843965052171</v>
      </c>
      <c r="AF45" s="49">
        <f t="shared" si="58"/>
        <v>0.16521564328671379</v>
      </c>
      <c r="AG45" s="49">
        <f t="shared" si="59"/>
        <v>-2.27387922961668E-2</v>
      </c>
      <c r="AH45" s="49">
        <f t="shared" si="60"/>
        <v>-0.24034038373804431</v>
      </c>
      <c r="AI45" s="49">
        <f t="shared" si="61"/>
        <v>-0.48901823313787496</v>
      </c>
      <c r="AJ45" s="49">
        <f t="shared" si="62"/>
        <v>0.24164232321576948</v>
      </c>
      <c r="AK45" s="49">
        <f t="shared" si="63"/>
        <v>-0.52937570260444788</v>
      </c>
      <c r="AL45" s="49">
        <f t="shared" si="64"/>
        <v>-0.38089919076231066</v>
      </c>
      <c r="AM45" s="50">
        <f t="shared" si="65"/>
        <v>-0.66820922518444881</v>
      </c>
    </row>
    <row r="46" spans="2:39">
      <c r="B46" s="54" t="s">
        <v>29</v>
      </c>
      <c r="C46" s="276">
        <f>'T7'!C48/'T6'!C48</f>
        <v>400.52570970305828</v>
      </c>
      <c r="D46" s="277">
        <f>'T7'!D48/'T6'!D48</f>
        <v>331.32030555785877</v>
      </c>
      <c r="E46" s="277">
        <f>'T7'!E48/'T6'!E48</f>
        <v>295.79078684452355</v>
      </c>
      <c r="F46" s="277">
        <f>'T7'!F48/'T6'!F48</f>
        <v>1391.1636948032685</v>
      </c>
      <c r="G46" s="277">
        <f>'T7'!G48/'T6'!G48</f>
        <v>984.74966292287229</v>
      </c>
      <c r="H46" s="277">
        <f>'T7'!H48/'T6'!H48</f>
        <v>346.44434771884755</v>
      </c>
      <c r="I46" s="277">
        <f>'T7'!I48/'T6'!I48</f>
        <v>528.77660857153285</v>
      </c>
      <c r="J46" s="277">
        <f>'T7'!J48/'T6'!J48</f>
        <v>986.82358006131051</v>
      </c>
      <c r="K46" s="277">
        <f>'T7'!K48/'T6'!K48</f>
        <v>458.68363691814858</v>
      </c>
      <c r="L46" s="277">
        <f>'T7'!L48/'T6'!L48</f>
        <v>605.79277981379823</v>
      </c>
      <c r="M46" s="278">
        <f>'T7'!M48/'T6'!M48</f>
        <v>726.34917221740955</v>
      </c>
      <c r="O46" s="54" t="s">
        <v>29</v>
      </c>
      <c r="P46" s="345">
        <f t="shared" si="44"/>
        <v>62.493498871647432</v>
      </c>
      <c r="Q46" s="273">
        <f t="shared" si="45"/>
        <v>72.691790823609949</v>
      </c>
      <c r="R46" s="273">
        <f t="shared" si="46"/>
        <v>59.237875887868483</v>
      </c>
      <c r="S46" s="273">
        <f t="shared" si="47"/>
        <v>-724.78590833399437</v>
      </c>
      <c r="T46" s="273">
        <f t="shared" si="48"/>
        <v>-332.17760760737792</v>
      </c>
      <c r="U46" s="273">
        <f t="shared" si="49"/>
        <v>73.788453806398991</v>
      </c>
      <c r="V46" s="273">
        <f t="shared" si="50"/>
        <v>61.261671001046693</v>
      </c>
      <c r="W46" s="273">
        <f t="shared" si="51"/>
        <v>-571.00234215554224</v>
      </c>
      <c r="X46" s="273">
        <f t="shared" si="52"/>
        <v>324.64641161576407</v>
      </c>
      <c r="Y46" s="273">
        <f t="shared" si="53"/>
        <v>643.25400302922094</v>
      </c>
      <c r="Z46" s="346">
        <f t="shared" si="54"/>
        <v>272.74997880137209</v>
      </c>
      <c r="AB46" s="54" t="s">
        <v>29</v>
      </c>
      <c r="AC46" s="48">
        <f t="shared" si="55"/>
        <v>0.15602868269799425</v>
      </c>
      <c r="AD46" s="49">
        <f t="shared" si="56"/>
        <v>0.2194003494630839</v>
      </c>
      <c r="AE46" s="49">
        <f t="shared" si="57"/>
        <v>0.20026950981068142</v>
      </c>
      <c r="AF46" s="49">
        <f t="shared" si="58"/>
        <v>-0.52099254102263648</v>
      </c>
      <c r="AG46" s="49">
        <f t="shared" si="59"/>
        <v>-0.33732187998057206</v>
      </c>
      <c r="AH46" s="49">
        <f t="shared" si="60"/>
        <v>0.21298789918859076</v>
      </c>
      <c r="AI46" s="49">
        <f t="shared" si="61"/>
        <v>0.11585548605590261</v>
      </c>
      <c r="AJ46" s="49">
        <f t="shared" si="62"/>
        <v>-0.57862656881391739</v>
      </c>
      <c r="AK46" s="49">
        <f t="shared" si="63"/>
        <v>0.70777848932443332</v>
      </c>
      <c r="AL46" s="49">
        <f t="shared" si="64"/>
        <v>1.0618383454932181</v>
      </c>
      <c r="AM46" s="50">
        <f t="shared" si="65"/>
        <v>0.37550807412462095</v>
      </c>
    </row>
    <row r="47" spans="2:39">
      <c r="B47" s="54" t="s">
        <v>20</v>
      </c>
      <c r="C47" s="276">
        <f>'T7'!C49/'T6'!C49</f>
        <v>1426.1761655800321</v>
      </c>
      <c r="D47" s="277">
        <f>'T7'!D49/'T6'!D49</f>
        <v>2041.8109010396124</v>
      </c>
      <c r="E47" s="277">
        <f>'T7'!E49/'T6'!E49</f>
        <v>2126.9321211383003</v>
      </c>
      <c r="F47" s="277">
        <f>'T7'!F49/'T6'!F49</f>
        <v>1543.1813144744503</v>
      </c>
      <c r="G47" s="277">
        <f>'T7'!G49/'T6'!G49</f>
        <v>9097.2075792697124</v>
      </c>
      <c r="H47" s="277">
        <f>'T7'!H49/'T6'!H49</f>
        <v>430.45323545445706</v>
      </c>
      <c r="I47" s="277">
        <f>'T7'!I49/'T6'!I49</f>
        <v>6996.0125373817355</v>
      </c>
      <c r="J47" s="277">
        <f>'T7'!J49/'T6'!J49</f>
        <v>2198.6331544651862</v>
      </c>
      <c r="K47" s="277">
        <f>'T7'!K49/'T6'!K49</f>
        <v>7409.9108367748122</v>
      </c>
      <c r="L47" s="277">
        <f>'T7'!L49/'T6'!L49</f>
        <v>201.49133776128406</v>
      </c>
      <c r="M47" s="278">
        <f>'T7'!M49/'T6'!M49</f>
        <v>3391.5980974250301</v>
      </c>
      <c r="O47" s="54" t="s">
        <v>20</v>
      </c>
      <c r="P47" s="345">
        <f t="shared" si="44"/>
        <v>988.77448223349188</v>
      </c>
      <c r="Q47" s="273">
        <f t="shared" si="45"/>
        <v>1406.5276559070967</v>
      </c>
      <c r="R47" s="273">
        <f t="shared" si="46"/>
        <v>4409.0707792488756</v>
      </c>
      <c r="S47" s="273">
        <f t="shared" si="47"/>
        <v>13124.111448023257</v>
      </c>
      <c r="T47" s="273">
        <f t="shared" si="48"/>
        <v>-6135.6261635060509</v>
      </c>
      <c r="U47" s="273">
        <f t="shared" si="49"/>
        <v>1421.941303472322</v>
      </c>
      <c r="V47" s="273">
        <f t="shared" si="50"/>
        <v>-3234.3186396874862</v>
      </c>
      <c r="W47" s="273">
        <f t="shared" si="51"/>
        <v>-1760.4903187326738</v>
      </c>
      <c r="X47" s="273">
        <f t="shared" si="52"/>
        <v>-2663.1805188945527</v>
      </c>
      <c r="Y47" s="273">
        <f t="shared" si="53"/>
        <v>308.78408995414242</v>
      </c>
      <c r="Z47" s="346">
        <f t="shared" si="54"/>
        <v>-733.47989094794684</v>
      </c>
      <c r="AB47" s="54" t="s">
        <v>20</v>
      </c>
      <c r="AC47" s="48">
        <f t="shared" si="55"/>
        <v>0.69330459034235292</v>
      </c>
      <c r="AD47" s="49">
        <f t="shared" si="56"/>
        <v>0.68886283993828534</v>
      </c>
      <c r="AE47" s="49">
        <f t="shared" si="57"/>
        <v>2.0729720217348597</v>
      </c>
      <c r="AF47" s="49">
        <f t="shared" si="58"/>
        <v>8.5045816229914877</v>
      </c>
      <c r="AG47" s="49">
        <f t="shared" si="59"/>
        <v>-0.67445159517824205</v>
      </c>
      <c r="AH47" s="49">
        <f t="shared" si="60"/>
        <v>3.3033583821738208</v>
      </c>
      <c r="AI47" s="49">
        <f t="shared" si="61"/>
        <v>-0.46230886843120683</v>
      </c>
      <c r="AJ47" s="49">
        <f t="shared" si="62"/>
        <v>-0.80072035444262646</v>
      </c>
      <c r="AK47" s="49">
        <f t="shared" si="63"/>
        <v>-0.35940790349020052</v>
      </c>
      <c r="AL47" s="49">
        <f t="shared" si="64"/>
        <v>1.5324931254363547</v>
      </c>
      <c r="AM47" s="50">
        <f t="shared" si="65"/>
        <v>-0.21626379950643904</v>
      </c>
    </row>
    <row r="48" spans="2:39">
      <c r="B48" s="54" t="s">
        <v>31</v>
      </c>
      <c r="C48" s="276">
        <f>'T7'!C50/'T6'!C50</f>
        <v>5459.4613885230119</v>
      </c>
      <c r="D48" s="277">
        <f>'T7'!D50/'T6'!D50</f>
        <v>3394.7862742947309</v>
      </c>
      <c r="E48" s="277">
        <f>'T7'!E50/'T6'!E50</f>
        <v>11170.686234651739</v>
      </c>
      <c r="F48" s="282" t="s">
        <v>120</v>
      </c>
      <c r="G48" s="282" t="s">
        <v>120</v>
      </c>
      <c r="H48" s="282" t="s">
        <v>120</v>
      </c>
      <c r="I48" s="277">
        <f>'T7'!I50/'T6'!I50</f>
        <v>5314.3230768674784</v>
      </c>
      <c r="J48" s="282" t="s">
        <v>120</v>
      </c>
      <c r="K48" s="277">
        <f>'T7'!K50/'T6'!K50</f>
        <v>18568.003353732565</v>
      </c>
      <c r="L48" s="277">
        <f>'T7'!L50/'T6'!L50</f>
        <v>20467.439933997095</v>
      </c>
      <c r="M48" s="278">
        <f>'T7'!M50/'T6'!M50</f>
        <v>5740.6251982321883</v>
      </c>
      <c r="O48" s="54" t="s">
        <v>31</v>
      </c>
      <c r="P48" s="345">
        <f t="shared" si="44"/>
        <v>-3274.1494713509569</v>
      </c>
      <c r="Q48" s="273">
        <f t="shared" si="45"/>
        <v>-1991.0057719099968</v>
      </c>
      <c r="R48" s="273">
        <f t="shared" si="46"/>
        <v>-8634.4711812695405</v>
      </c>
      <c r="S48" s="302" t="s">
        <v>120</v>
      </c>
      <c r="T48" s="302" t="s">
        <v>120</v>
      </c>
      <c r="U48" s="302" t="s">
        <v>120</v>
      </c>
      <c r="V48" s="273">
        <f t="shared" si="50"/>
        <v>-2257.330354149145</v>
      </c>
      <c r="W48" s="302" t="s">
        <v>120</v>
      </c>
      <c r="X48" s="273">
        <f t="shared" si="52"/>
        <v>-12482.276438764475</v>
      </c>
      <c r="Y48" s="273">
        <f t="shared" si="53"/>
        <v>-12358.941535569134</v>
      </c>
      <c r="Z48" s="346">
        <f t="shared" si="54"/>
        <v>-2405.372685839724</v>
      </c>
      <c r="AB48" s="54" t="s">
        <v>31</v>
      </c>
      <c r="AC48" s="48">
        <f t="shared" si="55"/>
        <v>-0.59972023581555844</v>
      </c>
      <c r="AD48" s="49">
        <f t="shared" si="56"/>
        <v>-0.58648928416668278</v>
      </c>
      <c r="AE48" s="49">
        <f t="shared" si="57"/>
        <v>-0.77295799021596379</v>
      </c>
      <c r="AF48" s="64" t="s">
        <v>120</v>
      </c>
      <c r="AG48" s="64" t="s">
        <v>120</v>
      </c>
      <c r="AH48" s="64" t="s">
        <v>120</v>
      </c>
      <c r="AI48" s="49">
        <f t="shared" si="61"/>
        <v>-0.42476347815114879</v>
      </c>
      <c r="AJ48" s="64" t="s">
        <v>120</v>
      </c>
      <c r="AK48" s="49">
        <f t="shared" si="63"/>
        <v>-0.67224656313169351</v>
      </c>
      <c r="AL48" s="49">
        <f t="shared" si="64"/>
        <v>-0.60383426434492782</v>
      </c>
      <c r="AM48" s="50">
        <f t="shared" si="65"/>
        <v>-0.41900883662992888</v>
      </c>
    </row>
    <row r="49" spans="2:39">
      <c r="B49" s="54" t="s">
        <v>35</v>
      </c>
      <c r="C49" s="276">
        <f>'T7'!C51/'T6'!C51</f>
        <v>904.53254742904915</v>
      </c>
      <c r="D49" s="277">
        <f>'T7'!D51/'T6'!D51</f>
        <v>441.91927707749801</v>
      </c>
      <c r="E49" s="277">
        <f>'T7'!E51/'T6'!E51</f>
        <v>3857.5769477204376</v>
      </c>
      <c r="F49" s="277">
        <f>'T7'!F51/'T6'!F51</f>
        <v>1044.5351364456635</v>
      </c>
      <c r="G49" s="277">
        <f>'T7'!G51/'T6'!G51</f>
        <v>6177.0218754788257</v>
      </c>
      <c r="H49" s="277">
        <f>'T7'!H51/'T6'!H51</f>
        <v>1215.4487668216968</v>
      </c>
      <c r="I49" s="282" t="s">
        <v>120</v>
      </c>
      <c r="J49" s="277">
        <f>'T7'!J51/'T6'!J51</f>
        <v>2364.6844826446322</v>
      </c>
      <c r="K49" s="277">
        <f>'T7'!K51/'T6'!K51</f>
        <v>623.18757019124689</v>
      </c>
      <c r="L49" s="277">
        <f>'T7'!L51/'T6'!L51</f>
        <v>419.12241105488255</v>
      </c>
      <c r="M49" s="278">
        <f>'T7'!M51/'T6'!M51</f>
        <v>878.13305670706256</v>
      </c>
      <c r="O49" s="54" t="s">
        <v>35</v>
      </c>
      <c r="P49" s="345">
        <f t="shared" si="44"/>
        <v>-262.10751859973573</v>
      </c>
      <c r="Q49" s="273">
        <f t="shared" si="45"/>
        <v>413.452752414526</v>
      </c>
      <c r="R49" s="273">
        <f t="shared" si="46"/>
        <v>-3189.1886077777913</v>
      </c>
      <c r="S49" s="273">
        <f t="shared" si="47"/>
        <v>-331.90363799741908</v>
      </c>
      <c r="T49" s="273">
        <f t="shared" si="48"/>
        <v>-1626.6538766050098</v>
      </c>
      <c r="U49" s="273">
        <f t="shared" si="49"/>
        <v>-906.46807802185538</v>
      </c>
      <c r="V49" s="302" t="s">
        <v>120</v>
      </c>
      <c r="W49" s="273">
        <f t="shared" si="51"/>
        <v>-2087.542742135221</v>
      </c>
      <c r="X49" s="273">
        <f t="shared" si="52"/>
        <v>-308.79625516733807</v>
      </c>
      <c r="Y49" s="302" t="s">
        <v>120</v>
      </c>
      <c r="Z49" s="346">
        <f t="shared" si="54"/>
        <v>991.04896345085342</v>
      </c>
      <c r="AB49" s="54" t="s">
        <v>35</v>
      </c>
      <c r="AC49" s="48">
        <f t="shared" si="55"/>
        <v>-0.28977124078588806</v>
      </c>
      <c r="AD49" s="49">
        <f t="shared" si="56"/>
        <v>0.93558433374704331</v>
      </c>
      <c r="AE49" s="49">
        <f t="shared" si="57"/>
        <v>-0.82673363383260112</v>
      </c>
      <c r="AF49" s="49">
        <f t="shared" si="58"/>
        <v>-0.31775248760593955</v>
      </c>
      <c r="AG49" s="49">
        <f t="shared" si="59"/>
        <v>-0.26333950395455191</v>
      </c>
      <c r="AH49" s="49">
        <f t="shared" si="60"/>
        <v>-0.74578880061904895</v>
      </c>
      <c r="AI49" s="64" t="s">
        <v>120</v>
      </c>
      <c r="AJ49" s="49">
        <f t="shared" si="62"/>
        <v>-0.88279969588185414</v>
      </c>
      <c r="AK49" s="49">
        <f t="shared" si="63"/>
        <v>-0.4955109343284449</v>
      </c>
      <c r="AL49" s="64" t="s">
        <v>120</v>
      </c>
      <c r="AM49" s="50">
        <f t="shared" si="65"/>
        <v>1.1285863296926979</v>
      </c>
    </row>
    <row r="50" spans="2:39">
      <c r="B50" s="109" t="s">
        <v>34</v>
      </c>
      <c r="C50" s="319">
        <f>'T7'!C52/'T6'!C52</f>
        <v>33851.274157933905</v>
      </c>
      <c r="D50" s="320">
        <f>'T7'!D52/'T6'!D52</f>
        <v>43222.637671746837</v>
      </c>
      <c r="E50" s="320">
        <f>'T7'!E52/'T6'!E52</f>
        <v>224224.2719181767</v>
      </c>
      <c r="F50" s="320">
        <f>'T7'!F52/'T6'!F52</f>
        <v>296817.46957784245</v>
      </c>
      <c r="G50" s="320">
        <f>'T7'!G52/'T6'!G52</f>
        <v>26971.639446282177</v>
      </c>
      <c r="H50" s="320">
        <f>'T7'!H52/'T6'!H52</f>
        <v>7646.2536298261321</v>
      </c>
      <c r="I50" s="321" t="s">
        <v>120</v>
      </c>
      <c r="J50" s="321" t="s">
        <v>120</v>
      </c>
      <c r="K50" s="320">
        <f>'T7'!K52/'T6'!K52</f>
        <v>16107.491588106441</v>
      </c>
      <c r="L50" s="320">
        <f>'T7'!L52/'T6'!L52</f>
        <v>23979.874015170757</v>
      </c>
      <c r="M50" s="322" t="s">
        <v>120</v>
      </c>
      <c r="O50" s="109" t="s">
        <v>34</v>
      </c>
      <c r="P50" s="347">
        <f t="shared" si="44"/>
        <v>-9935.0297793873651</v>
      </c>
      <c r="Q50" s="348">
        <f t="shared" si="45"/>
        <v>-13286.136073883095</v>
      </c>
      <c r="R50" s="348">
        <f t="shared" si="46"/>
        <v>-210147.41124334608</v>
      </c>
      <c r="S50" s="348">
        <f t="shared" si="47"/>
        <v>-259557.00626993881</v>
      </c>
      <c r="T50" s="348">
        <f t="shared" si="48"/>
        <v>30783.899059802243</v>
      </c>
      <c r="U50" s="348">
        <f t="shared" si="49"/>
        <v>1746.9283344564819</v>
      </c>
      <c r="V50" s="355" t="s">
        <v>120</v>
      </c>
      <c r="W50" s="355" t="s">
        <v>120</v>
      </c>
      <c r="X50" s="355" t="s">
        <v>120</v>
      </c>
      <c r="Y50" s="348">
        <f t="shared" si="53"/>
        <v>861.86378753554891</v>
      </c>
      <c r="Z50" s="356" t="s">
        <v>120</v>
      </c>
      <c r="AB50" s="109" t="s">
        <v>34</v>
      </c>
      <c r="AC50" s="72">
        <f t="shared" si="55"/>
        <v>-0.29349057093199071</v>
      </c>
      <c r="AD50" s="73">
        <f t="shared" si="56"/>
        <v>-0.30738836844674544</v>
      </c>
      <c r="AE50" s="73">
        <f t="shared" si="57"/>
        <v>-0.93721972846914847</v>
      </c>
      <c r="AF50" s="73">
        <f t="shared" si="58"/>
        <v>-0.87446674428934912</v>
      </c>
      <c r="AG50" s="73">
        <f t="shared" si="59"/>
        <v>1.1413432661782654</v>
      </c>
      <c r="AH50" s="73">
        <f t="shared" si="60"/>
        <v>0.22846853099956682</v>
      </c>
      <c r="AI50" s="131" t="s">
        <v>120</v>
      </c>
      <c r="AJ50" s="131" t="s">
        <v>120</v>
      </c>
      <c r="AK50" s="131" t="s">
        <v>120</v>
      </c>
      <c r="AL50" s="73">
        <f t="shared" si="64"/>
        <v>3.5941130757830286E-2</v>
      </c>
      <c r="AM50" s="132" t="s">
        <v>120</v>
      </c>
    </row>
    <row r="52" spans="2:39" s="1" customFormat="1" ht="12.75">
      <c r="B52" s="270" t="s">
        <v>53</v>
      </c>
      <c r="M52" s="424" t="s">
        <v>324</v>
      </c>
      <c r="O52" s="270" t="s">
        <v>53</v>
      </c>
      <c r="Z52" s="424" t="s">
        <v>324</v>
      </c>
      <c r="AB52" s="270" t="s">
        <v>53</v>
      </c>
      <c r="AM52" s="424" t="s">
        <v>324</v>
      </c>
    </row>
    <row r="53" spans="2:39" s="1" customFormat="1" ht="12.75">
      <c r="B53" s="270" t="s">
        <v>55</v>
      </c>
      <c r="O53" s="270" t="s">
        <v>55</v>
      </c>
      <c r="AB53" s="270" t="s">
        <v>55</v>
      </c>
    </row>
    <row r="54" spans="2:39" s="1" customFormat="1" ht="12.75"/>
    <row r="57" spans="2:39" s="18" customFormat="1"/>
    <row r="81" s="18" customFormat="1"/>
    <row r="109" spans="2:28" s="3" customFormat="1">
      <c r="B109" s="96"/>
      <c r="H109" s="305"/>
      <c r="N109" s="4"/>
      <c r="O109" s="4"/>
      <c r="AA109" s="4"/>
      <c r="AB109" s="4"/>
    </row>
    <row r="110" spans="2:28" s="3" customFormat="1">
      <c r="B110" s="96"/>
      <c r="H110" s="306"/>
      <c r="N110" s="4"/>
      <c r="O110" s="4"/>
      <c r="AA110" s="4"/>
      <c r="AB110" s="4"/>
    </row>
    <row r="111" spans="2:28" s="3" customFormat="1">
      <c r="B111" s="96"/>
      <c r="H111" s="307"/>
      <c r="N111" s="4"/>
      <c r="O111" s="4"/>
      <c r="AA111" s="4"/>
      <c r="AB111" s="4"/>
    </row>
    <row r="112" spans="2:28" s="3" customFormat="1">
      <c r="B112" s="96"/>
      <c r="H112" s="308"/>
      <c r="N112" s="4"/>
      <c r="O112" s="4"/>
      <c r="AA112" s="4"/>
      <c r="AB112" s="4"/>
    </row>
    <row r="113" spans="2:28" s="3" customFormat="1">
      <c r="B113" s="96"/>
      <c r="H113" s="309"/>
      <c r="N113" s="4"/>
      <c r="O113" s="4"/>
      <c r="AA113" s="4"/>
      <c r="AB113" s="4"/>
    </row>
    <row r="114" spans="2:28" s="3" customFormat="1">
      <c r="B114" s="96"/>
      <c r="H114" s="310"/>
      <c r="N114" s="4"/>
      <c r="O114" s="4"/>
      <c r="AA114" s="4"/>
      <c r="AB114" s="4"/>
    </row>
    <row r="115" spans="2:28" s="3" customFormat="1">
      <c r="B115" s="96"/>
      <c r="H115" s="311"/>
      <c r="N115" s="4"/>
      <c r="O115" s="4"/>
      <c r="AA115" s="4"/>
      <c r="AB115" s="4"/>
    </row>
    <row r="116" spans="2:28" s="3" customFormat="1">
      <c r="B116" s="96"/>
      <c r="H116" s="312"/>
      <c r="N116" s="4"/>
      <c r="O116" s="4"/>
      <c r="AA116" s="4"/>
      <c r="AB116" s="4"/>
    </row>
    <row r="117" spans="2:28" s="3" customFormat="1">
      <c r="B117" s="96"/>
      <c r="H117" s="313"/>
      <c r="N117" s="4"/>
      <c r="O117" s="4"/>
      <c r="AA117" s="4"/>
      <c r="AB117" s="4"/>
    </row>
    <row r="118" spans="2:28" s="3" customFormat="1">
      <c r="B118" s="96"/>
      <c r="H118" s="314"/>
      <c r="N118" s="4"/>
      <c r="O118" s="4"/>
      <c r="AA118" s="4"/>
      <c r="AB118" s="4"/>
    </row>
  </sheetData>
  <hyperlinks>
    <hyperlink ref="B1" location="'List of tables'!A1" display="Return to List of tables"/>
    <hyperlink ref="M16" location="'List of tables'!A1" display="Return to List of tables"/>
    <hyperlink ref="M34" location="'List of tables'!A1" display="Return to List of tables"/>
    <hyperlink ref="M52" location="'List of tables'!A1" display="Return to List of tables"/>
    <hyperlink ref="Z52" location="'List of tables'!A1" display="Return to List of tables"/>
    <hyperlink ref="Z34" location="'List of tables'!A1" display="Return to List of tables"/>
    <hyperlink ref="Z16" location="'List of tables'!A1" display="Return to List of tables"/>
    <hyperlink ref="AM16" location="'List of tables'!A1" display="Return to List of tables"/>
    <hyperlink ref="AM34" location="'List of tables'!A1" display="Return to List of tables"/>
    <hyperlink ref="AM52" location="'List of tables'!A1" display="Return to List of tables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80" orientation="landscape" r:id="rId1"/>
  <headerFooter>
    <oddFooter>&amp;L&amp;D&amp;CPage &amp;P of &amp;N&amp;R&amp;F</oddFooter>
  </headerFooter>
  <rowBreaks count="4" manualBreakCount="4">
    <brk id="19" min="1" max="38" man="1"/>
    <brk id="37" min="1" max="38" man="1"/>
    <brk id="55" min="1" max="38" man="1"/>
    <brk id="79" min="1" max="38" man="1"/>
  </rowBreaks>
  <colBreaks count="2" manualBreakCount="2">
    <brk id="14" max="1048575" man="1"/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233</vt:i4>
      </vt:variant>
    </vt:vector>
  </HeadingPairs>
  <TitlesOfParts>
    <vt:vector size="250" baseType="lpstr">
      <vt:lpstr>List of tables</vt:lpstr>
      <vt:lpstr>T1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T14A</vt:lpstr>
      <vt:lpstr>T14B</vt:lpstr>
      <vt:lpstr>T14C</vt:lpstr>
      <vt:lpstr>T14D</vt:lpstr>
      <vt:lpstr>T14E</vt:lpstr>
      <vt:lpstr>'List of tables'!Print_Area</vt:lpstr>
      <vt:lpstr>'T1'!Print_Area</vt:lpstr>
      <vt:lpstr>'T10'!Print_Area</vt:lpstr>
      <vt:lpstr>'T11'!Print_Area</vt:lpstr>
      <vt:lpstr>'T12'!Print_Area</vt:lpstr>
      <vt:lpstr>T14A!Print_Area</vt:lpstr>
      <vt:lpstr>T14B!Print_Area</vt:lpstr>
      <vt:lpstr>T14C!Print_Area</vt:lpstr>
      <vt:lpstr>T14D!Print_Area</vt:lpstr>
      <vt:lpstr>T14E!Print_Area</vt:lpstr>
      <vt:lpstr>'T3'!Print_Area</vt:lpstr>
      <vt:lpstr>'T4'!Print_Area</vt:lpstr>
      <vt:lpstr>'T5'!Print_Area</vt:lpstr>
      <vt:lpstr>'T6'!Print_Area</vt:lpstr>
      <vt:lpstr>'T7'!Print_Area</vt:lpstr>
      <vt:lpstr>'T8'!Print_Area</vt:lpstr>
      <vt:lpstr>'T9'!Print_Area</vt:lpstr>
      <vt:lpstr>Table_1.1__FES2017_Key_totals_by_village</vt:lpstr>
      <vt:lpstr>Table_1.2__FES2012_Key_totals_by_village</vt:lpstr>
      <vt:lpstr>Table_1.3__FES2007_Key_totals_by_village</vt:lpstr>
      <vt:lpstr>Table_1.4__FES2012_FES2017_Change_in_key_totals_by_village</vt:lpstr>
      <vt:lpstr>Table_1.5__FES2007_FES2012_Change_in_key_totals_by_village</vt:lpstr>
      <vt:lpstr>Table_1.6__FES2007_FES2017_Change_in_key_totals_by_village</vt:lpstr>
      <vt:lpstr>Table_1.7__FES2012_FES2017_Proportional_change_in_key_totals_by_village</vt:lpstr>
      <vt:lpstr>Table_1.8__FES2007_FES2012_Proportional_change_in_key_totals_by_village</vt:lpstr>
      <vt:lpstr>Table_1.9__FES2007_FES2017_Proportional_change_in_key_totals_by_village</vt:lpstr>
      <vt:lpstr>Table_10.1__FES2017_Employment__floor_area_and_work_space_ratio__WSR__for_partitioned_and_open_plan_office_space_use_by_village</vt:lpstr>
      <vt:lpstr>Table_10.2__FES2012_Employment__floor_area_and_work_space_ratio__WSR__for_partitioned_and_open_plan_office_space_use_by_village</vt:lpstr>
      <vt:lpstr>Table_10.3__FES2007_Employment__floor_area_and_work_space_ratio__WSR__for_partitioned_and_open_plan_office_space_use_by_village</vt:lpstr>
      <vt:lpstr>Table_10.4__FES2012_FES2017_Change_in_employment__floor_area_and_work_space_ratio__WSR__for_partitioned_and_open_plan_office_space_use_by_village</vt:lpstr>
      <vt:lpstr>Table_10.5__FES2007_FES2012_Change_in_employment__floor_area_and_work_space_ratio__WSR__for_partitioned_and_open_plan_office_space_use_by_village</vt:lpstr>
      <vt:lpstr>Table_10.6__FES2007_FES2017_Change_in_employment__floor_area_and_work_space_ratio__WSR__for_partitioned_and_open_plan_office_space_use_by_village</vt:lpstr>
      <vt:lpstr>Table_10.7__FES2012_FES2017_Proportional_change_in_employment__floor_area_and_work_space_ratio__WSR__for_partitioned_and_open_plan_office_space_use_by_village</vt:lpstr>
      <vt:lpstr>Table_10.8__FES2007_FES2012_Proportional_change_in_employment__floor_area_and_work_space_ratio__WSR__for_partitioned_and_open_plan_office_space_use_by_village</vt:lpstr>
      <vt:lpstr>Table_10.9__FES2007_FES2017_Proportional_change_in_employment__floor_area_and_work_space_ratio__WSR__for_partitioned_and_open_plan_office_space_use_by_village</vt:lpstr>
      <vt:lpstr>Table_11.1__FES2017_Average_workers_per_business_by_city_based_industry_sector_by_village</vt:lpstr>
      <vt:lpstr>Table_11.2__FES2012_Average_workers_per_business_by_city_based_industry_sector_by_village</vt:lpstr>
      <vt:lpstr>Table_11.3__FES2007_Average_workers_per_business_by_city_based_industry_sector_by_village</vt:lpstr>
      <vt:lpstr>Table_11.4__FES2012_FES2017_Change_in_average_workers_per_business_by_city_based_industry_sector_by_village</vt:lpstr>
      <vt:lpstr>Table_11.5__FES2007_FES2012_Change_in_average_workers_per_business_by_city_based_industry_sector_by_village</vt:lpstr>
      <vt:lpstr>Table_11.6__FES2007_FES2017_Change_in_average_workers_per_business_by_city_based_industry_sector_by_village</vt:lpstr>
      <vt:lpstr>Table_11.7__FES2012_FES2017_Proportional_change_in_average_workers_per_business_by_city_based_industry_sector_by_village</vt:lpstr>
      <vt:lpstr>Table_11.8__FES2007_FES2012_Proportional_change_in_average_workers_per_business_by_city_based_industry_sector_by_village</vt:lpstr>
      <vt:lpstr>Table_11.9__FES2007_FES2017_Proportional_change_in_average_workers_per_business_by_city_based_industry_sector_by_village</vt:lpstr>
      <vt:lpstr>Table_12.1__FES2017_Internal_floor_area_per_business_establishment_by_city_based_industry_sector_by_village</vt:lpstr>
      <vt:lpstr>Table_12.2__FES2012_Internal_floor_area_per_business_establishment_by_city_based_industry_sector_by_village</vt:lpstr>
      <vt:lpstr>Table_12.3__FES2007_Internal_floor_area_per_business_establishment_by_city_based_industry_sector_by_village</vt:lpstr>
      <vt:lpstr>Table_12.4__FES2012_FES2017_Change_in_internal_floor_area_per_business_establishment_by_city_based_industry_sector_by_village</vt:lpstr>
      <vt:lpstr>Table_12.5__FES2007_FES2012_Change_in_internal_floor_area_per_business_establishment_by_city_based_industry_sector_by_village</vt:lpstr>
      <vt:lpstr>Table_12.6__FES2007_FES2017_Change_in_internal_floor_area_per_business_establishment_by_city_based_industry_sector_by_village</vt:lpstr>
      <vt:lpstr>Table_12.7__FES2012_FES2017_Proportional_change_in_internal_floor_area_per_business_establishment_by_city_based_industry_sector_by_village</vt:lpstr>
      <vt:lpstr>Table_12.8__FES2007_FES2012_Proportional_change_in_internal_floor_area_per_business_establishment_by_city_based_industry_sector_by_village</vt:lpstr>
      <vt:lpstr>Table_12.9__FES2007_FES2017_Proportional_change_in_internal_floor_area_per_business_establishment_by_city_based_industry_sector_by_village</vt:lpstr>
      <vt:lpstr>Table_14A.1__FES2017_Summary_of_business_size__by_employment__by_village</vt:lpstr>
      <vt:lpstr>Table_14A.10__FES2017_Summary_of_proportion_by_business_size__by_employment__by_village</vt:lpstr>
      <vt:lpstr>Table_14A.11__FES2012_Summary_of_proportion_by_business_size__by_employment__by_village</vt:lpstr>
      <vt:lpstr>Table_14A.12__FES2007_Summary_of_proportion_by_business_size__by_employment__by_village</vt:lpstr>
      <vt:lpstr>Table_14A.13__FES2017_Summary_of_proportion_by_village_by_business_size__by_employment</vt:lpstr>
      <vt:lpstr>Table_14A.14__FES2012_Summary_of_proportion_by_village_by_business_size__by_employment</vt:lpstr>
      <vt:lpstr>Table_14A.15__FES2007_Summary_of_proportion_by_village_by_business_size__by_employment</vt:lpstr>
      <vt:lpstr>Table_14A.2__FES2012_Summary_of_business_size__by_employment__by_village</vt:lpstr>
      <vt:lpstr>Table_14A.3__FES2007_Summary_of_business_size__by_employment__by_village</vt:lpstr>
      <vt:lpstr>Table_14A.4__FES2012_FES2017_Summary_of_change_in_business_size__by_employment__by_village</vt:lpstr>
      <vt:lpstr>Table_14A.5__FES2007_FES2012_Summary_of_change_in_business_size__by_employment__by_village</vt:lpstr>
      <vt:lpstr>Table_14A.6__FES2007_FES2017_Summary_of_change_in_business_size__by_employment__by_village</vt:lpstr>
      <vt:lpstr>Table_14A.7__FES2012_FES2017_Summary_of_proportional_change_in_business_size__by_employment__by_village</vt:lpstr>
      <vt:lpstr>Table_14A.8__FES2007_FES2012_Summary_of_proportional_change_in_business_size__by_employment__by_village</vt:lpstr>
      <vt:lpstr>Table_14A.9__FES2007_FES2017_Summary_of_proportional_change_in_business_size__by_employment__by_village</vt:lpstr>
      <vt:lpstr>Table_14B.1.1__FES2007_Business_count_for_very_small_businesses__1_4_workers__by_city_based_industry_by_village</vt:lpstr>
      <vt:lpstr>Table_14B.1.2__FES_2007_Business_count_for_small_businesses__5_19_workers__by_city_based_industry_by_village</vt:lpstr>
      <vt:lpstr>Table_14B.1.3__FES2007_Business_count_for_medium__small__businesses__20_99_workers__by_city_based_industry_by_village</vt:lpstr>
      <vt:lpstr>Table_14B.1.4__FES2007_Business_count_for_medium__large__businesses__100_199_workers__by_city_based_industry_by_village</vt:lpstr>
      <vt:lpstr>Table_14B.1.5__FES2007Business_count_for_large_businesses__200_999_workers__by_city_based_industry_by_village</vt:lpstr>
      <vt:lpstr>Table_14B.1.6__FES2007Business_count_for_very_large_businesses__1_000__workers__by_city_based_industry_by_village</vt:lpstr>
      <vt:lpstr>Table_14B.2.1__FES2012_Business_count_for_very_small_businesses__1_4_workers__by_city_based_industry_by_village</vt:lpstr>
      <vt:lpstr>Table_14B.2.2__FES2012_Business_count_for_small_businesses__5_19_workers__by_city_based_industry_by_village</vt:lpstr>
      <vt:lpstr>Table_14B.2.3__FES2012_Business_count_for_medium__small__businesses__20_99_workers__by_city_based_industry_by_village</vt:lpstr>
      <vt:lpstr>Table_14B.2.4__FES2012_Business_count_for_medium__large__businesses__100_199_workers__by_city_based_industry_by_village</vt:lpstr>
      <vt:lpstr>Table_14B.2.5__FES2012_Business_count_for_large_businesses__200_999_workers__by_city_based_industry_by_village</vt:lpstr>
      <vt:lpstr>Table_14B.2.6__FES2012_Business_count_for_very_large_businesses__1_000__workers__by_city_based_industry_by_village</vt:lpstr>
      <vt:lpstr>Table_14B.3.1__FES2017_Business_count_for_very_small_businesses__1_4_workers__by_city_based_industry_by_village</vt:lpstr>
      <vt:lpstr>Table_14B.3.2__FES2017_Business_count_for_small_businesses__5_19_workers__by_city_based_industry_by_village</vt:lpstr>
      <vt:lpstr>Table_14B.3.3__FES2017_Business_count_for_medium__small__businesses__20_99_workers__by_city_based_industry_by_village</vt:lpstr>
      <vt:lpstr>Table_14B.3.4__FES2017_Business_count_for_medium__large__businesses__100_199_workers__by_city_based_industry_by_village</vt:lpstr>
      <vt:lpstr>Table_14B.3.5__FES2017_Business_count_for_large_businesses__200_999_workers__by_city_based_industry_by_village</vt:lpstr>
      <vt:lpstr>Table_14B.3.6__FES2017_Business_count_for_very_large_businesses__1_000__workers__by_city_based_industry_by_village</vt:lpstr>
      <vt:lpstr>Table_14C.1.1__FES2007_Employment_in_very_small_businesses__1_4_workers__by_city_based_industry_by_village</vt:lpstr>
      <vt:lpstr>Table_14C.1.2__FES2007_Employment_in_small_businesses__5_19_workers__by_city_based_industry_by_village</vt:lpstr>
      <vt:lpstr>Table_14C.1.3__FES2007_Employment_in_medium__small__businesses__20_99_workers__by_city_based_industry_by_village</vt:lpstr>
      <vt:lpstr>Table_14C.1.4__FES2007_Employment_in_medium__large__businesses__100_199_workers__by_city_based_industry_by_village</vt:lpstr>
      <vt:lpstr>Table_14C.1.5__FES2007_Employment_in_large_businesses__200_999_workers__by_city_based_industry_by_village</vt:lpstr>
      <vt:lpstr>Table_14C.1.6__FES2007_Employment_in_very_lerge_businesses__1_000__workers__by_city_based_industry_by_village</vt:lpstr>
      <vt:lpstr>Table_14C.2.1__FES2012_Employment_in_very_small_businesses__1_4_workers__by_city_based_industry_by_village</vt:lpstr>
      <vt:lpstr>Table_14C.2.2__FES2012_Employment_in_small_businesses__5_19_workers__by_city_based_industry_by_village</vt:lpstr>
      <vt:lpstr>Table_14C.2.3__FES2012_Employment_in_medium__small__businesses__20_99_workers__by_city_based_industry_by_village</vt:lpstr>
      <vt:lpstr>Table_14C.2.4__FES2012_Employment_in_medium__large__businesses__100_199_workers__by_city_based_industry_by_village</vt:lpstr>
      <vt:lpstr>Table_14C.2.5__FES2012_Employment_in_large_businesses__200_999_workers__by_city_based_industry_by_village</vt:lpstr>
      <vt:lpstr>Table_14C.2.6__FES2012_Employment_in_very_lerge_businesses__1_000__workers__by_city_based_industry_by_village</vt:lpstr>
      <vt:lpstr>Table_14C.3.1__FES2017_Employment_in_very_small_businesses__1_4_workers__by_city_based_industry_by_village</vt:lpstr>
      <vt:lpstr>Table_14C.3.2__FES2017_Employment_in_small_businesses__5_19_workers__by_city_based_industry_by_village</vt:lpstr>
      <vt:lpstr>Table_14C.3.3__FES2017_Employment_in_medium__small__businesses__20_99_workers__by_city_based_industry_by_village</vt:lpstr>
      <vt:lpstr>Table_14C.3.4__FES2017_Employment_in_medium__large__businesses__100_199_workers__by_city_based_industry_by_village</vt:lpstr>
      <vt:lpstr>Table_14C.3.5__FES2017_Employment_in_large_businesses__200_999_workers__by_city_based_industry_by_village</vt:lpstr>
      <vt:lpstr>Table_14C.3.6__FES2017_Employment_in_very_lerge_businesses__1_000__workers__by_city_based_industry_by_village</vt:lpstr>
      <vt:lpstr>Table_14D.1.1__FES2007_Internal_floor_area_in_very_small_businesses__1_4_workers__by_city_based_industry_by_village__m²</vt:lpstr>
      <vt:lpstr>Table_14D.1.2__FES2007_Internal_floor_area_in_small_businesses__5_19_workers__by_city_based_industry_by_village__m²</vt:lpstr>
      <vt:lpstr>Table_14D.1.3__FES2007_Internal_floor_area_in_medium__small__businesses__20_99_workers__by_city_based_industry_by_village__m²</vt:lpstr>
      <vt:lpstr>Table_14D.1.4__FES2007_Internal_floor_area_in_medium__large__businesses__100_199_workers__by_city_based_industry_by_village__m²</vt:lpstr>
      <vt:lpstr>Table_14D.1.5__FES2007_Internal_floor_area_in_large_businesses__200_999_workers__by_city_based_industry_by_village__m²</vt:lpstr>
      <vt:lpstr>Table_14D.1.6__FES2007_Internal_floor_area_in_very_large_businesses__1_000__workers__by_city_based_industry_by_village__m²</vt:lpstr>
      <vt:lpstr>Table_14D.2.1__FES2012_Internal_floor_area_in_very_small_businesses__1_4_workers__by_city_based_industry_by_village__m²</vt:lpstr>
      <vt:lpstr>Table_14D.2.2__FES2012_Internal_floor_area_in_small_businesses__5_19_workers__by_city_based_industry_by_village__m²</vt:lpstr>
      <vt:lpstr>Table_14D.2.3__FES2012_Internal_floor_area_in_medium__small__businesses__20_99_workers__by_city_based_industry_by_village__m²</vt:lpstr>
      <vt:lpstr>Table_14D.2.4__FES2012_Internal_floor_area_in_medium__large__businesses__100_199_workers__by_city_based_industry_by_village__m²</vt:lpstr>
      <vt:lpstr>Table_14D.2.5__FES2012_Internal_floor_area_in_large_businesses__200_999_workers__by_city_based_industry_by_village__m²</vt:lpstr>
      <vt:lpstr>Table_14D.2.6__FES2012_Internal_floor_area_in_very_large_businesses__1_000__workers__by_city_based_industry_by_village__m²</vt:lpstr>
      <vt:lpstr>Table_14D.3.1__FES2017_Internal_floor_area_in_very_small_businesses__1_4_workers__by_city_based_industry_by_village__m²</vt:lpstr>
      <vt:lpstr>Table_14D.3.2__FES2017_Internal_floor_area_in_small_businesses__5_19_workers__by_city_based_industry_by_village__m²</vt:lpstr>
      <vt:lpstr>Table_14D.3.3__FES2017_Internal_floor_area_in_medium__small__businesses__20_99_workers__by_city_based_industry_by_village__m²</vt:lpstr>
      <vt:lpstr>Table_14D.3.4__FES2017_Internal_floor_area_in_medium__large__businesses__100_199_workers__by_city_based_industry_by_village__m²</vt:lpstr>
      <vt:lpstr>Table_14D.3.5__FES2017_Internal_floor_area_in_large_businesses__200_999_workers__by_city_based_industry_by_village__m²</vt:lpstr>
      <vt:lpstr>Table_14D.3.6__FES2017_Internal_floor_area_in_very_large_businesses__1_000__workers__by_city_based_industry_by_village__m²</vt:lpstr>
      <vt:lpstr>Table_14E.1.1__FES2007_Work_space_ratio__WSR__for_very_small_businesses__1_4_workers__by_city_based_industry_by_village__m²_worker</vt:lpstr>
      <vt:lpstr>Table_14E.1.2__FES2007_Work_space_ratio__WSR__for_small_businesses__5_19_workers__by_city_based_industry_by_village__m²_worker</vt:lpstr>
      <vt:lpstr>Table_14E.1.3__FES2007_Work_space_ratio__WSR__for_medium__small__businesses__20_99_workers__by_city_based_industry_by_village__m²_worker</vt:lpstr>
      <vt:lpstr>Table_14E.1.4__FES2007_Work_space_ratio__WSR__for_medium__large__businesses__100_199_workers__by_city_based_industry_by_village__m²_worker</vt:lpstr>
      <vt:lpstr>Table_14E.1.5__FES2007_Work_space_ratio__WSR__for_large_businesses__200_999_workers__by_city_based_industry_by_village__m²_worker</vt:lpstr>
      <vt:lpstr>Table_14E.1.6__FES2007_Work_space_ratio__WSR__for_very_large_businesses__1_000__workers__by_city_based_industry_by_village__m²_worker</vt:lpstr>
      <vt:lpstr>Table_14E.2.1__FES2012_Work_space_ratio__WSR__for_very_small_businesses__1_4_workers__by_city_based_industry_by_village__m²_worker</vt:lpstr>
      <vt:lpstr>Table_14E.2.2__FES2012_Work_space_ratio__WSR__for_small_businesses__5_19_workers__by_city_based_industry_by_village__m²_worker</vt:lpstr>
      <vt:lpstr>Table_14E.2.3__FES2012_Work_space_ratio__WSR__for_medium__small__businesses__20_99_workers__by_city_based_industry_by_village__m²_worker</vt:lpstr>
      <vt:lpstr>Table_14E.2.4__FES2012_Work_space_ratio__WSR__for_medium__large__businesses__100_199_workers__by_city_based_industry_by_village__m²_worker</vt:lpstr>
      <vt:lpstr>Table_14E.2.5__FES2012_Work_space_ratio__WSR__for_large_businesses__200_999_workers__by_city_based_industry_by_village__m²_worker</vt:lpstr>
      <vt:lpstr>Table_14E.2.6__FES2012_Work_space_ratio__WSR__for_very_large_businesses__1_000__workers__by_city_based_industry_by_village__m²_worker</vt:lpstr>
      <vt:lpstr>Table_14E.3.1__FES2017_Work_space_ratio__WSR__for_very_small_businesses__1_4_workers__by_city_based_industry_by_village__m²_worker</vt:lpstr>
      <vt:lpstr>Table_14E.3.2__FES2017_Work_space_ratio__WSR__for_small_businesses__5_19_workers__by_city_based_industry_by_village__m²_worker</vt:lpstr>
      <vt:lpstr>Table_14E.3.3__FES2017_Work_space_ratio__WSR__for_medium__small__businesses__20_99_workers__by_city_based_industry_by_village__m²_worker</vt:lpstr>
      <vt:lpstr>Table_14E.3.4__FES2017_Work_space_ratio__WSR__for_medium__large__businesses__100_199_workers__by_city_based_industry_by_village__m²_worker</vt:lpstr>
      <vt:lpstr>Table_14E.3.5__FES2017_Work_space_ratio__WSR__for_large_businesses__200_999_workers__by_city_based_industry_by_village__m²_worker</vt:lpstr>
      <vt:lpstr>Table_14E.3.6__FES2017_Work_space_ratio__WSR__for_very_large_businesses__1_000__workers__by_city_based_industry_by_village__m²_worker</vt:lpstr>
      <vt:lpstr>Table_3.1__FES2017_Total_business_establishments_by_city_based_industry_sector_by_village</vt:lpstr>
      <vt:lpstr>Table_3.10__FES2007_FES2012_Proportional_change_in_total_business_establishments_by_city_based_industry_sector_by_village</vt:lpstr>
      <vt:lpstr>Table_3.11__FES2017_Proportion_of_business_establishments_by_village_by_city_based_industry_sector</vt:lpstr>
      <vt:lpstr>Table_3.12__FES2012_Proportion_of_business_establishments_by_village_by_city_based_industry_sector</vt:lpstr>
      <vt:lpstr>Table_3.13__FES2007_Proportion_of_business_establishments_by_village_by_city_based_industry_sector</vt:lpstr>
      <vt:lpstr>Table_3.14__FES2007_FES2017_Change_in_total_business_establishments_by_city_based_industry_sector_by_village</vt:lpstr>
      <vt:lpstr>Table_3.15__FES2007_FES2017_Proportional_change_in_total_business_establishments_by_city_based_industry_sector_by_village</vt:lpstr>
      <vt:lpstr>Table_3.2__FES2012_Total_business_establishments_by_city_based_industry_sector_by_village</vt:lpstr>
      <vt:lpstr>Table_3.3__FES2007_Total_business_establishments_by_city_based_industry_sector_by_village</vt:lpstr>
      <vt:lpstr>Table_3.4__FES2012_FES2017_Change_in_total_business_establishments_by_city_based_industry_sector_by_village</vt:lpstr>
      <vt:lpstr>Table_3.5__FES2007_FES2012_Change_in_total_business_establishments_by_city_based_industry_sector_by_village</vt:lpstr>
      <vt:lpstr>Table_3.6__FES2017_Proportion_of_business_establishments_by_city_based_industry_sector_by_village</vt:lpstr>
      <vt:lpstr>Table_3.7__FES2012_Proportion_of_business_establishments_by_city_based_industry_sector_by_village</vt:lpstr>
      <vt:lpstr>Table_3.8__FES2007_Proportion_of_business_establishments_by_city_based_industry_sector_by_village</vt:lpstr>
      <vt:lpstr>Table_3.9__FES2012_FES2017_Proportional_change_in_total_business_establishments_by_city_based_industry_sector_by_village</vt:lpstr>
      <vt:lpstr>Table_4.1__FES2017_Total_employment_by_city_based_industry_sector_by_village</vt:lpstr>
      <vt:lpstr>Table_4.10__FES2007_FES2012_Proportional_Change_in_Total_employment_by_city_based_industry_sector_by_village</vt:lpstr>
      <vt:lpstr>Table_4.11__FES2017_Proportion_employment_by_village_by_city_based_industry_sector</vt:lpstr>
      <vt:lpstr>Table_4.12__FES2012_Proportion_employment_by_village_by_city_based_industry_sector</vt:lpstr>
      <vt:lpstr>Table_4.13__FES2007_Proportion_employment_by_village_by_city_based_industry_sector</vt:lpstr>
      <vt:lpstr>Table_4.14__FES2007_FES2017_Change_in_Total_employment_by_city_based_industry_sector_by_village</vt:lpstr>
      <vt:lpstr>Table_4.15__FES2007_FES2017_Proportional_Change_in_Total_employment_by_city_based_industry_sector_by_village</vt:lpstr>
      <vt:lpstr>Table_4.2__FES2012_Total_employment_by_city_based_industry_sector_by_village</vt:lpstr>
      <vt:lpstr>Table_4.3__FES2007_Total_employment_by_city_based_industry_sector_by_village</vt:lpstr>
      <vt:lpstr>Table_4.4__FES2012_FES2017_Change_in_total_employment_by_city_based_industry_sector_by_village</vt:lpstr>
      <vt:lpstr>Table_4.5__FES2007_FES2012_Change_in_total_employment_by_city_based_industry_sector_by_village</vt:lpstr>
      <vt:lpstr>Table_4.6__FES2017_Proportion_employment_by_city_based_industry_sector_by_village</vt:lpstr>
      <vt:lpstr>Table_4.7__FES2012_Proportion_employment_by_city_based_industry_sector_by_village</vt:lpstr>
      <vt:lpstr>Table_4.8__FES2007_Proportion_employment_by_city_based_industry_sector_by_village</vt:lpstr>
      <vt:lpstr>Table_4.9__FES2012_FES2017_Proportional_Change_in_Total_employment_by_city_based_industry_sector_by_village</vt:lpstr>
      <vt:lpstr>Table_5.1__FES2017_Total_internal_floor_area__m²__by_city_based_industry_sector_by_village</vt:lpstr>
      <vt:lpstr>Table_5.10__FES2007_FES2012_Proportional_change_in_total_internal_floor_area_by_city_based_industry_sector_by_village</vt:lpstr>
      <vt:lpstr>Table_5.11__FES2017_Proportion_of_internal_floor_area_by_village_by_city_based_industry_sector</vt:lpstr>
      <vt:lpstr>Table_5.12__FES2012_Proportion_of_internal_floor_area_by_village_by_city_based_industry_sector</vt:lpstr>
      <vt:lpstr>Table_5.13__FES2007_Proportion_of_internal_floor_area_by_village_by_city_based_industry_sector</vt:lpstr>
      <vt:lpstr>Table_5.14__FES2007_FES2017_Change_in_total_internal_floor_area__m²__by_city_based_industry_sector_by_village</vt:lpstr>
      <vt:lpstr>Table_5.15__FES2007_FES2017_Proportional_change_in_total_internal_floor_area_by_city_based_industry_sector_by_village</vt:lpstr>
      <vt:lpstr>Table_5.2__FES2012_Total_internal_floor_area__m²__by_city_based_industry_sector_by_village</vt:lpstr>
      <vt:lpstr>Table_5.3__FES2007_Total_internal_floor_area__m²__by_city_based_industry_sector_by_village</vt:lpstr>
      <vt:lpstr>Table_5.4__FES2012_FES2017_Change_in_total_internal_floor_area__m²__by_city_based_industry_sector_by_village</vt:lpstr>
      <vt:lpstr>Table_5.5__FES2007_FES2012_Change_in_total_internal_floor_area__m²__by_city_based_industry_sector_by_village</vt:lpstr>
      <vt:lpstr>Table_5.6__FES2017_Proportion_of_internal_floor_area_by_city_based_industry_sector_by_village</vt:lpstr>
      <vt:lpstr>Table_5.7__FES2012_Proportion_of_internal_floor_area_by_city_based_industry_sector_by_village</vt:lpstr>
      <vt:lpstr>Table_5.8__FES2007_Proportion_of_internal_floor_area_by_city_based_industry_sector_by_village</vt:lpstr>
      <vt:lpstr>Table_5.9__FES2012_FES2017_Proportional_change_in_total_internal_floor_area_by_city_based_industry_sector_by_village</vt:lpstr>
      <vt:lpstr>Table_6.1__FES2017_Total_employment_by_space_use_division_by_village</vt:lpstr>
      <vt:lpstr>Table_6.10__FES2007_FES2012_Proportional_change_in_total_employment_by_space_use_division_by_village</vt:lpstr>
      <vt:lpstr>Table_6.11__FES2017_Proportion_employment_by_village_by_space_use_division</vt:lpstr>
      <vt:lpstr>Table_6.12__FES2012_Proportion_employment_by_village_by_space_use_division</vt:lpstr>
      <vt:lpstr>Table_6.13__FES2007_Proportion_employment_by_village_by_space_use_division</vt:lpstr>
      <vt:lpstr>Table_6.14__FES2007_FES2017_Change_in_total_employment_by_space_use_division_by_village</vt:lpstr>
      <vt:lpstr>Table_6.15__FES2007_FES2017_Proportional_change_in_total_employment_by_space_use_division_by_village</vt:lpstr>
      <vt:lpstr>Table_6.2__FES2012_Total_employment_by_space_use_division_by_village</vt:lpstr>
      <vt:lpstr>Table_6.3__FES2007_Total_employment_by_space_use_division_by_village</vt:lpstr>
      <vt:lpstr>Table_6.4__FES2012_FES2017_Change_in_total_employment_by_space_use_division_by_village</vt:lpstr>
      <vt:lpstr>Table_6.5__FES2007_FES2012_Change_in_total_employment_by_space_use_division_by_village</vt:lpstr>
      <vt:lpstr>Table_6.6__FES2017_Proportion_of_employment_by_space_use_division_by_village</vt:lpstr>
      <vt:lpstr>Table_6.7__FES2012_Proportion_of_employment_by_space_use_division_by_village</vt:lpstr>
      <vt:lpstr>Table_6.8__FES2007_Proportion_of_employment_by_space_use_division_by_village</vt:lpstr>
      <vt:lpstr>Table_6.9__FES2012_FES2017_Proportional_change_in_total_employment_by_space_use_division_by_village</vt:lpstr>
      <vt:lpstr>Table_7.1__FES2017_Total_internal_floor_area__m²__by_space_use_division_by_village</vt:lpstr>
      <vt:lpstr>Table_7.10__FES2007_FES2012_Proportional_change_in_total_internal_floor_area_by_space_use_division_by_village</vt:lpstr>
      <vt:lpstr>Table_7.11__FES2017_Proportion_of_total_internal_floor_area_by_village_by_space_use_division</vt:lpstr>
      <vt:lpstr>Table_7.12__FES2012_Proportion_of_total_internal_floor_area_by_village_by_space_use_division</vt:lpstr>
      <vt:lpstr>Table_7.13__FES2007_Proportion_of_total_internal_floor_area_by_village_by_space_use_division</vt:lpstr>
      <vt:lpstr>Table_7.14__FES2007_FES2017_Change_in_total_internal_floor_area__m²__by_space_use_division_by_village</vt:lpstr>
      <vt:lpstr>Table_7.15__FES2007_FES2017_Proportional_change_in_total_internal_floor_area_by_space_use_division_by_village</vt:lpstr>
      <vt:lpstr>Table_7.2__FES2012_Total_internal_floor_area__m²__by_space_use_division_by_village</vt:lpstr>
      <vt:lpstr>Table_7.3__FES2007_Total_internal_floor_area__m²__by_space_use_division_by_village</vt:lpstr>
      <vt:lpstr>Table_7.4__FES2012_FES2017_Change_in_total_internal_floor_area__m²__by_space_use_division_by_village</vt:lpstr>
      <vt:lpstr>Table_7.5__FES2007_FES2012_Change_in_total_internal_floor_area__m²__by_space_use_division_by_village</vt:lpstr>
      <vt:lpstr>Table_7.6__FES2017_Proportion_of_total_internal_floor_area_by_space_use_division_by_village</vt:lpstr>
      <vt:lpstr>Table_7.7__FES2012_Proportion_of_total_internal_floor_area_by_space_use_division_by_village</vt:lpstr>
      <vt:lpstr>Table_7.8__FES2007_Proportion_of_total_internal_floor_area_by_space_use_division_by_village</vt:lpstr>
      <vt:lpstr>Table_7.9__FES2012_FES2017_Proportional_change_in_total_internal_floor_area_by_space_use_division_by_village</vt:lpstr>
      <vt:lpstr>Table_8.1__FES2017_Work_space_ratio__WSR__for_business_floor_space_by_city_based_industry_sector_by_village__m²_worker</vt:lpstr>
      <vt:lpstr>Table_8.2__FES2012_Work_space_ratio__WSR__for_business_floor_space_by_city_based_industry_sector_by_village__m²_worker</vt:lpstr>
      <vt:lpstr>Table_8.3__FES2007_Work_space_ratio__WSR__for_business_floor_space_by_city_based_industry_sector_by_village__m²_worker</vt:lpstr>
      <vt:lpstr>Table_8.4__FES2012_FES2017_Change_in_work_space_ratio__WSR__for_business_floor_space_by_city_based_industry_sector_by_village__m²_worker</vt:lpstr>
      <vt:lpstr>Table_8.5__FES2007_FES2012_Change_in_work_space_ratio__WSR__for_business_floor_space_by_city_based_industry_sector_by_village__m²_worker</vt:lpstr>
      <vt:lpstr>Table_8.6__FES2007_FES2017_Change_in_work_space_ratio__WSR__for_business_floor_space_by_city_based_industry_sector_by_village__m²_worker</vt:lpstr>
      <vt:lpstr>Table_8.7__FES2012_FES2017_Proportional_change_in_work_space_ratio__WSR__for_business_floor_space_by_city_based_industry_sector_by_village__m²_worker</vt:lpstr>
      <vt:lpstr>Table_8.8__FES2007_FES2012_Proportional_change_in_work_space_ratio__WSR__for_business_floor_space_by_city_based_industry_sector_by_village__m²_worker</vt:lpstr>
      <vt:lpstr>Table_8.9__FES2007_FES2017_Proportional_change_in_work_space_ratio__WSR__for_business_floor_space_by_city_based_industry_sector_by_village__m²_worker</vt:lpstr>
      <vt:lpstr>Table_9.1__FES2017_Work_space_ratio__WSR__for_business_floor_space_by_space_use_division_by_village__m²_worker</vt:lpstr>
      <vt:lpstr>Table_9.2__FES2012_Work_space_ratio__WSR__for_business_floor_space_by_space_use_division_by_village__m²_worker</vt:lpstr>
      <vt:lpstr>Table_9.3__FES2007_Work_space_ratio__WSR__for_business_floor_space_by_space_use_division_by_village__m²_worker</vt:lpstr>
      <vt:lpstr>Table_9.4__FES2012_FES2017_Change_in_work_space_ratio__WSR__for_business_floor_space_by_space_use_division_by_village__m²_worker</vt:lpstr>
      <vt:lpstr>Table_9.5__FES2007_FES2012_Change_in_work_space_ratio__WSR__for_business_floor_space_by_space_use_division_by_village__m²_worker</vt:lpstr>
      <vt:lpstr>Table_9.6__FES2007_FES2017_Change_in_work_space_ratio__WSR__for_business_floor_space_by_space_use_division_by_village__m²_worker</vt:lpstr>
      <vt:lpstr>Table_9.7__FES2012_FES2017_Proportional_change_in_work_space_ratio__WSR__for_business_floor_space_by_space_use_division_by_village__m²_worker</vt:lpstr>
      <vt:lpstr>Table_9.8__FES2007_FES2012_Proportional_change_in_work_space_ratio__WSR__for_business_floor_space_by_space_use_division_by_village__m²_worker</vt:lpstr>
      <vt:lpstr>Table_9.9__FES2007_FES2017_Proportional_change_in_work_space_ratio__WSR__for_business_floor_space_by_space_use_division_by_village__m²_worker</vt:lpstr>
    </vt:vector>
  </TitlesOfParts>
  <Company>City of Sydney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FES 2017 - Summary data</dc:title>
  <dc:creator>Steven Hillier</dc:creator>
  <cp:lastModifiedBy>Sandra Tosti</cp:lastModifiedBy>
  <cp:lastPrinted>2018-11-20T00:47:29Z</cp:lastPrinted>
  <dcterms:created xsi:type="dcterms:W3CDTF">2009-08-18T05:47:22Z</dcterms:created>
  <dcterms:modified xsi:type="dcterms:W3CDTF">2019-03-29T00:06:04Z</dcterms:modified>
</cp:coreProperties>
</file>